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psclemens-my.sharepoint.com/personal/prk_hornbaek_com/Documents/Desktop/"/>
    </mc:Choice>
  </mc:AlternateContent>
  <xr:revisionPtr revIDLastSave="57" documentId="13_ncr:1_{93725A05-A3B8-4778-A0D0-7E499718CFD2}" xr6:coauthVersionLast="47" xr6:coauthVersionMax="47" xr10:uidLastSave="{066D2535-7AD1-4588-9CAD-CC078DE69196}"/>
  <bookViews>
    <workbookView xWindow="28680" yWindow="-120" windowWidth="29040" windowHeight="15720" activeTab="2" xr2:uid="{00000000-000D-0000-FFFF-FFFF00000000}"/>
  </bookViews>
  <sheets>
    <sheet name="Table" sheetId="1" r:id="rId1"/>
    <sheet name="price per block" sheetId="9" r:id="rId2"/>
    <sheet name="Item Sizes per meter" sheetId="11" r:id="rId3"/>
    <sheet name="Hours per day" sheetId="12" r:id="rId4"/>
    <sheet name="Manufacturing speed" sheetId="13" r:id="rId5"/>
  </sheets>
  <definedNames>
    <definedName name="_xlnm._FilterDatabase" localSheetId="0" hidden="1">Table!$B$1:$J$1920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1" l="1"/>
  <c r="B6" i="11"/>
  <c r="B24" i="11" l="1"/>
  <c r="B23" i="11"/>
  <c r="B22" i="11"/>
  <c r="B21" i="11"/>
  <c r="B20" i="11"/>
  <c r="B19" i="11"/>
  <c r="B18" i="11"/>
  <c r="B17" i="11"/>
  <c r="B16" i="11"/>
  <c r="B15" i="11"/>
  <c r="B13" i="11"/>
  <c r="B12" i="11"/>
  <c r="B11" i="11"/>
  <c r="B10" i="11"/>
  <c r="B9" i="11"/>
  <c r="B8" i="11"/>
  <c r="B7" i="11"/>
  <c r="B5" i="11"/>
  <c r="B4" i="11"/>
  <c r="B3" i="11"/>
  <c r="B2" i="11"/>
  <c r="K2377" i="1"/>
  <c r="L2377" i="1" s="1"/>
  <c r="K2378" i="1"/>
  <c r="L2378" i="1" s="1"/>
  <c r="K2379" i="1"/>
  <c r="L2379" i="1" s="1"/>
  <c r="K2380" i="1"/>
  <c r="L2380" i="1" s="1"/>
  <c r="K2381" i="1"/>
  <c r="M2381" i="1" s="1"/>
  <c r="N2381" i="1" s="1"/>
  <c r="O2381" i="1" s="1"/>
  <c r="L2381" i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E41" i="9"/>
  <c r="E42" i="9"/>
  <c r="E35" i="9"/>
  <c r="E34" i="9"/>
  <c r="E33" i="9"/>
  <c r="E32" i="9"/>
  <c r="E31" i="9"/>
  <c r="E36" i="9"/>
  <c r="M2265" i="1" s="1"/>
  <c r="N2265" i="1" s="1"/>
  <c r="O2265" i="1" s="1"/>
  <c r="E37" i="9"/>
  <c r="E38" i="9"/>
  <c r="M2295" i="1" s="1"/>
  <c r="N2295" i="1" s="1"/>
  <c r="O2295" i="1" s="1"/>
  <c r="E39" i="9"/>
  <c r="E40" i="9"/>
  <c r="K2324" i="1"/>
  <c r="L2324" i="1" s="1"/>
  <c r="K2325" i="1"/>
  <c r="L2325" i="1" s="1"/>
  <c r="K2326" i="1"/>
  <c r="L2326" i="1" s="1"/>
  <c r="K2327" i="1"/>
  <c r="L2327" i="1" s="1"/>
  <c r="K2328" i="1"/>
  <c r="K2329" i="1"/>
  <c r="L2329" i="1" s="1"/>
  <c r="K2330" i="1"/>
  <c r="K2331" i="1"/>
  <c r="L2331" i="1" s="1"/>
  <c r="K2332" i="1"/>
  <c r="K2333" i="1"/>
  <c r="L2333" i="1" s="1"/>
  <c r="K2334" i="1"/>
  <c r="L2334" i="1" s="1"/>
  <c r="K2335" i="1"/>
  <c r="K2336" i="1"/>
  <c r="L2336" i="1" s="1"/>
  <c r="K2337" i="1"/>
  <c r="K2338" i="1"/>
  <c r="L2338" i="1" s="1"/>
  <c r="K2339" i="1"/>
  <c r="L2339" i="1" s="1"/>
  <c r="K2340" i="1"/>
  <c r="L2340" i="1" s="1"/>
  <c r="K2341" i="1"/>
  <c r="K2342" i="1"/>
  <c r="M2342" i="1" s="1"/>
  <c r="N2342" i="1" s="1"/>
  <c r="O2342" i="1" s="1"/>
  <c r="K2343" i="1"/>
  <c r="K2344" i="1"/>
  <c r="L2344" i="1" s="1"/>
  <c r="K2345" i="1"/>
  <c r="L2345" i="1" s="1"/>
  <c r="K2346" i="1"/>
  <c r="L2346" i="1" s="1"/>
  <c r="K2347" i="1"/>
  <c r="L2347" i="1" s="1"/>
  <c r="K2348" i="1"/>
  <c r="M2348" i="1" s="1"/>
  <c r="N2348" i="1" s="1"/>
  <c r="O2348" i="1" s="1"/>
  <c r="K2349" i="1"/>
  <c r="K2350" i="1"/>
  <c r="L2350" i="1" s="1"/>
  <c r="K2351" i="1"/>
  <c r="L2351" i="1" s="1"/>
  <c r="K2352" i="1"/>
  <c r="L2352" i="1" s="1"/>
  <c r="K2353" i="1"/>
  <c r="L2353" i="1" s="1"/>
  <c r="K2354" i="1"/>
  <c r="K2355" i="1"/>
  <c r="L2355" i="1" s="1"/>
  <c r="K2356" i="1"/>
  <c r="L2356" i="1" s="1"/>
  <c r="K2357" i="1"/>
  <c r="L2357" i="1" s="1"/>
  <c r="K2358" i="1"/>
  <c r="L2358" i="1" s="1"/>
  <c r="K2359" i="1"/>
  <c r="K2360" i="1"/>
  <c r="L2360" i="1" s="1"/>
  <c r="K2361" i="1"/>
  <c r="L2361" i="1" s="1"/>
  <c r="K2362" i="1"/>
  <c r="K2363" i="1"/>
  <c r="L2363" i="1" s="1"/>
  <c r="K2364" i="1"/>
  <c r="L2364" i="1" s="1"/>
  <c r="K2365" i="1"/>
  <c r="K2366" i="1"/>
  <c r="L2366" i="1" s="1"/>
  <c r="K2367" i="1"/>
  <c r="K2368" i="1"/>
  <c r="L2368" i="1" s="1"/>
  <c r="K2369" i="1"/>
  <c r="L2369" i="1" s="1"/>
  <c r="K2370" i="1"/>
  <c r="K2371" i="1"/>
  <c r="K2372" i="1"/>
  <c r="L2372" i="1" s="1"/>
  <c r="K2373" i="1"/>
  <c r="K2374" i="1"/>
  <c r="K2375" i="1"/>
  <c r="L2375" i="1" s="1"/>
  <c r="K2376" i="1"/>
  <c r="L2376" i="1" s="1"/>
  <c r="L2265" i="1"/>
  <c r="L2266" i="1"/>
  <c r="L2267" i="1"/>
  <c r="L2268" i="1"/>
  <c r="L2273" i="1"/>
  <c r="L2274" i="1"/>
  <c r="L2275" i="1"/>
  <c r="L2276" i="1"/>
  <c r="L2277" i="1"/>
  <c r="L2278" i="1"/>
  <c r="L2279" i="1"/>
  <c r="L2280" i="1"/>
  <c r="L2281" i="1"/>
  <c r="M2281" i="1"/>
  <c r="N2281" i="1" s="1"/>
  <c r="O2281" i="1" s="1"/>
  <c r="L2282" i="1"/>
  <c r="M2282" i="1"/>
  <c r="N2282" i="1" s="1"/>
  <c r="O2282" i="1" s="1"/>
  <c r="L2283" i="1"/>
  <c r="M2283" i="1"/>
  <c r="N2283" i="1" s="1"/>
  <c r="O2283" i="1" s="1"/>
  <c r="L2284" i="1"/>
  <c r="M2284" i="1"/>
  <c r="N2284" i="1" s="1"/>
  <c r="O2284" i="1" s="1"/>
  <c r="L2285" i="1"/>
  <c r="L2286" i="1"/>
  <c r="L2287" i="1"/>
  <c r="L2288" i="1"/>
  <c r="L2289" i="1"/>
  <c r="M2289" i="1"/>
  <c r="N2289" i="1" s="1"/>
  <c r="O2289" i="1" s="1"/>
  <c r="L2290" i="1"/>
  <c r="M2290" i="1"/>
  <c r="N2290" i="1" s="1"/>
  <c r="O2290" i="1" s="1"/>
  <c r="L2291" i="1"/>
  <c r="M2291" i="1"/>
  <c r="N2291" i="1" s="1"/>
  <c r="O2291" i="1" s="1"/>
  <c r="L2292" i="1"/>
  <c r="M2292" i="1"/>
  <c r="N2292" i="1" s="1"/>
  <c r="O2292" i="1"/>
  <c r="L2293" i="1"/>
  <c r="L2294" i="1"/>
  <c r="L2295" i="1"/>
  <c r="L2296" i="1"/>
  <c r="L2297" i="1"/>
  <c r="M2297" i="1"/>
  <c r="N2297" i="1" s="1"/>
  <c r="O2297" i="1" s="1"/>
  <c r="L2302" i="1"/>
  <c r="L2303" i="1"/>
  <c r="L2304" i="1"/>
  <c r="L2305" i="1"/>
  <c r="L2306" i="1"/>
  <c r="L2314" i="1"/>
  <c r="L2318" i="1"/>
  <c r="L2322" i="1"/>
  <c r="L2328" i="1"/>
  <c r="L2330" i="1"/>
  <c r="L2332" i="1"/>
  <c r="L2335" i="1"/>
  <c r="L2337" i="1"/>
  <c r="L2341" i="1"/>
  <c r="M2341" i="1"/>
  <c r="N2341" i="1" s="1"/>
  <c r="O2341" i="1" s="1"/>
  <c r="L2342" i="1"/>
  <c r="L2343" i="1"/>
  <c r="M2343" i="1"/>
  <c r="N2343" i="1" s="1"/>
  <c r="O2343" i="1" s="1"/>
  <c r="L2348" i="1"/>
  <c r="L2349" i="1"/>
  <c r="M2349" i="1"/>
  <c r="N2349" i="1" s="1"/>
  <c r="O2349" i="1" s="1"/>
  <c r="L2354" i="1"/>
  <c r="L2359" i="1"/>
  <c r="L2362" i="1"/>
  <c r="L2365" i="1"/>
  <c r="L2367" i="1"/>
  <c r="L2373" i="1"/>
  <c r="L2374" i="1"/>
  <c r="K2291" i="1"/>
  <c r="K2292" i="1"/>
  <c r="K2293" i="1"/>
  <c r="K2294" i="1"/>
  <c r="K2295" i="1"/>
  <c r="K2296" i="1"/>
  <c r="K2297" i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K2305" i="1"/>
  <c r="K2306" i="1"/>
  <c r="K2307" i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K2315" i="1"/>
  <c r="L2315" i="1" s="1"/>
  <c r="K2316" i="1"/>
  <c r="L2316" i="1" s="1"/>
  <c r="K2317" i="1"/>
  <c r="L2317" i="1" s="1"/>
  <c r="K2318" i="1"/>
  <c r="M2318" i="1" s="1"/>
  <c r="N2318" i="1" s="1"/>
  <c r="O2318" i="1" s="1"/>
  <c r="K2319" i="1"/>
  <c r="L2319" i="1" s="1"/>
  <c r="K2320" i="1"/>
  <c r="L2320" i="1" s="1"/>
  <c r="K2321" i="1"/>
  <c r="L2321" i="1" s="1"/>
  <c r="K2322" i="1"/>
  <c r="K2323" i="1"/>
  <c r="L2323" i="1" s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L2272" i="1" s="1"/>
  <c r="K2271" i="1"/>
  <c r="L2271" i="1" s="1"/>
  <c r="K2270" i="1"/>
  <c r="L2270" i="1" s="1"/>
  <c r="K2269" i="1"/>
  <c r="L2269" i="1" s="1"/>
  <c r="K2268" i="1"/>
  <c r="K2267" i="1"/>
  <c r="K2266" i="1"/>
  <c r="K2265" i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K2264" i="1"/>
  <c r="L2264" i="1" s="1"/>
  <c r="K2254" i="1"/>
  <c r="L2254" i="1" s="1"/>
  <c r="K2255" i="1"/>
  <c r="L2255" i="1" s="1"/>
  <c r="K2243" i="1"/>
  <c r="K2244" i="1"/>
  <c r="L2244" i="1" s="1"/>
  <c r="K2245" i="1"/>
  <c r="L2245" i="1" s="1"/>
  <c r="K2246" i="1"/>
  <c r="L2246" i="1" s="1"/>
  <c r="K2247" i="1"/>
  <c r="L2247" i="1"/>
  <c r="K2248" i="1"/>
  <c r="L2248" i="1" s="1"/>
  <c r="K2249" i="1"/>
  <c r="L2249" i="1"/>
  <c r="K2250" i="1"/>
  <c r="L2250" i="1" s="1"/>
  <c r="K2251" i="1"/>
  <c r="K2252" i="1"/>
  <c r="L2252" i="1" s="1"/>
  <c r="K2253" i="1"/>
  <c r="L2253" i="1" s="1"/>
  <c r="K2220" i="1"/>
  <c r="L2220" i="1" s="1"/>
  <c r="K2221" i="1"/>
  <c r="L2221" i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 s="1"/>
  <c r="K2228" i="1"/>
  <c r="L2228" i="1" s="1"/>
  <c r="K2229" i="1"/>
  <c r="L2229" i="1"/>
  <c r="M2229" i="1"/>
  <c r="N2229" i="1" s="1"/>
  <c r="O2229" i="1" s="1"/>
  <c r="K2230" i="1"/>
  <c r="L2230" i="1"/>
  <c r="K2231" i="1"/>
  <c r="L2231" i="1" s="1"/>
  <c r="K2232" i="1"/>
  <c r="L2232" i="1"/>
  <c r="K2233" i="1"/>
  <c r="L2233" i="1" s="1"/>
  <c r="K2234" i="1"/>
  <c r="L2234" i="1"/>
  <c r="K2235" i="1"/>
  <c r="L2235" i="1" s="1"/>
  <c r="K2236" i="1"/>
  <c r="L2236" i="1"/>
  <c r="K2237" i="1"/>
  <c r="L2237" i="1" s="1"/>
  <c r="K2238" i="1"/>
  <c r="K2239" i="1"/>
  <c r="L2239" i="1" s="1"/>
  <c r="K2240" i="1"/>
  <c r="L2240" i="1" s="1"/>
  <c r="K2241" i="1"/>
  <c r="L2241" i="1" s="1"/>
  <c r="K2242" i="1"/>
  <c r="E48" i="9"/>
  <c r="E47" i="9"/>
  <c r="E46" i="9"/>
  <c r="M2167" i="1" s="1"/>
  <c r="N2167" i="1" s="1"/>
  <c r="O2167" i="1" s="1"/>
  <c r="E45" i="9"/>
  <c r="E44" i="9"/>
  <c r="E43" i="9"/>
  <c r="M2162" i="1" s="1"/>
  <c r="N2162" i="1" s="1"/>
  <c r="O2162" i="1" s="1"/>
  <c r="E90" i="9"/>
  <c r="E89" i="9"/>
  <c r="M2134" i="1" s="1"/>
  <c r="N2134" i="1" s="1"/>
  <c r="O2134" i="1" s="1"/>
  <c r="E88" i="9"/>
  <c r="M2132" i="1" s="1"/>
  <c r="N2132" i="1" s="1"/>
  <c r="O2132" i="1" s="1"/>
  <c r="E87" i="9"/>
  <c r="M2136" i="1" s="1"/>
  <c r="N2136" i="1" s="1"/>
  <c r="O2136" i="1" s="1"/>
  <c r="E86" i="9"/>
  <c r="M2190" i="1" s="1"/>
  <c r="N2190" i="1" s="1"/>
  <c r="O2190" i="1" s="1"/>
  <c r="E85" i="9"/>
  <c r="M2107" i="1" s="1"/>
  <c r="N2107" i="1" s="1"/>
  <c r="O2107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K2216" i="1"/>
  <c r="K2217" i="1"/>
  <c r="L2217" i="1" s="1"/>
  <c r="K2218" i="1"/>
  <c r="K2219" i="1"/>
  <c r="L2219" i="1" s="1"/>
  <c r="K2198" i="1"/>
  <c r="L2198" i="1" s="1"/>
  <c r="K2199" i="1"/>
  <c r="L2199" i="1" s="1"/>
  <c r="K2200" i="1"/>
  <c r="L2200" i="1" s="1"/>
  <c r="K2201" i="1"/>
  <c r="L2201" i="1" s="1"/>
  <c r="K2202" i="1"/>
  <c r="K2203" i="1"/>
  <c r="L2203" i="1" s="1"/>
  <c r="K2204" i="1"/>
  <c r="K2205" i="1"/>
  <c r="L2205" i="1" s="1"/>
  <c r="K2206" i="1"/>
  <c r="L2206" i="1" s="1"/>
  <c r="K2207" i="1"/>
  <c r="L2207" i="1" s="1"/>
  <c r="K2208" i="1"/>
  <c r="L2208" i="1" s="1"/>
  <c r="L2098" i="1"/>
  <c r="L2101" i="1"/>
  <c r="L2106" i="1"/>
  <c r="L2107" i="1"/>
  <c r="L2108" i="1"/>
  <c r="M2108" i="1"/>
  <c r="N2108" i="1" s="1"/>
  <c r="O2108" i="1" s="1"/>
  <c r="L2109" i="1"/>
  <c r="M2109" i="1"/>
  <c r="N2109" i="1" s="1"/>
  <c r="O2109" i="1" s="1"/>
  <c r="L2110" i="1"/>
  <c r="L2111" i="1"/>
  <c r="L2112" i="1"/>
  <c r="L2113" i="1"/>
  <c r="L2114" i="1"/>
  <c r="L2117" i="1"/>
  <c r="L2119" i="1"/>
  <c r="L2120" i="1"/>
  <c r="L2122" i="1"/>
  <c r="L2127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7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M2165" i="1"/>
  <c r="N2165" i="1" s="1"/>
  <c r="O2165" i="1" s="1"/>
  <c r="L2166" i="1"/>
  <c r="L2167" i="1"/>
  <c r="L2168" i="1"/>
  <c r="M2168" i="1"/>
  <c r="N2168" i="1" s="1"/>
  <c r="O2168" i="1" s="1"/>
  <c r="L2169" i="1"/>
  <c r="M2169" i="1"/>
  <c r="N2169" i="1" s="1"/>
  <c r="O2169" i="1" s="1"/>
  <c r="L2170" i="1"/>
  <c r="L2174" i="1"/>
  <c r="L2175" i="1"/>
  <c r="M2175" i="1"/>
  <c r="N2175" i="1" s="1"/>
  <c r="O2175" i="1" s="1"/>
  <c r="L2176" i="1"/>
  <c r="M2176" i="1"/>
  <c r="N2176" i="1" s="1"/>
  <c r="O2176" i="1" s="1"/>
  <c r="L2177" i="1"/>
  <c r="L2178" i="1"/>
  <c r="L2179" i="1"/>
  <c r="L2180" i="1"/>
  <c r="L2181" i="1"/>
  <c r="L2182" i="1"/>
  <c r="L2184" i="1"/>
  <c r="L2186" i="1"/>
  <c r="L2188" i="1"/>
  <c r="M2188" i="1"/>
  <c r="N2188" i="1" s="1"/>
  <c r="O2188" i="1" s="1"/>
  <c r="L2189" i="1"/>
  <c r="M2189" i="1"/>
  <c r="N2189" i="1" s="1"/>
  <c r="O2189" i="1" s="1"/>
  <c r="L2190" i="1"/>
  <c r="L2191" i="1"/>
  <c r="M2191" i="1"/>
  <c r="N2191" i="1" s="1"/>
  <c r="O2191" i="1" s="1"/>
  <c r="L2192" i="1"/>
  <c r="M2192" i="1"/>
  <c r="N2192" i="1" s="1"/>
  <c r="O2192" i="1" s="1"/>
  <c r="L2193" i="1"/>
  <c r="L2194" i="1"/>
  <c r="L2195" i="1"/>
  <c r="M2195" i="1"/>
  <c r="N2195" i="1" s="1"/>
  <c r="O2195" i="1" s="1"/>
  <c r="L2196" i="1"/>
  <c r="M2196" i="1"/>
  <c r="N2196" i="1" s="1"/>
  <c r="O2196" i="1" s="1"/>
  <c r="L2197" i="1"/>
  <c r="M2197" i="1"/>
  <c r="N2197" i="1" s="1"/>
  <c r="O2197" i="1" s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L2171" i="1" s="1"/>
  <c r="K2172" i="1"/>
  <c r="L2172" i="1" s="1"/>
  <c r="K2173" i="1"/>
  <c r="K2174" i="1"/>
  <c r="K2175" i="1"/>
  <c r="K2176" i="1"/>
  <c r="K2177" i="1"/>
  <c r="K2178" i="1"/>
  <c r="K2179" i="1"/>
  <c r="K2180" i="1"/>
  <c r="K2181" i="1"/>
  <c r="K2182" i="1"/>
  <c r="K2183" i="1"/>
  <c r="L2183" i="1" s="1"/>
  <c r="K2184" i="1"/>
  <c r="K2185" i="1"/>
  <c r="L2185" i="1" s="1"/>
  <c r="K2186" i="1"/>
  <c r="K2187" i="1"/>
  <c r="L2187" i="1" s="1"/>
  <c r="K2188" i="1"/>
  <c r="K2189" i="1"/>
  <c r="K2190" i="1"/>
  <c r="K2191" i="1"/>
  <c r="K2192" i="1"/>
  <c r="K2193" i="1"/>
  <c r="K2194" i="1"/>
  <c r="K2195" i="1"/>
  <c r="K2196" i="1"/>
  <c r="K2197" i="1"/>
  <c r="K2091" i="1"/>
  <c r="K2092" i="1"/>
  <c r="K2093" i="1"/>
  <c r="K2094" i="1"/>
  <c r="K2095" i="1"/>
  <c r="K2096" i="1"/>
  <c r="L2096" i="1" s="1"/>
  <c r="K2097" i="1"/>
  <c r="K2098" i="1"/>
  <c r="K2099" i="1"/>
  <c r="L2099" i="1" s="1"/>
  <c r="K2100" i="1"/>
  <c r="L2100" i="1" s="1"/>
  <c r="K2101" i="1"/>
  <c r="K2102" i="1"/>
  <c r="L2102" i="1" s="1"/>
  <c r="K2103" i="1"/>
  <c r="L2103" i="1" s="1"/>
  <c r="K2104" i="1"/>
  <c r="L2104" i="1" s="1"/>
  <c r="K2105" i="1"/>
  <c r="L2105" i="1" s="1"/>
  <c r="K2106" i="1"/>
  <c r="K2107" i="1"/>
  <c r="K2108" i="1"/>
  <c r="K2109" i="1"/>
  <c r="K2110" i="1"/>
  <c r="K2111" i="1"/>
  <c r="K2112" i="1"/>
  <c r="K2113" i="1"/>
  <c r="K2114" i="1"/>
  <c r="K2115" i="1"/>
  <c r="L2115" i="1" s="1"/>
  <c r="K2116" i="1"/>
  <c r="L2116" i="1" s="1"/>
  <c r="K2117" i="1"/>
  <c r="K2118" i="1"/>
  <c r="L2118" i="1" s="1"/>
  <c r="K2119" i="1"/>
  <c r="K2120" i="1"/>
  <c r="K2121" i="1"/>
  <c r="L2121" i="1" s="1"/>
  <c r="K2122" i="1"/>
  <c r="K2123" i="1"/>
  <c r="L2123" i="1" s="1"/>
  <c r="K2124" i="1"/>
  <c r="L2124" i="1" s="1"/>
  <c r="K2125" i="1"/>
  <c r="K2126" i="1"/>
  <c r="L2126" i="1" s="1"/>
  <c r="K2127" i="1"/>
  <c r="K2128" i="1"/>
  <c r="L2128" i="1" s="1"/>
  <c r="K2129" i="1"/>
  <c r="L2129" i="1" s="1"/>
  <c r="K2130" i="1"/>
  <c r="L2130" i="1" s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L2145" i="1" s="1"/>
  <c r="K2146" i="1"/>
  <c r="L2146" i="1" s="1"/>
  <c r="K2147" i="1"/>
  <c r="K2148" i="1"/>
  <c r="L2148" i="1" s="1"/>
  <c r="K2149" i="1"/>
  <c r="L2149" i="1" s="1"/>
  <c r="K2150" i="1"/>
  <c r="L2150" i="1" s="1"/>
  <c r="K2151" i="1"/>
  <c r="L2151" i="1" s="1"/>
  <c r="L2097" i="1"/>
  <c r="M37" i="1"/>
  <c r="N37" i="1" s="1"/>
  <c r="O37" i="1" s="1"/>
  <c r="M172" i="1"/>
  <c r="N172" i="1" s="1"/>
  <c r="O172" i="1" s="1"/>
  <c r="M367" i="1"/>
  <c r="N367" i="1" s="1"/>
  <c r="O367" i="1" s="1"/>
  <c r="M384" i="1"/>
  <c r="N384" i="1" s="1"/>
  <c r="O384" i="1" s="1"/>
  <c r="M698" i="1"/>
  <c r="N698" i="1" s="1"/>
  <c r="O698" i="1" s="1"/>
  <c r="M788" i="1"/>
  <c r="N788" i="1" s="1"/>
  <c r="O788" i="1" s="1"/>
  <c r="M827" i="1"/>
  <c r="N827" i="1" s="1"/>
  <c r="O827" i="1" s="1"/>
  <c r="M1082" i="1"/>
  <c r="N1082" i="1" s="1"/>
  <c r="O1082" i="1" s="1"/>
  <c r="M1107" i="1"/>
  <c r="N1107" i="1" s="1"/>
  <c r="O1107" i="1" s="1"/>
  <c r="M1132" i="1"/>
  <c r="N1132" i="1" s="1"/>
  <c r="O1132" i="1" s="1"/>
  <c r="M1138" i="1"/>
  <c r="N1138" i="1" s="1"/>
  <c r="O1138" i="1" s="1"/>
  <c r="M1170" i="1"/>
  <c r="N1170" i="1" s="1"/>
  <c r="O1170" i="1" s="1"/>
  <c r="M1202" i="1"/>
  <c r="N1202" i="1" s="1"/>
  <c r="O1202" i="1" s="1"/>
  <c r="M1219" i="1"/>
  <c r="N1219" i="1" s="1"/>
  <c r="O1219" i="1" s="1"/>
  <c r="M1258" i="1"/>
  <c r="N1258" i="1" s="1"/>
  <c r="O1258" i="1" s="1"/>
  <c r="M1314" i="1"/>
  <c r="N1314" i="1" s="1"/>
  <c r="O1314" i="1" s="1"/>
  <c r="M1417" i="1"/>
  <c r="N1417" i="1" s="1"/>
  <c r="O1417" i="1" s="1"/>
  <c r="M1434" i="1"/>
  <c r="N1434" i="1" s="1"/>
  <c r="O1434" i="1" s="1"/>
  <c r="M1543" i="1"/>
  <c r="N1543" i="1" s="1"/>
  <c r="O1543" i="1" s="1"/>
  <c r="M1562" i="1"/>
  <c r="N1562" i="1" s="1"/>
  <c r="O1562" i="1" s="1"/>
  <c r="M1619" i="1"/>
  <c r="N1619" i="1" s="1"/>
  <c r="O1619" i="1" s="1"/>
  <c r="M1633" i="1"/>
  <c r="N1633" i="1" s="1"/>
  <c r="O1633" i="1" s="1"/>
  <c r="M1653" i="1"/>
  <c r="N1653" i="1" s="1"/>
  <c r="O1653" i="1" s="1"/>
  <c r="M1703" i="1"/>
  <c r="N1703" i="1" s="1"/>
  <c r="O1703" i="1" s="1"/>
  <c r="M1708" i="1"/>
  <c r="N1708" i="1" s="1"/>
  <c r="O1708" i="1" s="1"/>
  <c r="M1720" i="1"/>
  <c r="N1720" i="1" s="1"/>
  <c r="O1720" i="1" s="1"/>
  <c r="M1737" i="1"/>
  <c r="N1737" i="1" s="1"/>
  <c r="O1737" i="1" s="1"/>
  <c r="M1776" i="1"/>
  <c r="N1776" i="1" s="1"/>
  <c r="O1776" i="1" s="1"/>
  <c r="M1797" i="1"/>
  <c r="N1797" i="1" s="1"/>
  <c r="O1797" i="1" s="1"/>
  <c r="M1800" i="1"/>
  <c r="N1800" i="1" s="1"/>
  <c r="O1800" i="1" s="1"/>
  <c r="M1801" i="1"/>
  <c r="N1801" i="1" s="1"/>
  <c r="O1801" i="1" s="1"/>
  <c r="M1829" i="1"/>
  <c r="N1829" i="1" s="1"/>
  <c r="O1829" i="1" s="1"/>
  <c r="M1856" i="1"/>
  <c r="N1856" i="1" s="1"/>
  <c r="O1856" i="1" s="1"/>
  <c r="M1869" i="1"/>
  <c r="N1869" i="1" s="1"/>
  <c r="O1869" i="1" s="1"/>
  <c r="M1877" i="1"/>
  <c r="N1877" i="1" s="1"/>
  <c r="O1877" i="1" s="1"/>
  <c r="M1917" i="1"/>
  <c r="N1917" i="1" s="1"/>
  <c r="O1917" i="1" s="1"/>
  <c r="M1949" i="1"/>
  <c r="N1949" i="1" s="1"/>
  <c r="O1949" i="1" s="1"/>
  <c r="M1952" i="1"/>
  <c r="N1952" i="1" s="1"/>
  <c r="O1952" i="1" s="1"/>
  <c r="M1957" i="1"/>
  <c r="N1957" i="1" s="1"/>
  <c r="O1957" i="1" s="1"/>
  <c r="M2004" i="1"/>
  <c r="N2004" i="1" s="1"/>
  <c r="O2004" i="1" s="1"/>
  <c r="M2009" i="1"/>
  <c r="N2009" i="1" s="1"/>
  <c r="O2009" i="1" s="1"/>
  <c r="M2022" i="1"/>
  <c r="N2022" i="1" s="1"/>
  <c r="O2022" i="1" s="1"/>
  <c r="M2023" i="1"/>
  <c r="N2023" i="1" s="1"/>
  <c r="O2023" i="1" s="1"/>
  <c r="M2044" i="1"/>
  <c r="N2044" i="1" s="1"/>
  <c r="O2044" i="1" s="1"/>
  <c r="M2047" i="1"/>
  <c r="N2047" i="1" s="1"/>
  <c r="O2047" i="1" s="1"/>
  <c r="M2050" i="1"/>
  <c r="N2050" i="1" s="1"/>
  <c r="O2050" i="1" s="1"/>
  <c r="M2092" i="1"/>
  <c r="N2092" i="1" s="1"/>
  <c r="O2092" i="1" s="1"/>
  <c r="M2093" i="1"/>
  <c r="N2093" i="1" s="1"/>
  <c r="O2093" i="1" s="1"/>
  <c r="M6" i="1"/>
  <c r="N6" i="1" s="1"/>
  <c r="O6" i="1" s="1"/>
  <c r="M11" i="1"/>
  <c r="N11" i="1" s="1"/>
  <c r="O11" i="1" s="1"/>
  <c r="E91" i="9"/>
  <c r="M65" i="1" s="1"/>
  <c r="N65" i="1" s="1"/>
  <c r="O65" i="1" s="1"/>
  <c r="E92" i="9"/>
  <c r="E93" i="9"/>
  <c r="E94" i="9"/>
  <c r="E95" i="9"/>
  <c r="E96" i="9"/>
  <c r="M1749" i="1" s="1"/>
  <c r="N1749" i="1" s="1"/>
  <c r="O1749" i="1" s="1"/>
  <c r="E97" i="9"/>
  <c r="E98" i="9"/>
  <c r="E99" i="9"/>
  <c r="E100" i="9"/>
  <c r="E101" i="9"/>
  <c r="E102" i="9"/>
  <c r="E103" i="9"/>
  <c r="M19" i="1" s="1"/>
  <c r="N19" i="1" s="1"/>
  <c r="O19" i="1" s="1"/>
  <c r="E104" i="9"/>
  <c r="M397" i="1" s="1"/>
  <c r="N397" i="1" s="1"/>
  <c r="O397" i="1" s="1"/>
  <c r="E105" i="9"/>
  <c r="M399" i="1" s="1"/>
  <c r="N399" i="1" s="1"/>
  <c r="O399" i="1" s="1"/>
  <c r="E106" i="9"/>
  <c r="M30" i="1" s="1"/>
  <c r="N30" i="1" s="1"/>
  <c r="O30" i="1" s="1"/>
  <c r="E20" i="9"/>
  <c r="E21" i="9"/>
  <c r="E22" i="9"/>
  <c r="E23" i="9"/>
  <c r="E24" i="9"/>
  <c r="E25" i="9"/>
  <c r="E26" i="9"/>
  <c r="E27" i="9"/>
  <c r="E28" i="9"/>
  <c r="E29" i="9"/>
  <c r="E30" i="9"/>
  <c r="M1235" i="1"/>
  <c r="N1235" i="1" s="1"/>
  <c r="O1235" i="1" s="1"/>
  <c r="M493" i="1"/>
  <c r="N493" i="1" s="1"/>
  <c r="O493" i="1" s="1"/>
  <c r="M1194" i="1"/>
  <c r="N1194" i="1" s="1"/>
  <c r="O1194" i="1" s="1"/>
  <c r="M1706" i="1"/>
  <c r="N1706" i="1" s="1"/>
  <c r="O1706" i="1" s="1"/>
  <c r="M538" i="1"/>
  <c r="N538" i="1" s="1"/>
  <c r="O538" i="1" s="1"/>
  <c r="E49" i="9"/>
  <c r="M1086" i="1" s="1"/>
  <c r="N1086" i="1" s="1"/>
  <c r="O1086" i="1" s="1"/>
  <c r="E50" i="9"/>
  <c r="M182" i="1" s="1"/>
  <c r="N182" i="1" s="1"/>
  <c r="O182" i="1" s="1"/>
  <c r="E51" i="9"/>
  <c r="M1374" i="1" s="1"/>
  <c r="N1374" i="1" s="1"/>
  <c r="O1374" i="1" s="1"/>
  <c r="E52" i="9"/>
  <c r="M2140" i="1" s="1"/>
  <c r="N2140" i="1" s="1"/>
  <c r="O2140" i="1" s="1"/>
  <c r="E53" i="9"/>
  <c r="M1403" i="1" s="1"/>
  <c r="N1403" i="1" s="1"/>
  <c r="O1403" i="1" s="1"/>
  <c r="E54" i="9"/>
  <c r="M108" i="1" s="1"/>
  <c r="N108" i="1" s="1"/>
  <c r="O108" i="1" s="1"/>
  <c r="E55" i="9"/>
  <c r="M1330" i="1" s="1"/>
  <c r="N1330" i="1" s="1"/>
  <c r="O1330" i="1" s="1"/>
  <c r="E56" i="9"/>
  <c r="M1364" i="1" s="1"/>
  <c r="N1364" i="1" s="1"/>
  <c r="O1364" i="1" s="1"/>
  <c r="E57" i="9"/>
  <c r="M1368" i="1" s="1"/>
  <c r="N1368" i="1" s="1"/>
  <c r="O1368" i="1" s="1"/>
  <c r="E58" i="9"/>
  <c r="E59" i="9"/>
  <c r="M1363" i="1" s="1"/>
  <c r="N1363" i="1" s="1"/>
  <c r="O1363" i="1" s="1"/>
  <c r="E60" i="9"/>
  <c r="E61" i="9"/>
  <c r="M1385" i="1" s="1"/>
  <c r="N1385" i="1" s="1"/>
  <c r="O1385" i="1" s="1"/>
  <c r="E62" i="9"/>
  <c r="M2303" i="1" s="1"/>
  <c r="N2303" i="1" s="1"/>
  <c r="O2303" i="1" s="1"/>
  <c r="E63" i="9"/>
  <c r="E64" i="9"/>
  <c r="M2305" i="1" s="1"/>
  <c r="N2305" i="1" s="1"/>
  <c r="O2305" i="1" s="1"/>
  <c r="E65" i="9"/>
  <c r="M2304" i="1" s="1"/>
  <c r="N2304" i="1" s="1"/>
  <c r="O2304" i="1" s="1"/>
  <c r="E66" i="9"/>
  <c r="M2233" i="1" s="1"/>
  <c r="N2233" i="1" s="1"/>
  <c r="O2233" i="1" s="1"/>
  <c r="E67" i="9"/>
  <c r="M1594" i="1" s="1"/>
  <c r="N1594" i="1" s="1"/>
  <c r="O1594" i="1" s="1"/>
  <c r="E68" i="9"/>
  <c r="M2322" i="1" s="1"/>
  <c r="N2322" i="1" s="1"/>
  <c r="O2322" i="1" s="1"/>
  <c r="E69" i="9"/>
  <c r="E70" i="9"/>
  <c r="M1145" i="1" s="1"/>
  <c r="N1145" i="1" s="1"/>
  <c r="O1145" i="1" s="1"/>
  <c r="E71" i="9"/>
  <c r="E72" i="9"/>
  <c r="E73" i="9"/>
  <c r="M1698" i="1" s="1"/>
  <c r="N1698" i="1" s="1"/>
  <c r="O1698" i="1" s="1"/>
  <c r="E74" i="9"/>
  <c r="M1452" i="1" s="1"/>
  <c r="N1452" i="1" s="1"/>
  <c r="O1452" i="1" s="1"/>
  <c r="E75" i="9"/>
  <c r="M1714" i="1" s="1"/>
  <c r="N1714" i="1" s="1"/>
  <c r="O1714" i="1" s="1"/>
  <c r="E76" i="9"/>
  <c r="M1676" i="1" s="1"/>
  <c r="N1676" i="1" s="1"/>
  <c r="O1676" i="1" s="1"/>
  <c r="E77" i="9"/>
  <c r="M1678" i="1" s="1"/>
  <c r="N1678" i="1" s="1"/>
  <c r="O1678" i="1" s="1"/>
  <c r="E78" i="9"/>
  <c r="E79" i="9"/>
  <c r="M1997" i="1" s="1"/>
  <c r="N1997" i="1" s="1"/>
  <c r="O1997" i="1" s="1"/>
  <c r="E80" i="9"/>
  <c r="M2013" i="1" s="1"/>
  <c r="N2013" i="1" s="1"/>
  <c r="O2013" i="1" s="1"/>
  <c r="E81" i="9"/>
  <c r="M2018" i="1" s="1"/>
  <c r="N2018" i="1" s="1"/>
  <c r="O2018" i="1" s="1"/>
  <c r="E82" i="9"/>
  <c r="M2015" i="1" s="1"/>
  <c r="N2015" i="1" s="1"/>
  <c r="O2015" i="1" s="1"/>
  <c r="E83" i="9"/>
  <c r="M2017" i="1" s="1"/>
  <c r="N2017" i="1" s="1"/>
  <c r="O2017" i="1" s="1"/>
  <c r="E84" i="9"/>
  <c r="M2020" i="1" s="1"/>
  <c r="N2020" i="1" s="1"/>
  <c r="O2020" i="1" s="1"/>
  <c r="E19" i="9"/>
  <c r="E15" i="9"/>
  <c r="E16" i="9"/>
  <c r="E17" i="9"/>
  <c r="E18" i="9"/>
  <c r="E14" i="9"/>
  <c r="E13" i="9"/>
  <c r="E12" i="9"/>
  <c r="M1931" i="1" s="1"/>
  <c r="N1931" i="1" s="1"/>
  <c r="O1931" i="1" s="1"/>
  <c r="E11" i="9"/>
  <c r="M1979" i="1" s="1"/>
  <c r="N1979" i="1" s="1"/>
  <c r="O1979" i="1" s="1"/>
  <c r="E10" i="9"/>
  <c r="M1974" i="1" s="1"/>
  <c r="N1974" i="1" s="1"/>
  <c r="O1974" i="1" s="1"/>
  <c r="E9" i="9"/>
  <c r="M324" i="1" s="1"/>
  <c r="N324" i="1" s="1"/>
  <c r="O324" i="1" s="1"/>
  <c r="E8" i="9"/>
  <c r="M1975" i="1" s="1"/>
  <c r="N1975" i="1" s="1"/>
  <c r="O1975" i="1" s="1"/>
  <c r="E7" i="9"/>
  <c r="M1965" i="1" s="1"/>
  <c r="N1965" i="1" s="1"/>
  <c r="O1965" i="1" s="1"/>
  <c r="E3" i="9"/>
  <c r="M1490" i="1" s="1"/>
  <c r="N1490" i="1" s="1"/>
  <c r="O1490" i="1" s="1"/>
  <c r="E4" i="9"/>
  <c r="M1155" i="1" s="1"/>
  <c r="N1155" i="1" s="1"/>
  <c r="O1155" i="1" s="1"/>
  <c r="E5" i="9"/>
  <c r="M1907" i="1" s="1"/>
  <c r="N1907" i="1" s="1"/>
  <c r="O1907" i="1" s="1"/>
  <c r="E6" i="9"/>
  <c r="M1908" i="1" s="1"/>
  <c r="N1908" i="1" s="1"/>
  <c r="O1908" i="1" s="1"/>
  <c r="E2" i="9"/>
  <c r="M501" i="1" s="1"/>
  <c r="N501" i="1" s="1"/>
  <c r="O501" i="1" s="1"/>
  <c r="L755" i="1"/>
  <c r="L1091" i="1"/>
  <c r="L1205" i="1"/>
  <c r="L1333" i="1"/>
  <c r="L1461" i="1"/>
  <c r="L1589" i="1"/>
  <c r="L1724" i="1"/>
  <c r="L1756" i="1"/>
  <c r="L1788" i="1"/>
  <c r="L1820" i="1"/>
  <c r="L1852" i="1"/>
  <c r="L1884" i="1"/>
  <c r="L1916" i="1"/>
  <c r="L1948" i="1"/>
  <c r="L1980" i="1"/>
  <c r="L2012" i="1"/>
  <c r="L2044" i="1"/>
  <c r="L12" i="1"/>
  <c r="B29" i="9"/>
  <c r="B28" i="9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L2086" i="1" s="1"/>
  <c r="K2087" i="1"/>
  <c r="L2087" i="1" s="1"/>
  <c r="K2088" i="1"/>
  <c r="L2088" i="1" s="1"/>
  <c r="K2089" i="1"/>
  <c r="L2089" i="1" s="1"/>
  <c r="K2090" i="1"/>
  <c r="L2090" i="1" s="1"/>
  <c r="L2091" i="1"/>
  <c r="L2092" i="1"/>
  <c r="L2093" i="1"/>
  <c r="L2094" i="1"/>
  <c r="L2095" i="1"/>
  <c r="K2" i="1"/>
  <c r="M2387" i="1" l="1"/>
  <c r="N2387" i="1" s="1"/>
  <c r="O2387" i="1" s="1"/>
  <c r="M2384" i="1"/>
  <c r="N2384" i="1" s="1"/>
  <c r="O2384" i="1" s="1"/>
  <c r="M2383" i="1"/>
  <c r="N2383" i="1" s="1"/>
  <c r="O2383" i="1" s="1"/>
  <c r="M2379" i="1"/>
  <c r="N2379" i="1" s="1"/>
  <c r="O2379" i="1" s="1"/>
  <c r="M2386" i="1"/>
  <c r="N2386" i="1" s="1"/>
  <c r="O2386" i="1" s="1"/>
  <c r="M2378" i="1"/>
  <c r="N2378" i="1" s="1"/>
  <c r="O2378" i="1" s="1"/>
  <c r="M2382" i="1"/>
  <c r="N2382" i="1" s="1"/>
  <c r="O2382" i="1" s="1"/>
  <c r="M2385" i="1"/>
  <c r="N2385" i="1" s="1"/>
  <c r="O2385" i="1" s="1"/>
  <c r="M2377" i="1"/>
  <c r="N2377" i="1" s="1"/>
  <c r="O2377" i="1" s="1"/>
  <c r="M2380" i="1"/>
  <c r="N2380" i="1" s="1"/>
  <c r="O2380" i="1" s="1"/>
  <c r="M1722" i="1"/>
  <c r="N1722" i="1" s="1"/>
  <c r="O1722" i="1" s="1"/>
  <c r="M1243" i="1"/>
  <c r="N1243" i="1" s="1"/>
  <c r="O1243" i="1" s="1"/>
  <c r="M1912" i="1"/>
  <c r="N1912" i="1" s="1"/>
  <c r="O1912" i="1" s="1"/>
  <c r="M1649" i="1"/>
  <c r="N1649" i="1" s="1"/>
  <c r="O1649" i="1" s="1"/>
  <c r="M1067" i="1"/>
  <c r="N1067" i="1" s="1"/>
  <c r="O1067" i="1" s="1"/>
  <c r="M5" i="1"/>
  <c r="N5" i="1" s="1"/>
  <c r="O5" i="1" s="1"/>
  <c r="M1995" i="1"/>
  <c r="N1995" i="1" s="1"/>
  <c r="O1995" i="1" s="1"/>
  <c r="M1894" i="1"/>
  <c r="N1894" i="1" s="1"/>
  <c r="O1894" i="1" s="1"/>
  <c r="M1843" i="1"/>
  <c r="N1843" i="1" s="1"/>
  <c r="O1843" i="1" s="1"/>
  <c r="M1637" i="1"/>
  <c r="N1637" i="1" s="1"/>
  <c r="O1637" i="1" s="1"/>
  <c r="M1528" i="1"/>
  <c r="N1528" i="1" s="1"/>
  <c r="O1528" i="1" s="1"/>
  <c r="M1392" i="1"/>
  <c r="N1392" i="1" s="1"/>
  <c r="O1392" i="1" s="1"/>
  <c r="M1221" i="1"/>
  <c r="N1221" i="1" s="1"/>
  <c r="O1221" i="1" s="1"/>
  <c r="M1123" i="1"/>
  <c r="N1123" i="1" s="1"/>
  <c r="O1123" i="1" s="1"/>
  <c r="M1023" i="1"/>
  <c r="N1023" i="1" s="1"/>
  <c r="O1023" i="1" s="1"/>
  <c r="M781" i="1"/>
  <c r="N781" i="1" s="1"/>
  <c r="O781" i="1" s="1"/>
  <c r="M648" i="1"/>
  <c r="N648" i="1" s="1"/>
  <c r="O648" i="1" s="1"/>
  <c r="M345" i="1"/>
  <c r="N345" i="1" s="1"/>
  <c r="O345" i="1" s="1"/>
  <c r="M142" i="1"/>
  <c r="N142" i="1" s="1"/>
  <c r="O142" i="1" s="1"/>
  <c r="M2307" i="1"/>
  <c r="N2307" i="1" s="1"/>
  <c r="O2307" i="1" s="1"/>
  <c r="M710" i="1"/>
  <c r="N710" i="1" s="1"/>
  <c r="O710" i="1" s="1"/>
  <c r="M457" i="1"/>
  <c r="N457" i="1" s="1"/>
  <c r="O457" i="1" s="1"/>
  <c r="M24" i="1"/>
  <c r="N24" i="1" s="1"/>
  <c r="O24" i="1" s="1"/>
  <c r="M2038" i="1"/>
  <c r="N2038" i="1" s="1"/>
  <c r="O2038" i="1" s="1"/>
  <c r="M1990" i="1"/>
  <c r="N1990" i="1" s="1"/>
  <c r="O1990" i="1" s="1"/>
  <c r="M1942" i="1"/>
  <c r="N1942" i="1" s="1"/>
  <c r="O1942" i="1" s="1"/>
  <c r="M1886" i="1"/>
  <c r="N1886" i="1" s="1"/>
  <c r="O1886" i="1" s="1"/>
  <c r="M1837" i="1"/>
  <c r="N1837" i="1" s="1"/>
  <c r="O1837" i="1" s="1"/>
  <c r="M1782" i="1"/>
  <c r="N1782" i="1" s="1"/>
  <c r="O1782" i="1" s="1"/>
  <c r="M1526" i="1"/>
  <c r="N1526" i="1" s="1"/>
  <c r="O1526" i="1" s="1"/>
  <c r="M1117" i="1"/>
  <c r="N1117" i="1" s="1"/>
  <c r="O1117" i="1" s="1"/>
  <c r="M1013" i="1"/>
  <c r="N1013" i="1" s="1"/>
  <c r="O1013" i="1" s="1"/>
  <c r="M779" i="1"/>
  <c r="N779" i="1" s="1"/>
  <c r="O779" i="1" s="1"/>
  <c r="M638" i="1"/>
  <c r="N638" i="1" s="1"/>
  <c r="O638" i="1" s="1"/>
  <c r="M335" i="1"/>
  <c r="N335" i="1" s="1"/>
  <c r="O335" i="1" s="1"/>
  <c r="M109" i="1"/>
  <c r="N109" i="1" s="1"/>
  <c r="O109" i="1" s="1"/>
  <c r="M2178" i="1"/>
  <c r="N2178" i="1" s="1"/>
  <c r="O2178" i="1" s="1"/>
  <c r="M2179" i="1"/>
  <c r="N2179" i="1" s="1"/>
  <c r="O2179" i="1" s="1"/>
  <c r="M23" i="1"/>
  <c r="N23" i="1" s="1"/>
  <c r="O23" i="1" s="1"/>
  <c r="M2029" i="1"/>
  <c r="N2029" i="1" s="1"/>
  <c r="O2029" i="1" s="1"/>
  <c r="M1988" i="1"/>
  <c r="N1988" i="1" s="1"/>
  <c r="O1988" i="1" s="1"/>
  <c r="M1936" i="1"/>
  <c r="N1936" i="1" s="1"/>
  <c r="O1936" i="1" s="1"/>
  <c r="M1884" i="1"/>
  <c r="N1884" i="1" s="1"/>
  <c r="O1884" i="1" s="1"/>
  <c r="M1701" i="1"/>
  <c r="N1701" i="1" s="1"/>
  <c r="O1701" i="1" s="1"/>
  <c r="M1511" i="1"/>
  <c r="N1511" i="1" s="1"/>
  <c r="O1511" i="1" s="1"/>
  <c r="M1342" i="1"/>
  <c r="N1342" i="1" s="1"/>
  <c r="O1342" i="1" s="1"/>
  <c r="M1004" i="1"/>
  <c r="N1004" i="1" s="1"/>
  <c r="O1004" i="1" s="1"/>
  <c r="M772" i="1"/>
  <c r="N772" i="1" s="1"/>
  <c r="O772" i="1" s="1"/>
  <c r="M631" i="1"/>
  <c r="N631" i="1" s="1"/>
  <c r="O631" i="1" s="1"/>
  <c r="M314" i="1"/>
  <c r="N314" i="1" s="1"/>
  <c r="O314" i="1" s="1"/>
  <c r="M101" i="1"/>
  <c r="N101" i="1" s="1"/>
  <c r="O101" i="1" s="1"/>
  <c r="M2164" i="1"/>
  <c r="N2164" i="1" s="1"/>
  <c r="O2164" i="1" s="1"/>
  <c r="M2137" i="1"/>
  <c r="N2137" i="1" s="1"/>
  <c r="O2137" i="1" s="1"/>
  <c r="M1851" i="1"/>
  <c r="N1851" i="1" s="1"/>
  <c r="O1851" i="1" s="1"/>
  <c r="M1536" i="1"/>
  <c r="N1536" i="1" s="1"/>
  <c r="O1536" i="1" s="1"/>
  <c r="M160" i="1"/>
  <c r="N160" i="1" s="1"/>
  <c r="O160" i="1" s="1"/>
  <c r="M21" i="1"/>
  <c r="N21" i="1" s="1"/>
  <c r="O21" i="1" s="1"/>
  <c r="M1981" i="1"/>
  <c r="N1981" i="1" s="1"/>
  <c r="O1981" i="1" s="1"/>
  <c r="M1933" i="1"/>
  <c r="N1933" i="1" s="1"/>
  <c r="O1933" i="1" s="1"/>
  <c r="M1816" i="1"/>
  <c r="N1816" i="1" s="1"/>
  <c r="O1816" i="1" s="1"/>
  <c r="M1768" i="1"/>
  <c r="N1768" i="1" s="1"/>
  <c r="O1768" i="1" s="1"/>
  <c r="M1699" i="1"/>
  <c r="N1699" i="1" s="1"/>
  <c r="O1699" i="1" s="1"/>
  <c r="M1601" i="1"/>
  <c r="N1601" i="1" s="1"/>
  <c r="O1601" i="1" s="1"/>
  <c r="M1507" i="1"/>
  <c r="N1507" i="1" s="1"/>
  <c r="O1507" i="1" s="1"/>
  <c r="M1187" i="1"/>
  <c r="N1187" i="1" s="1"/>
  <c r="O1187" i="1" s="1"/>
  <c r="M1104" i="1"/>
  <c r="N1104" i="1" s="1"/>
  <c r="O1104" i="1" s="1"/>
  <c r="M933" i="1"/>
  <c r="N933" i="1" s="1"/>
  <c r="O933" i="1" s="1"/>
  <c r="M764" i="1"/>
  <c r="N764" i="1" s="1"/>
  <c r="O764" i="1" s="1"/>
  <c r="M566" i="1"/>
  <c r="N566" i="1" s="1"/>
  <c r="O566" i="1" s="1"/>
  <c r="M239" i="1"/>
  <c r="N239" i="1" s="1"/>
  <c r="O239" i="1" s="1"/>
  <c r="M72" i="1"/>
  <c r="N72" i="1" s="1"/>
  <c r="O72" i="1" s="1"/>
  <c r="M2181" i="1"/>
  <c r="N2181" i="1" s="1"/>
  <c r="O2181" i="1" s="1"/>
  <c r="M2143" i="1"/>
  <c r="N2143" i="1" s="1"/>
  <c r="O2143" i="1" s="1"/>
  <c r="M2249" i="1"/>
  <c r="N2249" i="1" s="1"/>
  <c r="O2249" i="1" s="1"/>
  <c r="M1233" i="1"/>
  <c r="N1233" i="1" s="1"/>
  <c r="O1233" i="1" s="1"/>
  <c r="M1973" i="1"/>
  <c r="N1973" i="1" s="1"/>
  <c r="O1973" i="1" s="1"/>
  <c r="M1928" i="1"/>
  <c r="N1928" i="1" s="1"/>
  <c r="O1928" i="1" s="1"/>
  <c r="M1872" i="1"/>
  <c r="N1872" i="1" s="1"/>
  <c r="O1872" i="1" s="1"/>
  <c r="M1811" i="1"/>
  <c r="N1811" i="1" s="1"/>
  <c r="O1811" i="1" s="1"/>
  <c r="M1692" i="1"/>
  <c r="N1692" i="1" s="1"/>
  <c r="O1692" i="1" s="1"/>
  <c r="M1597" i="1"/>
  <c r="N1597" i="1" s="1"/>
  <c r="O1597" i="1" s="1"/>
  <c r="M1463" i="1"/>
  <c r="N1463" i="1" s="1"/>
  <c r="O1463" i="1" s="1"/>
  <c r="M1274" i="1"/>
  <c r="N1274" i="1" s="1"/>
  <c r="O1274" i="1" s="1"/>
  <c r="M1088" i="1"/>
  <c r="N1088" i="1" s="1"/>
  <c r="O1088" i="1" s="1"/>
  <c r="M899" i="1"/>
  <c r="N899" i="1" s="1"/>
  <c r="O899" i="1" s="1"/>
  <c r="M753" i="1"/>
  <c r="N753" i="1" s="1"/>
  <c r="O753" i="1" s="1"/>
  <c r="M431" i="1"/>
  <c r="N431" i="1" s="1"/>
  <c r="O431" i="1" s="1"/>
  <c r="M220" i="1"/>
  <c r="N220" i="1" s="1"/>
  <c r="O220" i="1" s="1"/>
  <c r="M2163" i="1"/>
  <c r="N2163" i="1" s="1"/>
  <c r="O2163" i="1" s="1"/>
  <c r="M2236" i="1"/>
  <c r="N2236" i="1" s="1"/>
  <c r="O2236" i="1" s="1"/>
  <c r="M2329" i="1"/>
  <c r="N2329" i="1" s="1"/>
  <c r="O2329" i="1" s="1"/>
  <c r="M1134" i="1"/>
  <c r="N1134" i="1" s="1"/>
  <c r="O1134" i="1" s="1"/>
  <c r="M2" i="1"/>
  <c r="N2" i="1" s="1"/>
  <c r="O2" i="1" s="1"/>
  <c r="M4" i="1"/>
  <c r="N4" i="1" s="1"/>
  <c r="O4" i="1" s="1"/>
  <c r="M2019" i="1"/>
  <c r="N2019" i="1" s="1"/>
  <c r="O2019" i="1" s="1"/>
  <c r="M1960" i="1"/>
  <c r="N1960" i="1" s="1"/>
  <c r="O1960" i="1" s="1"/>
  <c r="M1925" i="1"/>
  <c r="N1925" i="1" s="1"/>
  <c r="O1925" i="1" s="1"/>
  <c r="M1809" i="1"/>
  <c r="N1809" i="1" s="1"/>
  <c r="O1809" i="1" s="1"/>
  <c r="M1724" i="1"/>
  <c r="N1724" i="1" s="1"/>
  <c r="O1724" i="1" s="1"/>
  <c r="M1665" i="1"/>
  <c r="N1665" i="1" s="1"/>
  <c r="O1665" i="1" s="1"/>
  <c r="M1461" i="1"/>
  <c r="N1461" i="1" s="1"/>
  <c r="O1461" i="1" s="1"/>
  <c r="M872" i="1"/>
  <c r="N872" i="1" s="1"/>
  <c r="O872" i="1" s="1"/>
  <c r="M712" i="1"/>
  <c r="N712" i="1" s="1"/>
  <c r="O712" i="1" s="1"/>
  <c r="M402" i="1"/>
  <c r="N402" i="1" s="1"/>
  <c r="O402" i="1" s="1"/>
  <c r="M183" i="1"/>
  <c r="N183" i="1" s="1"/>
  <c r="O183" i="1" s="1"/>
  <c r="M2180" i="1"/>
  <c r="N2180" i="1" s="1"/>
  <c r="O2180" i="1" s="1"/>
  <c r="M1896" i="1"/>
  <c r="N1896" i="1" s="1"/>
  <c r="O1896" i="1" s="1"/>
  <c r="M1750" i="1"/>
  <c r="N1750" i="1" s="1"/>
  <c r="O1750" i="1" s="1"/>
  <c r="M1030" i="1"/>
  <c r="N1030" i="1" s="1"/>
  <c r="O1030" i="1" s="1"/>
  <c r="M829" i="1"/>
  <c r="N829" i="1" s="1"/>
  <c r="O829" i="1" s="1"/>
  <c r="M2279" i="1"/>
  <c r="N2279" i="1" s="1"/>
  <c r="O2279" i="1" s="1"/>
  <c r="M2337" i="1"/>
  <c r="N2337" i="1" s="1"/>
  <c r="O2337" i="1" s="1"/>
  <c r="M2280" i="1"/>
  <c r="N2280" i="1" s="1"/>
  <c r="O2280" i="1" s="1"/>
  <c r="M2277" i="1"/>
  <c r="N2277" i="1" s="1"/>
  <c r="O2277" i="1" s="1"/>
  <c r="M2110" i="1"/>
  <c r="N2110" i="1" s="1"/>
  <c r="O2110" i="1" s="1"/>
  <c r="M73" i="1"/>
  <c r="N73" i="1" s="1"/>
  <c r="O73" i="1" s="1"/>
  <c r="M173" i="1"/>
  <c r="N173" i="1" s="1"/>
  <c r="O173" i="1" s="1"/>
  <c r="M317" i="1"/>
  <c r="N317" i="1" s="1"/>
  <c r="O317" i="1" s="1"/>
  <c r="M346" i="1"/>
  <c r="N346" i="1" s="1"/>
  <c r="O346" i="1" s="1"/>
  <c r="M389" i="1"/>
  <c r="N389" i="1" s="1"/>
  <c r="O389" i="1" s="1"/>
  <c r="M628" i="1"/>
  <c r="N628" i="1" s="1"/>
  <c r="O628" i="1" s="1"/>
  <c r="M701" i="1"/>
  <c r="N701" i="1" s="1"/>
  <c r="O701" i="1" s="1"/>
  <c r="M742" i="1"/>
  <c r="N742" i="1" s="1"/>
  <c r="O742" i="1" s="1"/>
  <c r="M814" i="1"/>
  <c r="N814" i="1" s="1"/>
  <c r="O814" i="1" s="1"/>
  <c r="M881" i="1"/>
  <c r="N881" i="1" s="1"/>
  <c r="O881" i="1" s="1"/>
  <c r="M1018" i="1"/>
  <c r="N1018" i="1" s="1"/>
  <c r="O1018" i="1" s="1"/>
  <c r="M1089" i="1"/>
  <c r="N1089" i="1" s="1"/>
  <c r="O1089" i="1" s="1"/>
  <c r="M1260" i="1"/>
  <c r="N1260" i="1" s="1"/>
  <c r="O1260" i="1" s="1"/>
  <c r="M1338" i="1"/>
  <c r="N1338" i="1" s="1"/>
  <c r="O1338" i="1" s="1"/>
  <c r="M1390" i="1"/>
  <c r="N1390" i="1" s="1"/>
  <c r="O1390" i="1" s="1"/>
  <c r="M1509" i="1"/>
  <c r="N1509" i="1" s="1"/>
  <c r="O1509" i="1" s="1"/>
  <c r="M1779" i="1"/>
  <c r="N1779" i="1" s="1"/>
  <c r="O1779" i="1" s="1"/>
  <c r="M1804" i="1"/>
  <c r="N1804" i="1" s="1"/>
  <c r="O1804" i="1" s="1"/>
  <c r="M1841" i="1"/>
  <c r="N1841" i="1" s="1"/>
  <c r="O1841" i="1" s="1"/>
  <c r="M1889" i="1"/>
  <c r="N1889" i="1" s="1"/>
  <c r="O1889" i="1" s="1"/>
  <c r="M2051" i="1"/>
  <c r="N2051" i="1" s="1"/>
  <c r="O2051" i="1" s="1"/>
  <c r="M2278" i="1"/>
  <c r="N2278" i="1" s="1"/>
  <c r="O2278" i="1" s="1"/>
  <c r="M2368" i="1"/>
  <c r="N2368" i="1" s="1"/>
  <c r="O2368" i="1" s="1"/>
  <c r="M2153" i="1"/>
  <c r="N2153" i="1" s="1"/>
  <c r="O2153" i="1" s="1"/>
  <c r="M174" i="1"/>
  <c r="N174" i="1" s="1"/>
  <c r="O174" i="1" s="1"/>
  <c r="M347" i="1"/>
  <c r="N347" i="1" s="1"/>
  <c r="O347" i="1" s="1"/>
  <c r="M382" i="1"/>
  <c r="N382" i="1" s="1"/>
  <c r="O382" i="1" s="1"/>
  <c r="M629" i="1"/>
  <c r="N629" i="1" s="1"/>
  <c r="O629" i="1" s="1"/>
  <c r="M743" i="1"/>
  <c r="N743" i="1" s="1"/>
  <c r="O743" i="1" s="1"/>
  <c r="M815" i="1"/>
  <c r="N815" i="1" s="1"/>
  <c r="O815" i="1" s="1"/>
  <c r="M882" i="1"/>
  <c r="N882" i="1" s="1"/>
  <c r="O882" i="1" s="1"/>
  <c r="M929" i="1"/>
  <c r="N929" i="1" s="1"/>
  <c r="O929" i="1" s="1"/>
  <c r="M1019" i="1"/>
  <c r="N1019" i="1" s="1"/>
  <c r="O1019" i="1" s="1"/>
  <c r="M1116" i="1"/>
  <c r="N1116" i="1" s="1"/>
  <c r="O1116" i="1" s="1"/>
  <c r="M1261" i="1"/>
  <c r="N1261" i="1" s="1"/>
  <c r="O1261" i="1" s="1"/>
  <c r="M1339" i="1"/>
  <c r="N1339" i="1" s="1"/>
  <c r="O1339" i="1" s="1"/>
  <c r="M1391" i="1"/>
  <c r="N1391" i="1" s="1"/>
  <c r="O1391" i="1" s="1"/>
  <c r="M1510" i="1"/>
  <c r="N1510" i="1" s="1"/>
  <c r="O1510" i="1" s="1"/>
  <c r="M1732" i="1"/>
  <c r="N1732" i="1" s="1"/>
  <c r="O1732" i="1" s="1"/>
  <c r="M1780" i="1"/>
  <c r="N1780" i="1" s="1"/>
  <c r="O1780" i="1" s="1"/>
  <c r="M1842" i="1"/>
  <c r="N1842" i="1" s="1"/>
  <c r="O1842" i="1" s="1"/>
  <c r="M1890" i="1"/>
  <c r="N1890" i="1" s="1"/>
  <c r="O1890" i="1" s="1"/>
  <c r="M2028" i="1"/>
  <c r="N2028" i="1" s="1"/>
  <c r="O2028" i="1" s="1"/>
  <c r="M2052" i="1"/>
  <c r="N2052" i="1" s="1"/>
  <c r="O2052" i="1" s="1"/>
  <c r="M2300" i="1"/>
  <c r="N2300" i="1" s="1"/>
  <c r="O2300" i="1" s="1"/>
  <c r="M2357" i="1"/>
  <c r="N2357" i="1" s="1"/>
  <c r="O2357" i="1" s="1"/>
  <c r="M29" i="1"/>
  <c r="N29" i="1" s="1"/>
  <c r="O29" i="1" s="1"/>
  <c r="M2055" i="1"/>
  <c r="N2055" i="1" s="1"/>
  <c r="O2055" i="1" s="1"/>
  <c r="M2037" i="1"/>
  <c r="N2037" i="1" s="1"/>
  <c r="O2037" i="1" s="1"/>
  <c r="M2010" i="1"/>
  <c r="N2010" i="1" s="1"/>
  <c r="O2010" i="1" s="1"/>
  <c r="M1989" i="1"/>
  <c r="N1989" i="1" s="1"/>
  <c r="O1989" i="1" s="1"/>
  <c r="M1941" i="1"/>
  <c r="N1941" i="1" s="1"/>
  <c r="O1941" i="1" s="1"/>
  <c r="M1895" i="1"/>
  <c r="N1895" i="1" s="1"/>
  <c r="O1895" i="1" s="1"/>
  <c r="M1885" i="1"/>
  <c r="N1885" i="1" s="1"/>
  <c r="O1885" i="1" s="1"/>
  <c r="M1853" i="1"/>
  <c r="N1853" i="1" s="1"/>
  <c r="O1853" i="1" s="1"/>
  <c r="M1840" i="1"/>
  <c r="N1840" i="1" s="1"/>
  <c r="O1840" i="1" s="1"/>
  <c r="M1810" i="1"/>
  <c r="N1810" i="1" s="1"/>
  <c r="O1810" i="1" s="1"/>
  <c r="M1781" i="1"/>
  <c r="N1781" i="1" s="1"/>
  <c r="O1781" i="1" s="1"/>
  <c r="M1746" i="1"/>
  <c r="N1746" i="1" s="1"/>
  <c r="O1746" i="1" s="1"/>
  <c r="M1721" i="1"/>
  <c r="N1721" i="1" s="1"/>
  <c r="O1721" i="1" s="1"/>
  <c r="M1700" i="1"/>
  <c r="N1700" i="1" s="1"/>
  <c r="O1700" i="1" s="1"/>
  <c r="M1664" i="1"/>
  <c r="N1664" i="1" s="1"/>
  <c r="O1664" i="1" s="1"/>
  <c r="M1598" i="1"/>
  <c r="N1598" i="1" s="1"/>
  <c r="O1598" i="1" s="1"/>
  <c r="M1537" i="1"/>
  <c r="N1537" i="1" s="1"/>
  <c r="O1537" i="1" s="1"/>
  <c r="M1527" i="1"/>
  <c r="N1527" i="1" s="1"/>
  <c r="O1527" i="1" s="1"/>
  <c r="M1508" i="1"/>
  <c r="N1508" i="1" s="1"/>
  <c r="O1508" i="1" s="1"/>
  <c r="M1462" i="1"/>
  <c r="N1462" i="1" s="1"/>
  <c r="O1462" i="1" s="1"/>
  <c r="M1432" i="1"/>
  <c r="N1432" i="1" s="1"/>
  <c r="O1432" i="1" s="1"/>
  <c r="M1389" i="1"/>
  <c r="N1389" i="1" s="1"/>
  <c r="O1389" i="1" s="1"/>
  <c r="M1348" i="1"/>
  <c r="N1348" i="1" s="1"/>
  <c r="O1348" i="1" s="1"/>
  <c r="M1294" i="1"/>
  <c r="N1294" i="1" s="1"/>
  <c r="O1294" i="1" s="1"/>
  <c r="M1271" i="1"/>
  <c r="N1271" i="1" s="1"/>
  <c r="O1271" i="1" s="1"/>
  <c r="M1234" i="1"/>
  <c r="N1234" i="1" s="1"/>
  <c r="O1234" i="1" s="1"/>
  <c r="M1220" i="1"/>
  <c r="N1220" i="1" s="1"/>
  <c r="O1220" i="1" s="1"/>
  <c r="M1133" i="1"/>
  <c r="N1133" i="1" s="1"/>
  <c r="O1133" i="1" s="1"/>
  <c r="M1087" i="1"/>
  <c r="N1087" i="1" s="1"/>
  <c r="O1087" i="1" s="1"/>
  <c r="M1029" i="1"/>
  <c r="N1029" i="1" s="1"/>
  <c r="O1029" i="1" s="1"/>
  <c r="M1012" i="1"/>
  <c r="N1012" i="1" s="1"/>
  <c r="O1012" i="1" s="1"/>
  <c r="M934" i="1"/>
  <c r="N934" i="1" s="1"/>
  <c r="O934" i="1" s="1"/>
  <c r="M898" i="1"/>
  <c r="N898" i="1" s="1"/>
  <c r="O898" i="1" s="1"/>
  <c r="M871" i="1"/>
  <c r="N871" i="1" s="1"/>
  <c r="O871" i="1" s="1"/>
  <c r="M828" i="1"/>
  <c r="N828" i="1" s="1"/>
  <c r="O828" i="1" s="1"/>
  <c r="M780" i="1"/>
  <c r="N780" i="1" s="1"/>
  <c r="O780" i="1" s="1"/>
  <c r="M756" i="1"/>
  <c r="N756" i="1" s="1"/>
  <c r="O756" i="1" s="1"/>
  <c r="M711" i="1"/>
  <c r="N711" i="1" s="1"/>
  <c r="O711" i="1" s="1"/>
  <c r="M683" i="1"/>
  <c r="N683" i="1" s="1"/>
  <c r="O683" i="1" s="1"/>
  <c r="M630" i="1"/>
  <c r="N630" i="1" s="1"/>
  <c r="O630" i="1" s="1"/>
  <c r="M432" i="1"/>
  <c r="N432" i="1" s="1"/>
  <c r="O432" i="1" s="1"/>
  <c r="M403" i="1"/>
  <c r="N403" i="1" s="1"/>
  <c r="O403" i="1" s="1"/>
  <c r="M383" i="1"/>
  <c r="N383" i="1" s="1"/>
  <c r="O383" i="1" s="1"/>
  <c r="M344" i="1"/>
  <c r="N344" i="1" s="1"/>
  <c r="O344" i="1" s="1"/>
  <c r="M240" i="1"/>
  <c r="N240" i="1" s="1"/>
  <c r="O240" i="1" s="1"/>
  <c r="M219" i="1"/>
  <c r="N219" i="1" s="1"/>
  <c r="O219" i="1" s="1"/>
  <c r="M161" i="1"/>
  <c r="N161" i="1" s="1"/>
  <c r="O161" i="1" s="1"/>
  <c r="M141" i="1"/>
  <c r="N141" i="1" s="1"/>
  <c r="O141" i="1" s="1"/>
  <c r="M100" i="1"/>
  <c r="N100" i="1" s="1"/>
  <c r="O100" i="1" s="1"/>
  <c r="M2193" i="1"/>
  <c r="N2193" i="1" s="1"/>
  <c r="O2193" i="1" s="1"/>
  <c r="M2159" i="1"/>
  <c r="N2159" i="1" s="1"/>
  <c r="O2159" i="1" s="1"/>
  <c r="M2133" i="1"/>
  <c r="N2133" i="1" s="1"/>
  <c r="O2133" i="1" s="1"/>
  <c r="M2232" i="1"/>
  <c r="N2232" i="1" s="1"/>
  <c r="O2232" i="1" s="1"/>
  <c r="M2224" i="1"/>
  <c r="N2224" i="1" s="1"/>
  <c r="O2224" i="1" s="1"/>
  <c r="M2373" i="1"/>
  <c r="N2373" i="1" s="1"/>
  <c r="O2373" i="1" s="1"/>
  <c r="M2069" i="1"/>
  <c r="N2069" i="1" s="1"/>
  <c r="O2069" i="1" s="1"/>
  <c r="M439" i="1"/>
  <c r="N439" i="1" s="1"/>
  <c r="O439" i="1" s="1"/>
  <c r="M1370" i="1"/>
  <c r="N1370" i="1" s="1"/>
  <c r="O1370" i="1" s="1"/>
  <c r="M935" i="1"/>
  <c r="N935" i="1" s="1"/>
  <c r="O935" i="1" s="1"/>
  <c r="M404" i="1"/>
  <c r="N404" i="1" s="1"/>
  <c r="O404" i="1" s="1"/>
  <c r="M2036" i="1"/>
  <c r="N2036" i="1" s="1"/>
  <c r="O2036" i="1" s="1"/>
  <c r="M1661" i="1"/>
  <c r="N1661" i="1" s="1"/>
  <c r="O1661" i="1" s="1"/>
  <c r="M1293" i="1"/>
  <c r="N1293" i="1" s="1"/>
  <c r="O1293" i="1" s="1"/>
  <c r="M1270" i="1"/>
  <c r="N1270" i="1" s="1"/>
  <c r="O1270" i="1" s="1"/>
  <c r="M897" i="1"/>
  <c r="N897" i="1" s="1"/>
  <c r="O897" i="1" s="1"/>
  <c r="M868" i="1"/>
  <c r="N868" i="1" s="1"/>
  <c r="O868" i="1" s="1"/>
  <c r="M2049" i="1"/>
  <c r="N2049" i="1" s="1"/>
  <c r="O2049" i="1" s="1"/>
  <c r="M2031" i="1"/>
  <c r="N2031" i="1" s="1"/>
  <c r="O2031" i="1" s="1"/>
  <c r="M2008" i="1"/>
  <c r="N2008" i="1" s="1"/>
  <c r="O2008" i="1" s="1"/>
  <c r="M1935" i="1"/>
  <c r="N1935" i="1" s="1"/>
  <c r="O1935" i="1" s="1"/>
  <c r="M1909" i="1"/>
  <c r="N1909" i="1" s="1"/>
  <c r="O1909" i="1" s="1"/>
  <c r="M1893" i="1"/>
  <c r="N1893" i="1" s="1"/>
  <c r="O1893" i="1" s="1"/>
  <c r="M1883" i="1"/>
  <c r="N1883" i="1" s="1"/>
  <c r="O1883" i="1" s="1"/>
  <c r="M1848" i="1"/>
  <c r="N1848" i="1" s="1"/>
  <c r="O1848" i="1" s="1"/>
  <c r="M1832" i="1"/>
  <c r="N1832" i="1" s="1"/>
  <c r="O1832" i="1" s="1"/>
  <c r="M1808" i="1"/>
  <c r="N1808" i="1" s="1"/>
  <c r="O1808" i="1" s="1"/>
  <c r="M1789" i="1"/>
  <c r="N1789" i="1" s="1"/>
  <c r="O1789" i="1" s="1"/>
  <c r="M1735" i="1"/>
  <c r="N1735" i="1" s="1"/>
  <c r="O1735" i="1" s="1"/>
  <c r="M1719" i="1"/>
  <c r="N1719" i="1" s="1"/>
  <c r="O1719" i="1" s="1"/>
  <c r="M1660" i="1"/>
  <c r="N1660" i="1" s="1"/>
  <c r="O1660" i="1" s="1"/>
  <c r="M1596" i="1"/>
  <c r="N1596" i="1" s="1"/>
  <c r="O1596" i="1" s="1"/>
  <c r="M1535" i="1"/>
  <c r="N1535" i="1" s="1"/>
  <c r="O1535" i="1" s="1"/>
  <c r="M1521" i="1"/>
  <c r="N1521" i="1" s="1"/>
  <c r="O1521" i="1" s="1"/>
  <c r="M1506" i="1"/>
  <c r="N1506" i="1" s="1"/>
  <c r="O1506" i="1" s="1"/>
  <c r="M1460" i="1"/>
  <c r="N1460" i="1" s="1"/>
  <c r="O1460" i="1" s="1"/>
  <c r="M1404" i="1"/>
  <c r="N1404" i="1" s="1"/>
  <c r="O1404" i="1" s="1"/>
  <c r="M1377" i="1"/>
  <c r="N1377" i="1" s="1"/>
  <c r="O1377" i="1" s="1"/>
  <c r="M1341" i="1"/>
  <c r="N1341" i="1" s="1"/>
  <c r="O1341" i="1" s="1"/>
  <c r="M1290" i="1"/>
  <c r="N1290" i="1" s="1"/>
  <c r="O1290" i="1" s="1"/>
  <c r="M1269" i="1"/>
  <c r="N1269" i="1" s="1"/>
  <c r="O1269" i="1" s="1"/>
  <c r="M1232" i="1"/>
  <c r="N1232" i="1" s="1"/>
  <c r="O1232" i="1" s="1"/>
  <c r="M1129" i="1"/>
  <c r="N1129" i="1" s="1"/>
  <c r="O1129" i="1" s="1"/>
  <c r="M1103" i="1"/>
  <c r="N1103" i="1" s="1"/>
  <c r="O1103" i="1" s="1"/>
  <c r="M1020" i="1"/>
  <c r="N1020" i="1" s="1"/>
  <c r="O1020" i="1" s="1"/>
  <c r="M1003" i="1"/>
  <c r="N1003" i="1" s="1"/>
  <c r="O1003" i="1" s="1"/>
  <c r="M932" i="1"/>
  <c r="N932" i="1" s="1"/>
  <c r="O932" i="1" s="1"/>
  <c r="M896" i="1"/>
  <c r="N896" i="1" s="1"/>
  <c r="O896" i="1" s="1"/>
  <c r="M861" i="1"/>
  <c r="N861" i="1" s="1"/>
  <c r="O861" i="1" s="1"/>
  <c r="M826" i="1"/>
  <c r="N826" i="1" s="1"/>
  <c r="O826" i="1" s="1"/>
  <c r="M778" i="1"/>
  <c r="N778" i="1" s="1"/>
  <c r="O778" i="1" s="1"/>
  <c r="M752" i="1"/>
  <c r="N752" i="1" s="1"/>
  <c r="O752" i="1" s="1"/>
  <c r="M709" i="1"/>
  <c r="N709" i="1" s="1"/>
  <c r="O709" i="1" s="1"/>
  <c r="M647" i="1"/>
  <c r="N647" i="1" s="1"/>
  <c r="O647" i="1" s="1"/>
  <c r="M430" i="1"/>
  <c r="N430" i="1" s="1"/>
  <c r="O430" i="1" s="1"/>
  <c r="M401" i="1"/>
  <c r="N401" i="1" s="1"/>
  <c r="O401" i="1" s="1"/>
  <c r="M366" i="1"/>
  <c r="N366" i="1" s="1"/>
  <c r="O366" i="1" s="1"/>
  <c r="M334" i="1"/>
  <c r="N334" i="1" s="1"/>
  <c r="O334" i="1" s="1"/>
  <c r="M238" i="1"/>
  <c r="N238" i="1" s="1"/>
  <c r="O238" i="1" s="1"/>
  <c r="M159" i="1"/>
  <c r="N159" i="1" s="1"/>
  <c r="O159" i="1" s="1"/>
  <c r="M71" i="1"/>
  <c r="N71" i="1" s="1"/>
  <c r="O71" i="1" s="1"/>
  <c r="M2152" i="1"/>
  <c r="N2152" i="1" s="1"/>
  <c r="O2152" i="1" s="1"/>
  <c r="M2141" i="1"/>
  <c r="N2141" i="1" s="1"/>
  <c r="O2141" i="1" s="1"/>
  <c r="M2113" i="1"/>
  <c r="N2113" i="1" s="1"/>
  <c r="O2113" i="1" s="1"/>
  <c r="M2336" i="1"/>
  <c r="N2336" i="1" s="1"/>
  <c r="O2336" i="1" s="1"/>
  <c r="M2138" i="1"/>
  <c r="N2138" i="1" s="1"/>
  <c r="O2138" i="1" s="1"/>
  <c r="M440" i="1"/>
  <c r="N440" i="1" s="1"/>
  <c r="O440" i="1" s="1"/>
  <c r="M776" i="1"/>
  <c r="N776" i="1" s="1"/>
  <c r="O776" i="1" s="1"/>
  <c r="M869" i="1"/>
  <c r="N869" i="1" s="1"/>
  <c r="O869" i="1" s="1"/>
  <c r="M1229" i="1"/>
  <c r="N1229" i="1" s="1"/>
  <c r="O1229" i="1" s="1"/>
  <c r="M1291" i="1"/>
  <c r="N1291" i="1" s="1"/>
  <c r="O1291" i="1" s="1"/>
  <c r="M1372" i="1"/>
  <c r="N1372" i="1" s="1"/>
  <c r="O1372" i="1" s="1"/>
  <c r="M1457" i="1"/>
  <c r="N1457" i="1" s="1"/>
  <c r="O1457" i="1" s="1"/>
  <c r="M1532" i="1"/>
  <c r="N1532" i="1" s="1"/>
  <c r="O1532" i="1" s="1"/>
  <c r="M1662" i="1"/>
  <c r="N1662" i="1" s="1"/>
  <c r="O1662" i="1" s="1"/>
  <c r="M2005" i="1"/>
  <c r="N2005" i="1" s="1"/>
  <c r="O2005" i="1" s="1"/>
  <c r="M2158" i="1"/>
  <c r="N2158" i="1" s="1"/>
  <c r="O2158" i="1" s="1"/>
  <c r="M99" i="1"/>
  <c r="N99" i="1" s="1"/>
  <c r="O99" i="1" s="1"/>
  <c r="M156" i="1"/>
  <c r="N156" i="1" s="1"/>
  <c r="O156" i="1" s="1"/>
  <c r="M331" i="1"/>
  <c r="N331" i="1" s="1"/>
  <c r="O331" i="1" s="1"/>
  <c r="M400" i="1"/>
  <c r="N400" i="1" s="1"/>
  <c r="O400" i="1" s="1"/>
  <c r="M706" i="1"/>
  <c r="N706" i="1" s="1"/>
  <c r="O706" i="1" s="1"/>
  <c r="M777" i="1"/>
  <c r="N777" i="1" s="1"/>
  <c r="O777" i="1" s="1"/>
  <c r="M1011" i="1"/>
  <c r="N1011" i="1" s="1"/>
  <c r="O1011" i="1" s="1"/>
  <c r="M1525" i="1"/>
  <c r="N1525" i="1" s="1"/>
  <c r="O1525" i="1" s="1"/>
  <c r="M1533" i="1"/>
  <c r="N1533" i="1" s="1"/>
  <c r="O1533" i="1" s="1"/>
  <c r="M1613" i="1"/>
  <c r="N1613" i="1" s="1"/>
  <c r="O1613" i="1" s="1"/>
  <c r="M1717" i="1"/>
  <c r="N1717" i="1" s="1"/>
  <c r="O1717" i="1" s="1"/>
  <c r="M1752" i="1"/>
  <c r="N1752" i="1" s="1"/>
  <c r="O1752" i="1" s="1"/>
  <c r="M1805" i="1"/>
  <c r="N1805" i="1" s="1"/>
  <c r="O1805" i="1" s="1"/>
  <c r="M1898" i="1"/>
  <c r="N1898" i="1" s="1"/>
  <c r="O1898" i="1" s="1"/>
  <c r="M1940" i="1"/>
  <c r="N1940" i="1" s="1"/>
  <c r="O1940" i="1" s="1"/>
  <c r="M2006" i="1"/>
  <c r="N2006" i="1" s="1"/>
  <c r="O2006" i="1" s="1"/>
  <c r="M285" i="1"/>
  <c r="N285" i="1" s="1"/>
  <c r="O285" i="1" s="1"/>
  <c r="M2358" i="1"/>
  <c r="N2358" i="1" s="1"/>
  <c r="O2358" i="1" s="1"/>
  <c r="M984" i="1"/>
  <c r="N984" i="1" s="1"/>
  <c r="O984" i="1" s="1"/>
  <c r="M1482" i="1"/>
  <c r="N1482" i="1" s="1"/>
  <c r="O1482" i="1" s="1"/>
  <c r="M1813" i="1"/>
  <c r="N1813" i="1" s="1"/>
  <c r="O1813" i="1" s="1"/>
  <c r="M1716" i="1"/>
  <c r="N1716" i="1" s="1"/>
  <c r="O1716" i="1" s="1"/>
  <c r="M2253" i="1"/>
  <c r="N2253" i="1" s="1"/>
  <c r="O2253" i="1" s="1"/>
  <c r="M2365" i="1"/>
  <c r="N2365" i="1" s="1"/>
  <c r="O2365" i="1" s="1"/>
  <c r="M2314" i="1"/>
  <c r="N2314" i="1" s="1"/>
  <c r="O2314" i="1" s="1"/>
  <c r="M2142" i="1"/>
  <c r="N2142" i="1" s="1"/>
  <c r="O2142" i="1" s="1"/>
  <c r="M184" i="1"/>
  <c r="N184" i="1" s="1"/>
  <c r="O184" i="1" s="1"/>
  <c r="M368" i="1"/>
  <c r="N368" i="1" s="1"/>
  <c r="O368" i="1" s="1"/>
  <c r="M407" i="1"/>
  <c r="N407" i="1" s="1"/>
  <c r="O407" i="1" s="1"/>
  <c r="M754" i="1"/>
  <c r="N754" i="1" s="1"/>
  <c r="O754" i="1" s="1"/>
  <c r="M830" i="1"/>
  <c r="N830" i="1" s="1"/>
  <c r="O830" i="1" s="1"/>
  <c r="M1405" i="1"/>
  <c r="N1405" i="1" s="1"/>
  <c r="O1405" i="1" s="1"/>
  <c r="M1849" i="1"/>
  <c r="N1849" i="1" s="1"/>
  <c r="O1849" i="1" s="1"/>
  <c r="M185" i="1"/>
  <c r="N185" i="1" s="1"/>
  <c r="O185" i="1" s="1"/>
  <c r="M646" i="1"/>
  <c r="N646" i="1" s="1"/>
  <c r="O646" i="1" s="1"/>
  <c r="M831" i="1"/>
  <c r="N831" i="1" s="1"/>
  <c r="O831" i="1" s="1"/>
  <c r="M1034" i="1"/>
  <c r="N1034" i="1" s="1"/>
  <c r="O1034" i="1" s="1"/>
  <c r="M1273" i="1"/>
  <c r="N1273" i="1" s="1"/>
  <c r="O1273" i="1" s="1"/>
  <c r="M1406" i="1"/>
  <c r="N1406" i="1" s="1"/>
  <c r="O1406" i="1" s="1"/>
  <c r="M1788" i="1"/>
  <c r="N1788" i="1" s="1"/>
  <c r="O1788" i="1" s="1"/>
  <c r="M2040" i="1"/>
  <c r="N2040" i="1" s="1"/>
  <c r="O2040" i="1" s="1"/>
  <c r="M14" i="1"/>
  <c r="N14" i="1" s="1"/>
  <c r="O14" i="1" s="1"/>
  <c r="M2030" i="1"/>
  <c r="N2030" i="1" s="1"/>
  <c r="O2030" i="1" s="1"/>
  <c r="M2007" i="1"/>
  <c r="N2007" i="1" s="1"/>
  <c r="O2007" i="1" s="1"/>
  <c r="M1976" i="1"/>
  <c r="N1976" i="1" s="1"/>
  <c r="O1976" i="1" s="1"/>
  <c r="M1946" i="1"/>
  <c r="N1946" i="1" s="1"/>
  <c r="O1946" i="1" s="1"/>
  <c r="M1934" i="1"/>
  <c r="N1934" i="1" s="1"/>
  <c r="O1934" i="1" s="1"/>
  <c r="M1904" i="1"/>
  <c r="N1904" i="1" s="1"/>
  <c r="O1904" i="1" s="1"/>
  <c r="M1892" i="1"/>
  <c r="N1892" i="1" s="1"/>
  <c r="O1892" i="1" s="1"/>
  <c r="M1847" i="1"/>
  <c r="N1847" i="1" s="1"/>
  <c r="O1847" i="1" s="1"/>
  <c r="M1807" i="1"/>
  <c r="N1807" i="1" s="1"/>
  <c r="O1807" i="1" s="1"/>
  <c r="M1786" i="1"/>
  <c r="N1786" i="1" s="1"/>
  <c r="O1786" i="1" s="1"/>
  <c r="M1756" i="1"/>
  <c r="N1756" i="1" s="1"/>
  <c r="O1756" i="1" s="1"/>
  <c r="M1734" i="1"/>
  <c r="N1734" i="1" s="1"/>
  <c r="O1734" i="1" s="1"/>
  <c r="M1718" i="1"/>
  <c r="N1718" i="1" s="1"/>
  <c r="O1718" i="1" s="1"/>
  <c r="M1659" i="1"/>
  <c r="N1659" i="1" s="1"/>
  <c r="O1659" i="1" s="1"/>
  <c r="M1617" i="1"/>
  <c r="N1617" i="1" s="1"/>
  <c r="O1617" i="1" s="1"/>
  <c r="M1595" i="1"/>
  <c r="N1595" i="1" s="1"/>
  <c r="O1595" i="1" s="1"/>
  <c r="M1534" i="1"/>
  <c r="N1534" i="1" s="1"/>
  <c r="O1534" i="1" s="1"/>
  <c r="M1518" i="1"/>
  <c r="N1518" i="1" s="1"/>
  <c r="O1518" i="1" s="1"/>
  <c r="M1505" i="1"/>
  <c r="N1505" i="1" s="1"/>
  <c r="O1505" i="1" s="1"/>
  <c r="M1459" i="1"/>
  <c r="N1459" i="1" s="1"/>
  <c r="O1459" i="1" s="1"/>
  <c r="M1376" i="1"/>
  <c r="N1376" i="1" s="1"/>
  <c r="O1376" i="1" s="1"/>
  <c r="M1340" i="1"/>
  <c r="N1340" i="1" s="1"/>
  <c r="O1340" i="1" s="1"/>
  <c r="M1285" i="1"/>
  <c r="N1285" i="1" s="1"/>
  <c r="O1285" i="1" s="1"/>
  <c r="M1268" i="1"/>
  <c r="N1268" i="1" s="1"/>
  <c r="O1268" i="1" s="1"/>
  <c r="M1231" i="1"/>
  <c r="N1231" i="1" s="1"/>
  <c r="O1231" i="1" s="1"/>
  <c r="M1128" i="1"/>
  <c r="N1128" i="1" s="1"/>
  <c r="O1128" i="1" s="1"/>
  <c r="M1102" i="1"/>
  <c r="N1102" i="1" s="1"/>
  <c r="O1102" i="1" s="1"/>
  <c r="M1017" i="1"/>
  <c r="N1017" i="1" s="1"/>
  <c r="O1017" i="1" s="1"/>
  <c r="M1002" i="1"/>
  <c r="N1002" i="1" s="1"/>
  <c r="O1002" i="1" s="1"/>
  <c r="M931" i="1"/>
  <c r="N931" i="1" s="1"/>
  <c r="O931" i="1" s="1"/>
  <c r="M880" i="1"/>
  <c r="N880" i="1" s="1"/>
  <c r="O880" i="1" s="1"/>
  <c r="M860" i="1"/>
  <c r="N860" i="1" s="1"/>
  <c r="O860" i="1" s="1"/>
  <c r="M817" i="1"/>
  <c r="N817" i="1" s="1"/>
  <c r="O817" i="1" s="1"/>
  <c r="M751" i="1"/>
  <c r="N751" i="1" s="1"/>
  <c r="O751" i="1" s="1"/>
  <c r="M708" i="1"/>
  <c r="N708" i="1" s="1"/>
  <c r="O708" i="1" s="1"/>
  <c r="M644" i="1"/>
  <c r="N644" i="1" s="1"/>
  <c r="O644" i="1" s="1"/>
  <c r="M445" i="1"/>
  <c r="N445" i="1" s="1"/>
  <c r="O445" i="1" s="1"/>
  <c r="M429" i="1"/>
  <c r="N429" i="1" s="1"/>
  <c r="O429" i="1" s="1"/>
  <c r="M388" i="1"/>
  <c r="N388" i="1" s="1"/>
  <c r="O388" i="1" s="1"/>
  <c r="M365" i="1"/>
  <c r="N365" i="1" s="1"/>
  <c r="O365" i="1" s="1"/>
  <c r="M333" i="1"/>
  <c r="N333" i="1" s="1"/>
  <c r="O333" i="1" s="1"/>
  <c r="M235" i="1"/>
  <c r="N235" i="1" s="1"/>
  <c r="O235" i="1" s="1"/>
  <c r="M181" i="1"/>
  <c r="N181" i="1" s="1"/>
  <c r="O181" i="1" s="1"/>
  <c r="M158" i="1"/>
  <c r="N158" i="1" s="1"/>
  <c r="O158" i="1" s="1"/>
  <c r="M105" i="1"/>
  <c r="N105" i="1" s="1"/>
  <c r="O105" i="1" s="1"/>
  <c r="M70" i="1"/>
  <c r="N70" i="1" s="1"/>
  <c r="O70" i="1" s="1"/>
  <c r="M2174" i="1"/>
  <c r="N2174" i="1" s="1"/>
  <c r="O2174" i="1" s="1"/>
  <c r="M2157" i="1"/>
  <c r="N2157" i="1" s="1"/>
  <c r="O2157" i="1" s="1"/>
  <c r="M2306" i="1"/>
  <c r="N2306" i="1" s="1"/>
  <c r="O2306" i="1" s="1"/>
  <c r="M1523" i="1"/>
  <c r="N1523" i="1" s="1"/>
  <c r="O1523" i="1" s="1"/>
  <c r="M1610" i="1"/>
  <c r="N1610" i="1" s="1"/>
  <c r="O1610" i="1" s="1"/>
  <c r="M2276" i="1"/>
  <c r="N2276" i="1" s="1"/>
  <c r="O2276" i="1" s="1"/>
  <c r="M2273" i="1"/>
  <c r="N2273" i="1" s="1"/>
  <c r="O2273" i="1" s="1"/>
  <c r="M2274" i="1"/>
  <c r="N2274" i="1" s="1"/>
  <c r="O2274" i="1" s="1"/>
  <c r="M2275" i="1"/>
  <c r="N2275" i="1" s="1"/>
  <c r="O2275" i="1" s="1"/>
  <c r="M902" i="1"/>
  <c r="N902" i="1" s="1"/>
  <c r="O902" i="1" s="1"/>
  <c r="M936" i="1"/>
  <c r="N936" i="1" s="1"/>
  <c r="O936" i="1" s="1"/>
  <c r="M1010" i="1"/>
  <c r="N1010" i="1" s="1"/>
  <c r="O1010" i="1" s="1"/>
  <c r="M1524" i="1"/>
  <c r="N1524" i="1" s="1"/>
  <c r="O1524" i="1" s="1"/>
  <c r="M1751" i="1"/>
  <c r="N1751" i="1" s="1"/>
  <c r="O1751" i="1" s="1"/>
  <c r="M1897" i="1"/>
  <c r="N1897" i="1" s="1"/>
  <c r="O1897" i="1" s="1"/>
  <c r="M2039" i="1"/>
  <c r="N2039" i="1" s="1"/>
  <c r="O2039" i="1" s="1"/>
  <c r="M107" i="1"/>
  <c r="N107" i="1" s="1"/>
  <c r="O107" i="1" s="1"/>
  <c r="M237" i="1"/>
  <c r="N237" i="1" s="1"/>
  <c r="O237" i="1" s="1"/>
  <c r="M1098" i="1"/>
  <c r="N1098" i="1" s="1"/>
  <c r="O1098" i="1" s="1"/>
  <c r="M1131" i="1"/>
  <c r="N1131" i="1" s="1"/>
  <c r="O1131" i="1" s="1"/>
  <c r="M1292" i="1"/>
  <c r="N1292" i="1" s="1"/>
  <c r="O1292" i="1" s="1"/>
  <c r="M1373" i="1"/>
  <c r="N1373" i="1" s="1"/>
  <c r="O1373" i="1" s="1"/>
  <c r="M1663" i="1"/>
  <c r="N1663" i="1" s="1"/>
  <c r="O1663" i="1" s="1"/>
  <c r="M13" i="1"/>
  <c r="N13" i="1" s="1"/>
  <c r="O13" i="1" s="1"/>
  <c r="M1945" i="1"/>
  <c r="N1945" i="1" s="1"/>
  <c r="O1945" i="1" s="1"/>
  <c r="M1901" i="1"/>
  <c r="N1901" i="1" s="1"/>
  <c r="O1901" i="1" s="1"/>
  <c r="M1891" i="1"/>
  <c r="N1891" i="1" s="1"/>
  <c r="O1891" i="1" s="1"/>
  <c r="M1846" i="1"/>
  <c r="N1846" i="1" s="1"/>
  <c r="O1846" i="1" s="1"/>
  <c r="M1824" i="1"/>
  <c r="N1824" i="1" s="1"/>
  <c r="O1824" i="1" s="1"/>
  <c r="M1806" i="1"/>
  <c r="N1806" i="1" s="1"/>
  <c r="O1806" i="1" s="1"/>
  <c r="M1785" i="1"/>
  <c r="N1785" i="1" s="1"/>
  <c r="O1785" i="1" s="1"/>
  <c r="M1755" i="1"/>
  <c r="N1755" i="1" s="1"/>
  <c r="O1755" i="1" s="1"/>
  <c r="M1733" i="1"/>
  <c r="N1733" i="1" s="1"/>
  <c r="O1733" i="1" s="1"/>
  <c r="M1669" i="1"/>
  <c r="N1669" i="1" s="1"/>
  <c r="O1669" i="1" s="1"/>
  <c r="M1658" i="1"/>
  <c r="N1658" i="1" s="1"/>
  <c r="O1658" i="1" s="1"/>
  <c r="M1616" i="1"/>
  <c r="N1616" i="1" s="1"/>
  <c r="O1616" i="1" s="1"/>
  <c r="M1531" i="1"/>
  <c r="N1531" i="1" s="1"/>
  <c r="O1531" i="1" s="1"/>
  <c r="M1517" i="1"/>
  <c r="N1517" i="1" s="1"/>
  <c r="O1517" i="1" s="1"/>
  <c r="M1504" i="1"/>
  <c r="N1504" i="1" s="1"/>
  <c r="O1504" i="1" s="1"/>
  <c r="M1437" i="1"/>
  <c r="N1437" i="1" s="1"/>
  <c r="O1437" i="1" s="1"/>
  <c r="M1402" i="1"/>
  <c r="N1402" i="1" s="1"/>
  <c r="O1402" i="1" s="1"/>
  <c r="M1375" i="1"/>
  <c r="N1375" i="1" s="1"/>
  <c r="O1375" i="1" s="1"/>
  <c r="M1337" i="1"/>
  <c r="N1337" i="1" s="1"/>
  <c r="O1337" i="1" s="1"/>
  <c r="M1284" i="1"/>
  <c r="N1284" i="1" s="1"/>
  <c r="O1284" i="1" s="1"/>
  <c r="M1263" i="1"/>
  <c r="N1263" i="1" s="1"/>
  <c r="O1263" i="1" s="1"/>
  <c r="M1228" i="1"/>
  <c r="N1228" i="1" s="1"/>
  <c r="O1228" i="1" s="1"/>
  <c r="M1101" i="1"/>
  <c r="N1101" i="1" s="1"/>
  <c r="O1101" i="1" s="1"/>
  <c r="M1035" i="1"/>
  <c r="N1035" i="1" s="1"/>
  <c r="O1035" i="1" s="1"/>
  <c r="M1016" i="1"/>
  <c r="N1016" i="1" s="1"/>
  <c r="O1016" i="1" s="1"/>
  <c r="M1001" i="1"/>
  <c r="N1001" i="1" s="1"/>
  <c r="O1001" i="1" s="1"/>
  <c r="M930" i="1"/>
  <c r="N930" i="1" s="1"/>
  <c r="O930" i="1" s="1"/>
  <c r="M879" i="1"/>
  <c r="N879" i="1" s="1"/>
  <c r="O879" i="1" s="1"/>
  <c r="M859" i="1"/>
  <c r="N859" i="1" s="1"/>
  <c r="O859" i="1" s="1"/>
  <c r="M816" i="1"/>
  <c r="N816" i="1" s="1"/>
  <c r="O816" i="1" s="1"/>
  <c r="M767" i="1"/>
  <c r="N767" i="1" s="1"/>
  <c r="O767" i="1" s="1"/>
  <c r="M750" i="1"/>
  <c r="N750" i="1" s="1"/>
  <c r="O750" i="1" s="1"/>
  <c r="M707" i="1"/>
  <c r="N707" i="1" s="1"/>
  <c r="O707" i="1" s="1"/>
  <c r="M643" i="1"/>
  <c r="N643" i="1" s="1"/>
  <c r="O643" i="1" s="1"/>
  <c r="M444" i="1"/>
  <c r="N444" i="1" s="1"/>
  <c r="O444" i="1" s="1"/>
  <c r="M409" i="1"/>
  <c r="N409" i="1" s="1"/>
  <c r="O409" i="1" s="1"/>
  <c r="M387" i="1"/>
  <c r="N387" i="1" s="1"/>
  <c r="O387" i="1" s="1"/>
  <c r="M364" i="1"/>
  <c r="N364" i="1" s="1"/>
  <c r="O364" i="1" s="1"/>
  <c r="M332" i="1"/>
  <c r="N332" i="1" s="1"/>
  <c r="O332" i="1" s="1"/>
  <c r="M234" i="1"/>
  <c r="N234" i="1" s="1"/>
  <c r="O234" i="1" s="1"/>
  <c r="M180" i="1"/>
  <c r="N180" i="1" s="1"/>
  <c r="O180" i="1" s="1"/>
  <c r="M157" i="1"/>
  <c r="N157" i="1" s="1"/>
  <c r="O157" i="1" s="1"/>
  <c r="M104" i="1"/>
  <c r="N104" i="1" s="1"/>
  <c r="O104" i="1" s="1"/>
  <c r="M69" i="1"/>
  <c r="N69" i="1" s="1"/>
  <c r="O69" i="1" s="1"/>
  <c r="M2161" i="1"/>
  <c r="N2161" i="1" s="1"/>
  <c r="O2161" i="1" s="1"/>
  <c r="M2251" i="1"/>
  <c r="N2251" i="1" s="1"/>
  <c r="O2251" i="1" s="1"/>
  <c r="M2364" i="1"/>
  <c r="N2364" i="1" s="1"/>
  <c r="O2364" i="1" s="1"/>
  <c r="M236" i="1"/>
  <c r="N236" i="1" s="1"/>
  <c r="O236" i="1" s="1"/>
  <c r="M1130" i="1"/>
  <c r="N1130" i="1" s="1"/>
  <c r="O1130" i="1" s="1"/>
  <c r="M441" i="1"/>
  <c r="N441" i="1" s="1"/>
  <c r="O441" i="1" s="1"/>
  <c r="M870" i="1"/>
  <c r="N870" i="1" s="1"/>
  <c r="O870" i="1" s="1"/>
  <c r="M1458" i="1"/>
  <c r="N1458" i="1" s="1"/>
  <c r="O1458" i="1" s="1"/>
  <c r="M1690" i="1"/>
  <c r="N1690" i="1" s="1"/>
  <c r="O1690" i="1" s="1"/>
  <c r="M2354" i="1"/>
  <c r="N2354" i="1" s="1"/>
  <c r="O2354" i="1" s="1"/>
  <c r="M2042" i="1"/>
  <c r="N2042" i="1" s="1"/>
  <c r="O2042" i="1" s="1"/>
  <c r="M1968" i="1"/>
  <c r="N1968" i="1" s="1"/>
  <c r="O1968" i="1" s="1"/>
  <c r="M1944" i="1"/>
  <c r="N1944" i="1" s="1"/>
  <c r="O1944" i="1" s="1"/>
  <c r="M1932" i="1"/>
  <c r="N1932" i="1" s="1"/>
  <c r="O1932" i="1" s="1"/>
  <c r="M1900" i="1"/>
  <c r="N1900" i="1" s="1"/>
  <c r="O1900" i="1" s="1"/>
  <c r="M1888" i="1"/>
  <c r="N1888" i="1" s="1"/>
  <c r="O1888" i="1" s="1"/>
  <c r="M1845" i="1"/>
  <c r="N1845" i="1" s="1"/>
  <c r="O1845" i="1" s="1"/>
  <c r="M1821" i="1"/>
  <c r="N1821" i="1" s="1"/>
  <c r="O1821" i="1" s="1"/>
  <c r="M1803" i="1"/>
  <c r="N1803" i="1" s="1"/>
  <c r="O1803" i="1" s="1"/>
  <c r="M1784" i="1"/>
  <c r="N1784" i="1" s="1"/>
  <c r="O1784" i="1" s="1"/>
  <c r="M1754" i="1"/>
  <c r="N1754" i="1" s="1"/>
  <c r="O1754" i="1" s="1"/>
  <c r="M1667" i="1"/>
  <c r="N1667" i="1" s="1"/>
  <c r="O1667" i="1" s="1"/>
  <c r="M1657" i="1"/>
  <c r="N1657" i="1" s="1"/>
  <c r="O1657" i="1" s="1"/>
  <c r="M1615" i="1"/>
  <c r="N1615" i="1" s="1"/>
  <c r="O1615" i="1" s="1"/>
  <c r="M1530" i="1"/>
  <c r="N1530" i="1" s="1"/>
  <c r="O1530" i="1" s="1"/>
  <c r="M1514" i="1"/>
  <c r="N1514" i="1" s="1"/>
  <c r="O1514" i="1" s="1"/>
  <c r="M1503" i="1"/>
  <c r="N1503" i="1" s="1"/>
  <c r="O1503" i="1" s="1"/>
  <c r="M1436" i="1"/>
  <c r="N1436" i="1" s="1"/>
  <c r="O1436" i="1" s="1"/>
  <c r="M1401" i="1"/>
  <c r="N1401" i="1" s="1"/>
  <c r="O1401" i="1" s="1"/>
  <c r="M1336" i="1"/>
  <c r="N1336" i="1" s="1"/>
  <c r="O1336" i="1" s="1"/>
  <c r="M1283" i="1"/>
  <c r="N1283" i="1" s="1"/>
  <c r="O1283" i="1" s="1"/>
  <c r="M1262" i="1"/>
  <c r="N1262" i="1" s="1"/>
  <c r="O1262" i="1" s="1"/>
  <c r="M1223" i="1"/>
  <c r="N1223" i="1" s="1"/>
  <c r="O1223" i="1" s="1"/>
  <c r="M1119" i="1"/>
  <c r="N1119" i="1" s="1"/>
  <c r="O1119" i="1" s="1"/>
  <c r="M1100" i="1"/>
  <c r="N1100" i="1" s="1"/>
  <c r="O1100" i="1" s="1"/>
  <c r="M1032" i="1"/>
  <c r="N1032" i="1" s="1"/>
  <c r="O1032" i="1" s="1"/>
  <c r="M1015" i="1"/>
  <c r="N1015" i="1" s="1"/>
  <c r="O1015" i="1" s="1"/>
  <c r="M939" i="1"/>
  <c r="N939" i="1" s="1"/>
  <c r="O939" i="1" s="1"/>
  <c r="M901" i="1"/>
  <c r="N901" i="1" s="1"/>
  <c r="O901" i="1" s="1"/>
  <c r="M874" i="1"/>
  <c r="N874" i="1" s="1"/>
  <c r="O874" i="1" s="1"/>
  <c r="M858" i="1"/>
  <c r="N858" i="1" s="1"/>
  <c r="O858" i="1" s="1"/>
  <c r="M766" i="1"/>
  <c r="N766" i="1" s="1"/>
  <c r="O766" i="1" s="1"/>
  <c r="M745" i="1"/>
  <c r="N745" i="1" s="1"/>
  <c r="O745" i="1" s="1"/>
  <c r="M700" i="1"/>
  <c r="N700" i="1" s="1"/>
  <c r="O700" i="1" s="1"/>
  <c r="M642" i="1"/>
  <c r="N642" i="1" s="1"/>
  <c r="O642" i="1" s="1"/>
  <c r="M443" i="1"/>
  <c r="N443" i="1" s="1"/>
  <c r="O443" i="1" s="1"/>
  <c r="M406" i="1"/>
  <c r="N406" i="1" s="1"/>
  <c r="O406" i="1" s="1"/>
  <c r="M386" i="1"/>
  <c r="N386" i="1" s="1"/>
  <c r="O386" i="1" s="1"/>
  <c r="M363" i="1"/>
  <c r="N363" i="1" s="1"/>
  <c r="O363" i="1" s="1"/>
  <c r="M316" i="1"/>
  <c r="N316" i="1" s="1"/>
  <c r="O316" i="1" s="1"/>
  <c r="M222" i="1"/>
  <c r="N222" i="1" s="1"/>
  <c r="O222" i="1" s="1"/>
  <c r="M179" i="1"/>
  <c r="N179" i="1" s="1"/>
  <c r="O179" i="1" s="1"/>
  <c r="M144" i="1"/>
  <c r="N144" i="1" s="1"/>
  <c r="O144" i="1" s="1"/>
  <c r="M103" i="1"/>
  <c r="N103" i="1" s="1"/>
  <c r="O103" i="1" s="1"/>
  <c r="M68" i="1"/>
  <c r="N68" i="1" s="1"/>
  <c r="O68" i="1" s="1"/>
  <c r="M2156" i="1"/>
  <c r="N2156" i="1" s="1"/>
  <c r="O2156" i="1" s="1"/>
  <c r="M2144" i="1"/>
  <c r="N2144" i="1" s="1"/>
  <c r="O2144" i="1" s="1"/>
  <c r="M2135" i="1"/>
  <c r="N2135" i="1" s="1"/>
  <c r="O2135" i="1" s="1"/>
  <c r="M2166" i="1"/>
  <c r="N2166" i="1" s="1"/>
  <c r="O2166" i="1" s="1"/>
  <c r="M2194" i="1"/>
  <c r="N2194" i="1" s="1"/>
  <c r="O2194" i="1" s="1"/>
  <c r="M2230" i="1"/>
  <c r="N2230" i="1" s="1"/>
  <c r="O2230" i="1" s="1"/>
  <c r="M2225" i="1"/>
  <c r="N2225" i="1" s="1"/>
  <c r="O2225" i="1" s="1"/>
  <c r="M2222" i="1"/>
  <c r="N2222" i="1" s="1"/>
  <c r="O2222" i="1" s="1"/>
  <c r="M2376" i="1"/>
  <c r="N2376" i="1" s="1"/>
  <c r="O2376" i="1" s="1"/>
  <c r="M2362" i="1"/>
  <c r="N2362" i="1" s="1"/>
  <c r="O2362" i="1" s="1"/>
  <c r="M1250" i="1"/>
  <c r="N1250" i="1" s="1"/>
  <c r="O1250" i="1" s="1"/>
  <c r="M1585" i="1"/>
  <c r="N1585" i="1" s="1"/>
  <c r="O1585" i="1" s="1"/>
  <c r="M1593" i="1"/>
  <c r="N1593" i="1" s="1"/>
  <c r="O1593" i="1" s="1"/>
  <c r="M2287" i="1"/>
  <c r="N2287" i="1" s="1"/>
  <c r="O2287" i="1" s="1"/>
  <c r="M2288" i="1"/>
  <c r="N2288" i="1" s="1"/>
  <c r="O2288" i="1" s="1"/>
  <c r="M2285" i="1"/>
  <c r="N2285" i="1" s="1"/>
  <c r="O2285" i="1" s="1"/>
  <c r="M2286" i="1"/>
  <c r="N2286" i="1" s="1"/>
  <c r="O2286" i="1" s="1"/>
  <c r="M106" i="1"/>
  <c r="N106" i="1" s="1"/>
  <c r="O106" i="1" s="1"/>
  <c r="M155" i="1"/>
  <c r="N155" i="1" s="1"/>
  <c r="O155" i="1" s="1"/>
  <c r="M645" i="1"/>
  <c r="N645" i="1" s="1"/>
  <c r="O645" i="1" s="1"/>
  <c r="M1033" i="1"/>
  <c r="N1033" i="1" s="1"/>
  <c r="O1033" i="1" s="1"/>
  <c r="M1272" i="1"/>
  <c r="N1272" i="1" s="1"/>
  <c r="O1272" i="1" s="1"/>
  <c r="M1787" i="1"/>
  <c r="N1787" i="1" s="1"/>
  <c r="O1787" i="1" s="1"/>
  <c r="M408" i="1"/>
  <c r="N408" i="1" s="1"/>
  <c r="O408" i="1" s="1"/>
  <c r="M755" i="1"/>
  <c r="N755" i="1" s="1"/>
  <c r="O755" i="1" s="1"/>
  <c r="M937" i="1"/>
  <c r="N937" i="1" s="1"/>
  <c r="O937" i="1" s="1"/>
  <c r="M1230" i="1"/>
  <c r="N1230" i="1" s="1"/>
  <c r="O1230" i="1" s="1"/>
  <c r="M1850" i="1"/>
  <c r="N1850" i="1" s="1"/>
  <c r="O1850" i="1" s="1"/>
  <c r="M2085" i="1"/>
  <c r="N2085" i="1" s="1"/>
  <c r="O2085" i="1" s="1"/>
  <c r="M2041" i="1"/>
  <c r="N2041" i="1" s="1"/>
  <c r="O2041" i="1" s="1"/>
  <c r="M1991" i="1"/>
  <c r="N1991" i="1" s="1"/>
  <c r="O1991" i="1" s="1"/>
  <c r="M1943" i="1"/>
  <c r="N1943" i="1" s="1"/>
  <c r="O1943" i="1" s="1"/>
  <c r="M1899" i="1"/>
  <c r="N1899" i="1" s="1"/>
  <c r="O1899" i="1" s="1"/>
  <c r="M1887" i="1"/>
  <c r="N1887" i="1" s="1"/>
  <c r="O1887" i="1" s="1"/>
  <c r="M1864" i="1"/>
  <c r="N1864" i="1" s="1"/>
  <c r="O1864" i="1" s="1"/>
  <c r="M1844" i="1"/>
  <c r="N1844" i="1" s="1"/>
  <c r="O1844" i="1" s="1"/>
  <c r="M1802" i="1"/>
  <c r="N1802" i="1" s="1"/>
  <c r="O1802" i="1" s="1"/>
  <c r="M1783" i="1"/>
  <c r="N1783" i="1" s="1"/>
  <c r="O1783" i="1" s="1"/>
  <c r="M1753" i="1"/>
  <c r="N1753" i="1" s="1"/>
  <c r="O1753" i="1" s="1"/>
  <c r="M1723" i="1"/>
  <c r="N1723" i="1" s="1"/>
  <c r="O1723" i="1" s="1"/>
  <c r="M1702" i="1"/>
  <c r="N1702" i="1" s="1"/>
  <c r="O1702" i="1" s="1"/>
  <c r="M1666" i="1"/>
  <c r="N1666" i="1" s="1"/>
  <c r="O1666" i="1" s="1"/>
  <c r="M1614" i="1"/>
  <c r="N1614" i="1" s="1"/>
  <c r="O1614" i="1" s="1"/>
  <c r="M1544" i="1"/>
  <c r="N1544" i="1" s="1"/>
  <c r="O1544" i="1" s="1"/>
  <c r="M1529" i="1"/>
  <c r="N1529" i="1" s="1"/>
  <c r="O1529" i="1" s="1"/>
  <c r="M1512" i="1"/>
  <c r="N1512" i="1" s="1"/>
  <c r="O1512" i="1" s="1"/>
  <c r="M1464" i="1"/>
  <c r="N1464" i="1" s="1"/>
  <c r="O1464" i="1" s="1"/>
  <c r="M1435" i="1"/>
  <c r="N1435" i="1" s="1"/>
  <c r="O1435" i="1" s="1"/>
  <c r="M1400" i="1"/>
  <c r="N1400" i="1" s="1"/>
  <c r="O1400" i="1" s="1"/>
  <c r="M1371" i="1"/>
  <c r="N1371" i="1" s="1"/>
  <c r="O1371" i="1" s="1"/>
  <c r="M1323" i="1"/>
  <c r="N1323" i="1" s="1"/>
  <c r="O1323" i="1" s="1"/>
  <c r="M1282" i="1"/>
  <c r="N1282" i="1" s="1"/>
  <c r="O1282" i="1" s="1"/>
  <c r="M1222" i="1"/>
  <c r="N1222" i="1" s="1"/>
  <c r="O1222" i="1" s="1"/>
  <c r="M1118" i="1"/>
  <c r="N1118" i="1" s="1"/>
  <c r="O1118" i="1" s="1"/>
  <c r="M1099" i="1"/>
  <c r="N1099" i="1" s="1"/>
  <c r="O1099" i="1" s="1"/>
  <c r="M1031" i="1"/>
  <c r="N1031" i="1" s="1"/>
  <c r="O1031" i="1" s="1"/>
  <c r="M1014" i="1"/>
  <c r="N1014" i="1" s="1"/>
  <c r="O1014" i="1" s="1"/>
  <c r="M938" i="1"/>
  <c r="N938" i="1" s="1"/>
  <c r="O938" i="1" s="1"/>
  <c r="M900" i="1"/>
  <c r="N900" i="1" s="1"/>
  <c r="O900" i="1" s="1"/>
  <c r="M873" i="1"/>
  <c r="N873" i="1" s="1"/>
  <c r="O873" i="1" s="1"/>
  <c r="M832" i="1"/>
  <c r="N832" i="1" s="1"/>
  <c r="O832" i="1" s="1"/>
  <c r="M782" i="1"/>
  <c r="N782" i="1" s="1"/>
  <c r="O782" i="1" s="1"/>
  <c r="M765" i="1"/>
  <c r="N765" i="1" s="1"/>
  <c r="O765" i="1" s="1"/>
  <c r="M744" i="1"/>
  <c r="N744" i="1" s="1"/>
  <c r="O744" i="1" s="1"/>
  <c r="M699" i="1"/>
  <c r="N699" i="1" s="1"/>
  <c r="O699" i="1" s="1"/>
  <c r="M442" i="1"/>
  <c r="N442" i="1" s="1"/>
  <c r="O442" i="1" s="1"/>
  <c r="M405" i="1"/>
  <c r="N405" i="1" s="1"/>
  <c r="O405" i="1" s="1"/>
  <c r="M385" i="1"/>
  <c r="N385" i="1" s="1"/>
  <c r="O385" i="1" s="1"/>
  <c r="M362" i="1"/>
  <c r="N362" i="1" s="1"/>
  <c r="O362" i="1" s="1"/>
  <c r="M315" i="1"/>
  <c r="N315" i="1" s="1"/>
  <c r="O315" i="1" s="1"/>
  <c r="M221" i="1"/>
  <c r="N221" i="1" s="1"/>
  <c r="O221" i="1" s="1"/>
  <c r="M175" i="1"/>
  <c r="N175" i="1" s="1"/>
  <c r="O175" i="1" s="1"/>
  <c r="M143" i="1"/>
  <c r="N143" i="1" s="1"/>
  <c r="O143" i="1" s="1"/>
  <c r="M102" i="1"/>
  <c r="N102" i="1" s="1"/>
  <c r="O102" i="1" s="1"/>
  <c r="M2160" i="1"/>
  <c r="N2160" i="1" s="1"/>
  <c r="O2160" i="1" s="1"/>
  <c r="M2139" i="1"/>
  <c r="N2139" i="1" s="1"/>
  <c r="O2139" i="1" s="1"/>
  <c r="M2106" i="1"/>
  <c r="N2106" i="1" s="1"/>
  <c r="O2106" i="1" s="1"/>
  <c r="M2177" i="1"/>
  <c r="N2177" i="1" s="1"/>
  <c r="O2177" i="1" s="1"/>
  <c r="M2238" i="1"/>
  <c r="N2238" i="1" s="1"/>
  <c r="O2238" i="1" s="1"/>
  <c r="M2221" i="1"/>
  <c r="N2221" i="1" s="1"/>
  <c r="O2221" i="1" s="1"/>
  <c r="M2243" i="1"/>
  <c r="N2243" i="1" s="1"/>
  <c r="O2243" i="1" s="1"/>
  <c r="M2375" i="1"/>
  <c r="N2375" i="1" s="1"/>
  <c r="O2375" i="1" s="1"/>
  <c r="M2271" i="1"/>
  <c r="N2271" i="1" s="1"/>
  <c r="O2271" i="1" s="1"/>
  <c r="M2293" i="1"/>
  <c r="N2293" i="1" s="1"/>
  <c r="O2293" i="1" s="1"/>
  <c r="M2268" i="1"/>
  <c r="N2268" i="1" s="1"/>
  <c r="O2268" i="1" s="1"/>
  <c r="M2328" i="1"/>
  <c r="N2328" i="1" s="1"/>
  <c r="O2328" i="1" s="1"/>
  <c r="M2242" i="1"/>
  <c r="N2242" i="1" s="1"/>
  <c r="O2242" i="1" s="1"/>
  <c r="M2302" i="1"/>
  <c r="N2302" i="1" s="1"/>
  <c r="O2302" i="1" s="1"/>
  <c r="M1984" i="1"/>
  <c r="N1984" i="1" s="1"/>
  <c r="O1984" i="1" s="1"/>
  <c r="M1920" i="1"/>
  <c r="N1920" i="1" s="1"/>
  <c r="O1920" i="1" s="1"/>
  <c r="M1880" i="1"/>
  <c r="N1880" i="1" s="1"/>
  <c r="O1880" i="1" s="1"/>
  <c r="M1497" i="1"/>
  <c r="N1497" i="1" s="1"/>
  <c r="O1497" i="1" s="1"/>
  <c r="M2247" i="1"/>
  <c r="N2247" i="1" s="1"/>
  <c r="O2247" i="1" s="1"/>
  <c r="M2263" i="1"/>
  <c r="N2263" i="1" s="1"/>
  <c r="O2263" i="1" s="1"/>
  <c r="M2333" i="1"/>
  <c r="N2333" i="1" s="1"/>
  <c r="O2333" i="1" s="1"/>
  <c r="M2296" i="1"/>
  <c r="N2296" i="1" s="1"/>
  <c r="O2296" i="1" s="1"/>
  <c r="M2367" i="1"/>
  <c r="N2367" i="1" s="1"/>
  <c r="O2367" i="1" s="1"/>
  <c r="M2359" i="1"/>
  <c r="N2359" i="1" s="1"/>
  <c r="O2359" i="1" s="1"/>
  <c r="M2335" i="1"/>
  <c r="N2335" i="1" s="1"/>
  <c r="O2335" i="1" s="1"/>
  <c r="M2111" i="1"/>
  <c r="N2111" i="1" s="1"/>
  <c r="O2111" i="1" s="1"/>
  <c r="M2234" i="1"/>
  <c r="N2234" i="1" s="1"/>
  <c r="O2234" i="1" s="1"/>
  <c r="M2226" i="1"/>
  <c r="N2226" i="1" s="1"/>
  <c r="O2226" i="1" s="1"/>
  <c r="M2267" i="1"/>
  <c r="N2267" i="1" s="1"/>
  <c r="O2267" i="1" s="1"/>
  <c r="M2374" i="1"/>
  <c r="N2374" i="1" s="1"/>
  <c r="O2374" i="1" s="1"/>
  <c r="M2266" i="1"/>
  <c r="N2266" i="1" s="1"/>
  <c r="O2266" i="1" s="1"/>
  <c r="M2332" i="1"/>
  <c r="N2332" i="1" s="1"/>
  <c r="O2332" i="1" s="1"/>
  <c r="M2371" i="1"/>
  <c r="N2371" i="1" s="1"/>
  <c r="O2371" i="1" s="1"/>
  <c r="M2326" i="1"/>
  <c r="N2326" i="1" s="1"/>
  <c r="O2326" i="1" s="1"/>
  <c r="M2294" i="1"/>
  <c r="N2294" i="1" s="1"/>
  <c r="O2294" i="1" s="1"/>
  <c r="M2272" i="1"/>
  <c r="N2272" i="1" s="1"/>
  <c r="O2272" i="1" s="1"/>
  <c r="M2370" i="1"/>
  <c r="N2370" i="1" s="1"/>
  <c r="O2370" i="1" s="1"/>
  <c r="M2330" i="1"/>
  <c r="N2330" i="1" s="1"/>
  <c r="O2330" i="1" s="1"/>
  <c r="M2372" i="1"/>
  <c r="N2372" i="1" s="1"/>
  <c r="O2372" i="1" s="1"/>
  <c r="L2370" i="1"/>
  <c r="M2299" i="1"/>
  <c r="N2299" i="1" s="1"/>
  <c r="O2299" i="1" s="1"/>
  <c r="M2270" i="1"/>
  <c r="N2270" i="1" s="1"/>
  <c r="O2270" i="1" s="1"/>
  <c r="M2298" i="1"/>
  <c r="N2298" i="1" s="1"/>
  <c r="O2298" i="1" s="1"/>
  <c r="M2301" i="1"/>
  <c r="N2301" i="1" s="1"/>
  <c r="O2301" i="1" s="1"/>
  <c r="M2269" i="1"/>
  <c r="N2269" i="1" s="1"/>
  <c r="O2269" i="1" s="1"/>
  <c r="M2369" i="1"/>
  <c r="N2369" i="1" s="1"/>
  <c r="O2369" i="1" s="1"/>
  <c r="M2352" i="1"/>
  <c r="N2352" i="1" s="1"/>
  <c r="O2352" i="1" s="1"/>
  <c r="M2361" i="1"/>
  <c r="N2361" i="1" s="1"/>
  <c r="O2361" i="1" s="1"/>
  <c r="L2371" i="1"/>
  <c r="M2360" i="1"/>
  <c r="N2360" i="1" s="1"/>
  <c r="O2360" i="1" s="1"/>
  <c r="M2353" i="1"/>
  <c r="N2353" i="1" s="1"/>
  <c r="O2353" i="1" s="1"/>
  <c r="M2338" i="1"/>
  <c r="N2338" i="1" s="1"/>
  <c r="O2338" i="1" s="1"/>
  <c r="M2331" i="1"/>
  <c r="N2331" i="1" s="1"/>
  <c r="O2331" i="1" s="1"/>
  <c r="M2344" i="1"/>
  <c r="N2344" i="1" s="1"/>
  <c r="O2344" i="1" s="1"/>
  <c r="M2345" i="1"/>
  <c r="N2345" i="1" s="1"/>
  <c r="O2345" i="1" s="1"/>
  <c r="M2346" i="1"/>
  <c r="N2346" i="1" s="1"/>
  <c r="O2346" i="1" s="1"/>
  <c r="M2327" i="1"/>
  <c r="N2327" i="1" s="1"/>
  <c r="O2327" i="1" s="1"/>
  <c r="M2325" i="1"/>
  <c r="N2325" i="1" s="1"/>
  <c r="O2325" i="1" s="1"/>
  <c r="M2321" i="1"/>
  <c r="N2321" i="1" s="1"/>
  <c r="O2321" i="1" s="1"/>
  <c r="M2317" i="1"/>
  <c r="N2317" i="1" s="1"/>
  <c r="O2317" i="1" s="1"/>
  <c r="M2313" i="1"/>
  <c r="N2313" i="1" s="1"/>
  <c r="O2313" i="1" s="1"/>
  <c r="M2310" i="1"/>
  <c r="N2310" i="1" s="1"/>
  <c r="O2310" i="1" s="1"/>
  <c r="L2307" i="1"/>
  <c r="M2351" i="1"/>
  <c r="N2351" i="1" s="1"/>
  <c r="O2351" i="1" s="1"/>
  <c r="M2320" i="1"/>
  <c r="N2320" i="1" s="1"/>
  <c r="O2320" i="1" s="1"/>
  <c r="M2316" i="1"/>
  <c r="N2316" i="1" s="1"/>
  <c r="O2316" i="1" s="1"/>
  <c r="M2309" i="1"/>
  <c r="N2309" i="1" s="1"/>
  <c r="O2309" i="1" s="1"/>
  <c r="M2323" i="1"/>
  <c r="N2323" i="1" s="1"/>
  <c r="O2323" i="1" s="1"/>
  <c r="M2312" i="1"/>
  <c r="N2312" i="1" s="1"/>
  <c r="O2312" i="1" s="1"/>
  <c r="M2319" i="1"/>
  <c r="N2319" i="1" s="1"/>
  <c r="O2319" i="1" s="1"/>
  <c r="M2315" i="1"/>
  <c r="N2315" i="1" s="1"/>
  <c r="O2315" i="1" s="1"/>
  <c r="M2311" i="1"/>
  <c r="N2311" i="1" s="1"/>
  <c r="O2311" i="1" s="1"/>
  <c r="M2308" i="1"/>
  <c r="N2308" i="1" s="1"/>
  <c r="O2308" i="1" s="1"/>
  <c r="M2347" i="1"/>
  <c r="N2347" i="1" s="1"/>
  <c r="O2347" i="1" s="1"/>
  <c r="M2334" i="1"/>
  <c r="N2334" i="1" s="1"/>
  <c r="O2334" i="1" s="1"/>
  <c r="M2363" i="1"/>
  <c r="N2363" i="1" s="1"/>
  <c r="O2363" i="1" s="1"/>
  <c r="M2350" i="1"/>
  <c r="N2350" i="1" s="1"/>
  <c r="O2350" i="1" s="1"/>
  <c r="M2340" i="1"/>
  <c r="N2340" i="1" s="1"/>
  <c r="O2340" i="1" s="1"/>
  <c r="M2324" i="1"/>
  <c r="N2324" i="1" s="1"/>
  <c r="O2324" i="1" s="1"/>
  <c r="M2366" i="1"/>
  <c r="N2366" i="1" s="1"/>
  <c r="O2366" i="1" s="1"/>
  <c r="M2356" i="1"/>
  <c r="N2356" i="1" s="1"/>
  <c r="O2356" i="1" s="1"/>
  <c r="M2339" i="1"/>
  <c r="N2339" i="1" s="1"/>
  <c r="O2339" i="1" s="1"/>
  <c r="M2355" i="1"/>
  <c r="N2355" i="1" s="1"/>
  <c r="O2355" i="1" s="1"/>
  <c r="L2263" i="1"/>
  <c r="M2262" i="1"/>
  <c r="N2262" i="1" s="1"/>
  <c r="O2262" i="1" s="1"/>
  <c r="M2260" i="1"/>
  <c r="N2260" i="1" s="1"/>
  <c r="O2260" i="1" s="1"/>
  <c r="M2257" i="1"/>
  <c r="N2257" i="1" s="1"/>
  <c r="O2257" i="1" s="1"/>
  <c r="M2256" i="1"/>
  <c r="N2256" i="1" s="1"/>
  <c r="O2256" i="1" s="1"/>
  <c r="M2259" i="1"/>
  <c r="N2259" i="1" s="1"/>
  <c r="O2259" i="1" s="1"/>
  <c r="M2255" i="1"/>
  <c r="N2255" i="1" s="1"/>
  <c r="O2255" i="1" s="1"/>
  <c r="M2258" i="1"/>
  <c r="N2258" i="1" s="1"/>
  <c r="O2258" i="1" s="1"/>
  <c r="M2264" i="1"/>
  <c r="N2264" i="1" s="1"/>
  <c r="O2264" i="1" s="1"/>
  <c r="M2261" i="1"/>
  <c r="N2261" i="1" s="1"/>
  <c r="O2261" i="1" s="1"/>
  <c r="M2254" i="1"/>
  <c r="N2254" i="1" s="1"/>
  <c r="O2254" i="1" s="1"/>
  <c r="M2250" i="1"/>
  <c r="N2250" i="1" s="1"/>
  <c r="O2250" i="1" s="1"/>
  <c r="M2252" i="1"/>
  <c r="N2252" i="1" s="1"/>
  <c r="O2252" i="1" s="1"/>
  <c r="M2244" i="1"/>
  <c r="N2244" i="1" s="1"/>
  <c r="O2244" i="1" s="1"/>
  <c r="L2251" i="1"/>
  <c r="L2243" i="1"/>
  <c r="M2245" i="1"/>
  <c r="N2245" i="1" s="1"/>
  <c r="O2245" i="1" s="1"/>
  <c r="M2248" i="1"/>
  <c r="N2248" i="1" s="1"/>
  <c r="O2248" i="1" s="1"/>
  <c r="M2246" i="1"/>
  <c r="N2246" i="1" s="1"/>
  <c r="O2246" i="1" s="1"/>
  <c r="L2238" i="1"/>
  <c r="L2242" i="1"/>
  <c r="M2241" i="1"/>
  <c r="N2241" i="1" s="1"/>
  <c r="O2241" i="1" s="1"/>
  <c r="M2237" i="1"/>
  <c r="N2237" i="1" s="1"/>
  <c r="O2237" i="1" s="1"/>
  <c r="M2240" i="1"/>
  <c r="N2240" i="1" s="1"/>
  <c r="O2240" i="1" s="1"/>
  <c r="M2235" i="1"/>
  <c r="N2235" i="1" s="1"/>
  <c r="O2235" i="1" s="1"/>
  <c r="M2227" i="1"/>
  <c r="N2227" i="1" s="1"/>
  <c r="O2227" i="1" s="1"/>
  <c r="M2228" i="1"/>
  <c r="N2228" i="1" s="1"/>
  <c r="O2228" i="1" s="1"/>
  <c r="M2220" i="1"/>
  <c r="N2220" i="1" s="1"/>
  <c r="O2220" i="1" s="1"/>
  <c r="M2239" i="1"/>
  <c r="N2239" i="1" s="1"/>
  <c r="O2239" i="1" s="1"/>
  <c r="M2231" i="1"/>
  <c r="N2231" i="1" s="1"/>
  <c r="O2231" i="1" s="1"/>
  <c r="M2223" i="1"/>
  <c r="N2223" i="1" s="1"/>
  <c r="O2223" i="1" s="1"/>
  <c r="M1359" i="1"/>
  <c r="N1359" i="1" s="1"/>
  <c r="O1359" i="1" s="1"/>
  <c r="M1360" i="1"/>
  <c r="N1360" i="1" s="1"/>
  <c r="O1360" i="1" s="1"/>
  <c r="M1397" i="1"/>
  <c r="N1397" i="1" s="1"/>
  <c r="O1397" i="1" s="1"/>
  <c r="M1398" i="1"/>
  <c r="N1398" i="1" s="1"/>
  <c r="O1398" i="1" s="1"/>
  <c r="M76" i="1"/>
  <c r="N76" i="1" s="1"/>
  <c r="O76" i="1" s="1"/>
  <c r="M308" i="1"/>
  <c r="N308" i="1" s="1"/>
  <c r="O308" i="1" s="1"/>
  <c r="M289" i="1"/>
  <c r="N289" i="1" s="1"/>
  <c r="O289" i="1" s="1"/>
  <c r="M298" i="1"/>
  <c r="N298" i="1" s="1"/>
  <c r="O298" i="1" s="1"/>
  <c r="M307" i="1"/>
  <c r="N307" i="1" s="1"/>
  <c r="O307" i="1" s="1"/>
  <c r="M247" i="1"/>
  <c r="N247" i="1" s="1"/>
  <c r="O247" i="1" s="1"/>
  <c r="M299" i="1"/>
  <c r="N299" i="1" s="1"/>
  <c r="O299" i="1" s="1"/>
  <c r="M309" i="1"/>
  <c r="N309" i="1" s="1"/>
  <c r="O309" i="1" s="1"/>
  <c r="M74" i="1"/>
  <c r="N74" i="1" s="1"/>
  <c r="O74" i="1" s="1"/>
  <c r="M248" i="1"/>
  <c r="N248" i="1" s="1"/>
  <c r="O248" i="1" s="1"/>
  <c r="M75" i="1"/>
  <c r="N75" i="1" s="1"/>
  <c r="O75" i="1" s="1"/>
  <c r="M145" i="1"/>
  <c r="N145" i="1" s="1"/>
  <c r="O145" i="1" s="1"/>
  <c r="M223" i="1"/>
  <c r="N223" i="1" s="1"/>
  <c r="O223" i="1" s="1"/>
  <c r="M249" i="1"/>
  <c r="N249" i="1" s="1"/>
  <c r="O249" i="1" s="1"/>
  <c r="M336" i="1"/>
  <c r="N336" i="1" s="1"/>
  <c r="O336" i="1" s="1"/>
  <c r="M77" i="1"/>
  <c r="N77" i="1" s="1"/>
  <c r="O77" i="1" s="1"/>
  <c r="M146" i="1"/>
  <c r="N146" i="1" s="1"/>
  <c r="O146" i="1" s="1"/>
  <c r="M224" i="1"/>
  <c r="N224" i="1" s="1"/>
  <c r="O224" i="1" s="1"/>
  <c r="M250" i="1"/>
  <c r="N250" i="1" s="1"/>
  <c r="O250" i="1" s="1"/>
  <c r="M337" i="1"/>
  <c r="N337" i="1" s="1"/>
  <c r="O337" i="1" s="1"/>
  <c r="M147" i="1"/>
  <c r="N147" i="1" s="1"/>
  <c r="O147" i="1" s="1"/>
  <c r="M225" i="1"/>
  <c r="N225" i="1" s="1"/>
  <c r="O225" i="1" s="1"/>
  <c r="M286" i="1"/>
  <c r="N286" i="1" s="1"/>
  <c r="O286" i="1" s="1"/>
  <c r="M338" i="1"/>
  <c r="N338" i="1" s="1"/>
  <c r="O338" i="1" s="1"/>
  <c r="M296" i="1"/>
  <c r="N296" i="1" s="1"/>
  <c r="O296" i="1" s="1"/>
  <c r="M297" i="1"/>
  <c r="N297" i="1" s="1"/>
  <c r="O297" i="1" s="1"/>
  <c r="M306" i="1"/>
  <c r="N306" i="1" s="1"/>
  <c r="O306" i="1" s="1"/>
  <c r="M148" i="1"/>
  <c r="N148" i="1" s="1"/>
  <c r="O148" i="1" s="1"/>
  <c r="M226" i="1"/>
  <c r="N226" i="1" s="1"/>
  <c r="O226" i="1" s="1"/>
  <c r="M472" i="1"/>
  <c r="N472" i="1" s="1"/>
  <c r="O472" i="1" s="1"/>
  <c r="M856" i="1"/>
  <c r="N856" i="1" s="1"/>
  <c r="O856" i="1" s="1"/>
  <c r="M2098" i="1"/>
  <c r="N2098" i="1" s="1"/>
  <c r="O2098" i="1" s="1"/>
  <c r="M2101" i="1"/>
  <c r="N2101" i="1" s="1"/>
  <c r="O2101" i="1" s="1"/>
  <c r="M567" i="1"/>
  <c r="N567" i="1" s="1"/>
  <c r="O567" i="1" s="1"/>
  <c r="M878" i="1"/>
  <c r="N878" i="1" s="1"/>
  <c r="O878" i="1" s="1"/>
  <c r="M854" i="1"/>
  <c r="N854" i="1" s="1"/>
  <c r="O854" i="1" s="1"/>
  <c r="M470" i="1"/>
  <c r="N470" i="1" s="1"/>
  <c r="O470" i="1" s="1"/>
  <c r="M855" i="1"/>
  <c r="N855" i="1" s="1"/>
  <c r="O855" i="1" s="1"/>
  <c r="M471" i="1"/>
  <c r="N471" i="1" s="1"/>
  <c r="O471" i="1" s="1"/>
  <c r="M857" i="1"/>
  <c r="N857" i="1" s="1"/>
  <c r="O857" i="1" s="1"/>
  <c r="M473" i="1"/>
  <c r="N473" i="1" s="1"/>
  <c r="O473" i="1" s="1"/>
  <c r="M564" i="1"/>
  <c r="N564" i="1" s="1"/>
  <c r="O564" i="1" s="1"/>
  <c r="M875" i="1"/>
  <c r="N875" i="1" s="1"/>
  <c r="O875" i="1" s="1"/>
  <c r="M1324" i="1"/>
  <c r="N1324" i="1" s="1"/>
  <c r="O1324" i="1" s="1"/>
  <c r="M1325" i="1"/>
  <c r="N1325" i="1" s="1"/>
  <c r="O1325" i="1" s="1"/>
  <c r="M1668" i="1"/>
  <c r="N1668" i="1" s="1"/>
  <c r="O1668" i="1" s="1"/>
  <c r="M876" i="1"/>
  <c r="N876" i="1" s="1"/>
  <c r="O876" i="1" s="1"/>
  <c r="M1428" i="1"/>
  <c r="N1428" i="1" s="1"/>
  <c r="O1428" i="1" s="1"/>
  <c r="M877" i="1"/>
  <c r="N877" i="1" s="1"/>
  <c r="O877" i="1" s="1"/>
  <c r="M1429" i="1"/>
  <c r="N1429" i="1" s="1"/>
  <c r="O1429" i="1" s="1"/>
  <c r="M1670" i="1"/>
  <c r="N1670" i="1" s="1"/>
  <c r="O1670" i="1" s="1"/>
  <c r="M1696" i="1"/>
  <c r="N1696" i="1" s="1"/>
  <c r="O1696" i="1" s="1"/>
  <c r="M1430" i="1"/>
  <c r="N1430" i="1" s="1"/>
  <c r="O1430" i="1" s="1"/>
  <c r="M1671" i="1"/>
  <c r="N1671" i="1" s="1"/>
  <c r="O1671" i="1" s="1"/>
  <c r="M1697" i="1"/>
  <c r="N1697" i="1" s="1"/>
  <c r="O1697" i="1" s="1"/>
  <c r="M565" i="1"/>
  <c r="N565" i="1" s="1"/>
  <c r="O565" i="1" s="1"/>
  <c r="M1431" i="1"/>
  <c r="N1431" i="1" s="1"/>
  <c r="O1431" i="1" s="1"/>
  <c r="M836" i="1"/>
  <c r="N836" i="1" s="1"/>
  <c r="O836" i="1" s="1"/>
  <c r="M1043" i="1"/>
  <c r="N1043" i="1" s="1"/>
  <c r="O1043" i="1" s="1"/>
  <c r="M1354" i="1"/>
  <c r="N1354" i="1" s="1"/>
  <c r="O1354" i="1" s="1"/>
  <c r="M93" i="1"/>
  <c r="N93" i="1" s="1"/>
  <c r="O93" i="1" s="1"/>
  <c r="M2184" i="1"/>
  <c r="N2184" i="1" s="1"/>
  <c r="O2184" i="1" s="1"/>
  <c r="M955" i="1"/>
  <c r="N955" i="1" s="1"/>
  <c r="O955" i="1" s="1"/>
  <c r="M283" i="1"/>
  <c r="N283" i="1" s="1"/>
  <c r="O283" i="1" s="1"/>
  <c r="M1466" i="1"/>
  <c r="N1466" i="1" s="1"/>
  <c r="O1466" i="1" s="1"/>
  <c r="M1467" i="1"/>
  <c r="N1467" i="1" s="1"/>
  <c r="O1467" i="1" s="1"/>
  <c r="M2054" i="1"/>
  <c r="N2054" i="1" s="1"/>
  <c r="O2054" i="1" s="1"/>
  <c r="M2046" i="1"/>
  <c r="N2046" i="1" s="1"/>
  <c r="O2046" i="1" s="1"/>
  <c r="M1983" i="1"/>
  <c r="N1983" i="1" s="1"/>
  <c r="O1983" i="1" s="1"/>
  <c r="M1967" i="1"/>
  <c r="N1967" i="1" s="1"/>
  <c r="O1967" i="1" s="1"/>
  <c r="M1959" i="1"/>
  <c r="N1959" i="1" s="1"/>
  <c r="O1959" i="1" s="1"/>
  <c r="M1951" i="1"/>
  <c r="N1951" i="1" s="1"/>
  <c r="O1951" i="1" s="1"/>
  <c r="M1927" i="1"/>
  <c r="N1927" i="1" s="1"/>
  <c r="O1927" i="1" s="1"/>
  <c r="M1919" i="1"/>
  <c r="N1919" i="1" s="1"/>
  <c r="O1919" i="1" s="1"/>
  <c r="M1911" i="1"/>
  <c r="N1911" i="1" s="1"/>
  <c r="O1911" i="1" s="1"/>
  <c r="M1903" i="1"/>
  <c r="N1903" i="1" s="1"/>
  <c r="O1903" i="1" s="1"/>
  <c r="M1879" i="1"/>
  <c r="N1879" i="1" s="1"/>
  <c r="O1879" i="1" s="1"/>
  <c r="M1871" i="1"/>
  <c r="N1871" i="1" s="1"/>
  <c r="O1871" i="1" s="1"/>
  <c r="M1863" i="1"/>
  <c r="N1863" i="1" s="1"/>
  <c r="O1863" i="1" s="1"/>
  <c r="M1855" i="1"/>
  <c r="N1855" i="1" s="1"/>
  <c r="O1855" i="1" s="1"/>
  <c r="M1839" i="1"/>
  <c r="N1839" i="1" s="1"/>
  <c r="O1839" i="1" s="1"/>
  <c r="M1831" i="1"/>
  <c r="N1831" i="1" s="1"/>
  <c r="O1831" i="1" s="1"/>
  <c r="M1823" i="1"/>
  <c r="N1823" i="1" s="1"/>
  <c r="O1823" i="1" s="1"/>
  <c r="M1815" i="1"/>
  <c r="N1815" i="1" s="1"/>
  <c r="O1815" i="1" s="1"/>
  <c r="M1799" i="1"/>
  <c r="N1799" i="1" s="1"/>
  <c r="O1799" i="1" s="1"/>
  <c r="M1766" i="1"/>
  <c r="N1766" i="1" s="1"/>
  <c r="O1766" i="1" s="1"/>
  <c r="M1742" i="1"/>
  <c r="N1742" i="1" s="1"/>
  <c r="O1742" i="1" s="1"/>
  <c r="M1727" i="1"/>
  <c r="N1727" i="1" s="1"/>
  <c r="O1727" i="1" s="1"/>
  <c r="M1707" i="1"/>
  <c r="N1707" i="1" s="1"/>
  <c r="O1707" i="1" s="1"/>
  <c r="M1695" i="1"/>
  <c r="N1695" i="1" s="1"/>
  <c r="O1695" i="1" s="1"/>
  <c r="M1677" i="1"/>
  <c r="N1677" i="1" s="1"/>
  <c r="O1677" i="1" s="1"/>
  <c r="M1651" i="1"/>
  <c r="N1651" i="1" s="1"/>
  <c r="O1651" i="1" s="1"/>
  <c r="M1635" i="1"/>
  <c r="N1635" i="1" s="1"/>
  <c r="O1635" i="1" s="1"/>
  <c r="M1618" i="1"/>
  <c r="N1618" i="1" s="1"/>
  <c r="O1618" i="1" s="1"/>
  <c r="M1609" i="1"/>
  <c r="N1609" i="1" s="1"/>
  <c r="O1609" i="1" s="1"/>
  <c r="M1561" i="1"/>
  <c r="N1561" i="1" s="1"/>
  <c r="O1561" i="1" s="1"/>
  <c r="M1445" i="1"/>
  <c r="N1445" i="1" s="1"/>
  <c r="O1445" i="1" s="1"/>
  <c r="M1425" i="1"/>
  <c r="N1425" i="1" s="1"/>
  <c r="O1425" i="1" s="1"/>
  <c r="M1322" i="1"/>
  <c r="N1322" i="1" s="1"/>
  <c r="O1322" i="1" s="1"/>
  <c r="M1275" i="1"/>
  <c r="N1275" i="1" s="1"/>
  <c r="O1275" i="1" s="1"/>
  <c r="M1267" i="1"/>
  <c r="N1267" i="1" s="1"/>
  <c r="O1267" i="1" s="1"/>
  <c r="M1251" i="1"/>
  <c r="N1251" i="1" s="1"/>
  <c r="O1251" i="1" s="1"/>
  <c r="M1195" i="1"/>
  <c r="N1195" i="1" s="1"/>
  <c r="O1195" i="1" s="1"/>
  <c r="M1163" i="1"/>
  <c r="N1163" i="1" s="1"/>
  <c r="O1163" i="1" s="1"/>
  <c r="M1122" i="1"/>
  <c r="N1122" i="1" s="1"/>
  <c r="O1122" i="1" s="1"/>
  <c r="M1106" i="1"/>
  <c r="N1106" i="1" s="1"/>
  <c r="O1106" i="1" s="1"/>
  <c r="M1091" i="1"/>
  <c r="N1091" i="1" s="1"/>
  <c r="O1091" i="1" s="1"/>
  <c r="M1075" i="1"/>
  <c r="N1075" i="1" s="1"/>
  <c r="O1075" i="1" s="1"/>
  <c r="M987" i="1"/>
  <c r="N987" i="1" s="1"/>
  <c r="O987" i="1" s="1"/>
  <c r="M771" i="1"/>
  <c r="N771" i="1" s="1"/>
  <c r="O771" i="1" s="1"/>
  <c r="M719" i="1"/>
  <c r="N719" i="1" s="1"/>
  <c r="O719" i="1" s="1"/>
  <c r="M167" i="1"/>
  <c r="N167" i="1" s="1"/>
  <c r="O167" i="1" s="1"/>
  <c r="M616" i="1"/>
  <c r="N616" i="1" s="1"/>
  <c r="O616" i="1" s="1"/>
  <c r="M696" i="1"/>
  <c r="N696" i="1" s="1"/>
  <c r="O696" i="1" s="1"/>
  <c r="M784" i="1"/>
  <c r="N784" i="1" s="1"/>
  <c r="O784" i="1" s="1"/>
  <c r="M963" i="1"/>
  <c r="N963" i="1" s="1"/>
  <c r="O963" i="1" s="1"/>
  <c r="M522" i="1"/>
  <c r="N522" i="1" s="1"/>
  <c r="O522" i="1" s="1"/>
  <c r="M613" i="1"/>
  <c r="N613" i="1" s="1"/>
  <c r="O613" i="1" s="1"/>
  <c r="M649" i="1"/>
  <c r="N649" i="1" s="1"/>
  <c r="O649" i="1" s="1"/>
  <c r="M694" i="1"/>
  <c r="N694" i="1" s="1"/>
  <c r="O694" i="1" s="1"/>
  <c r="M913" i="1"/>
  <c r="N913" i="1" s="1"/>
  <c r="O913" i="1" s="1"/>
  <c r="M992" i="1"/>
  <c r="N992" i="1" s="1"/>
  <c r="O992" i="1" s="1"/>
  <c r="M523" i="1"/>
  <c r="N523" i="1" s="1"/>
  <c r="O523" i="1" s="1"/>
  <c r="M650" i="1"/>
  <c r="N650" i="1" s="1"/>
  <c r="O650" i="1" s="1"/>
  <c r="M677" i="1"/>
  <c r="N677" i="1" s="1"/>
  <c r="O677" i="1" s="1"/>
  <c r="M914" i="1"/>
  <c r="N914" i="1" s="1"/>
  <c r="O914" i="1" s="1"/>
  <c r="M679" i="1"/>
  <c r="N679" i="1" s="1"/>
  <c r="O679" i="1" s="1"/>
  <c r="M803" i="1"/>
  <c r="N803" i="1" s="1"/>
  <c r="O803" i="1" s="1"/>
  <c r="M526" i="1"/>
  <c r="N526" i="1" s="1"/>
  <c r="O526" i="1" s="1"/>
  <c r="M618" i="1"/>
  <c r="N618" i="1" s="1"/>
  <c r="O618" i="1" s="1"/>
  <c r="M690" i="1"/>
  <c r="N690" i="1" s="1"/>
  <c r="O690" i="1" s="1"/>
  <c r="M786" i="1"/>
  <c r="N786" i="1" s="1"/>
  <c r="O786" i="1" s="1"/>
  <c r="M804" i="1"/>
  <c r="N804" i="1" s="1"/>
  <c r="O804" i="1" s="1"/>
  <c r="M527" i="1"/>
  <c r="N527" i="1" s="1"/>
  <c r="O527" i="1" s="1"/>
  <c r="M691" i="1"/>
  <c r="N691" i="1" s="1"/>
  <c r="O691" i="1" s="1"/>
  <c r="M944" i="1"/>
  <c r="N944" i="1" s="1"/>
  <c r="O944" i="1" s="1"/>
  <c r="M1005" i="1"/>
  <c r="N1005" i="1" s="1"/>
  <c r="O1005" i="1" s="1"/>
  <c r="M612" i="1"/>
  <c r="N612" i="1" s="1"/>
  <c r="O612" i="1" s="1"/>
  <c r="M945" i="1"/>
  <c r="N945" i="1" s="1"/>
  <c r="O945" i="1" s="1"/>
  <c r="M993" i="1"/>
  <c r="N993" i="1" s="1"/>
  <c r="O993" i="1" s="1"/>
  <c r="M1007" i="1"/>
  <c r="N1007" i="1" s="1"/>
  <c r="O1007" i="1" s="1"/>
  <c r="M1172" i="1"/>
  <c r="N1172" i="1" s="1"/>
  <c r="O1172" i="1" s="1"/>
  <c r="M1539" i="1"/>
  <c r="N1539" i="1" s="1"/>
  <c r="O1539" i="1" s="1"/>
  <c r="M510" i="1"/>
  <c r="N510" i="1" s="1"/>
  <c r="O510" i="1" s="1"/>
  <c r="M1427" i="1"/>
  <c r="N1427" i="1" s="1"/>
  <c r="O1427" i="1" s="1"/>
  <c r="M1604" i="1"/>
  <c r="N1604" i="1" s="1"/>
  <c r="O1604" i="1" s="1"/>
  <c r="M511" i="1"/>
  <c r="N511" i="1" s="1"/>
  <c r="O511" i="1" s="1"/>
  <c r="M1246" i="1"/>
  <c r="N1246" i="1" s="1"/>
  <c r="O1246" i="1" s="1"/>
  <c r="M1318" i="1"/>
  <c r="N1318" i="1" s="1"/>
  <c r="O1318" i="1" s="1"/>
  <c r="M1581" i="1"/>
  <c r="N1581" i="1" s="1"/>
  <c r="O1581" i="1" s="1"/>
  <c r="M965" i="1"/>
  <c r="N965" i="1" s="1"/>
  <c r="O965" i="1" s="1"/>
  <c r="M1151" i="1"/>
  <c r="N1151" i="1" s="1"/>
  <c r="O1151" i="1" s="1"/>
  <c r="M1247" i="1"/>
  <c r="N1247" i="1" s="1"/>
  <c r="O1247" i="1" s="1"/>
  <c r="M1319" i="1"/>
  <c r="N1319" i="1" s="1"/>
  <c r="O1319" i="1" s="1"/>
  <c r="M1582" i="1"/>
  <c r="N1582" i="1" s="1"/>
  <c r="O1582" i="1" s="1"/>
  <c r="M1606" i="1"/>
  <c r="N1606" i="1" s="1"/>
  <c r="O1606" i="1" s="1"/>
  <c r="M972" i="1"/>
  <c r="N972" i="1" s="1"/>
  <c r="O972" i="1" s="1"/>
  <c r="M1152" i="1"/>
  <c r="N1152" i="1" s="1"/>
  <c r="O1152" i="1" s="1"/>
  <c r="M973" i="1"/>
  <c r="N973" i="1" s="1"/>
  <c r="O973" i="1" s="1"/>
  <c r="M1423" i="1"/>
  <c r="N1423" i="1" s="1"/>
  <c r="O1423" i="1" s="1"/>
  <c r="M1488" i="1"/>
  <c r="N1488" i="1" s="1"/>
  <c r="O1488" i="1" s="1"/>
  <c r="M1369" i="1"/>
  <c r="N1369" i="1" s="1"/>
  <c r="O1369" i="1" s="1"/>
  <c r="M1362" i="1"/>
  <c r="N1362" i="1" s="1"/>
  <c r="O1362" i="1" s="1"/>
  <c r="M300" i="1"/>
  <c r="N300" i="1" s="1"/>
  <c r="O300" i="1" s="1"/>
  <c r="M290" i="1"/>
  <c r="N290" i="1" s="1"/>
  <c r="O290" i="1" s="1"/>
  <c r="M352" i="1"/>
  <c r="N352" i="1" s="1"/>
  <c r="O352" i="1" s="1"/>
  <c r="M291" i="1"/>
  <c r="N291" i="1" s="1"/>
  <c r="O291" i="1" s="1"/>
  <c r="M301" i="1"/>
  <c r="N301" i="1" s="1"/>
  <c r="O301" i="1" s="1"/>
  <c r="M318" i="1"/>
  <c r="N318" i="1" s="1"/>
  <c r="O318" i="1" s="1"/>
  <c r="M162" i="1"/>
  <c r="N162" i="1" s="1"/>
  <c r="O162" i="1" s="1"/>
  <c r="M111" i="1"/>
  <c r="N111" i="1" s="1"/>
  <c r="O111" i="1" s="1"/>
  <c r="M163" i="1"/>
  <c r="N163" i="1" s="1"/>
  <c r="O163" i="1" s="1"/>
  <c r="M241" i="1"/>
  <c r="N241" i="1" s="1"/>
  <c r="O241" i="1" s="1"/>
  <c r="M320" i="1"/>
  <c r="N320" i="1" s="1"/>
  <c r="O320" i="1" s="1"/>
  <c r="M112" i="1"/>
  <c r="N112" i="1" s="1"/>
  <c r="O112" i="1" s="1"/>
  <c r="M242" i="1"/>
  <c r="N242" i="1" s="1"/>
  <c r="O242" i="1" s="1"/>
  <c r="M251" i="1"/>
  <c r="N251" i="1" s="1"/>
  <c r="O251" i="1" s="1"/>
  <c r="M252" i="1"/>
  <c r="N252" i="1" s="1"/>
  <c r="O252" i="1" s="1"/>
  <c r="M835" i="1"/>
  <c r="N835" i="1" s="1"/>
  <c r="O835" i="1" s="1"/>
  <c r="M1042" i="1"/>
  <c r="N1042" i="1" s="1"/>
  <c r="O1042" i="1" s="1"/>
  <c r="M90" i="1"/>
  <c r="N90" i="1" s="1"/>
  <c r="O90" i="1" s="1"/>
  <c r="M1396" i="1"/>
  <c r="N1396" i="1" s="1"/>
  <c r="O1396" i="1" s="1"/>
  <c r="M1113" i="1"/>
  <c r="N1113" i="1" s="1"/>
  <c r="O1113" i="1" s="1"/>
  <c r="M1355" i="1"/>
  <c r="N1355" i="1" s="1"/>
  <c r="O1355" i="1" s="1"/>
  <c r="M88" i="1"/>
  <c r="N88" i="1" s="1"/>
  <c r="O88" i="1" s="1"/>
  <c r="M125" i="1"/>
  <c r="N125" i="1" s="1"/>
  <c r="O125" i="1" s="1"/>
  <c r="M205" i="1"/>
  <c r="N205" i="1" s="1"/>
  <c r="O205" i="1" s="1"/>
  <c r="M213" i="1"/>
  <c r="N213" i="1" s="1"/>
  <c r="O213" i="1" s="1"/>
  <c r="M281" i="1"/>
  <c r="N281" i="1" s="1"/>
  <c r="O281" i="1" s="1"/>
  <c r="M421" i="1"/>
  <c r="N421" i="1" s="1"/>
  <c r="O421" i="1" s="1"/>
  <c r="M464" i="1"/>
  <c r="N464" i="1" s="1"/>
  <c r="O464" i="1" s="1"/>
  <c r="M728" i="1"/>
  <c r="N728" i="1" s="1"/>
  <c r="O728" i="1" s="1"/>
  <c r="M792" i="1"/>
  <c r="N792" i="1" s="1"/>
  <c r="O792" i="1" s="1"/>
  <c r="M264" i="1"/>
  <c r="N264" i="1" s="1"/>
  <c r="O264" i="1" s="1"/>
  <c r="M360" i="1"/>
  <c r="N360" i="1" s="1"/>
  <c r="O360" i="1" s="1"/>
  <c r="M494" i="1"/>
  <c r="N494" i="1" s="1"/>
  <c r="O494" i="1" s="1"/>
  <c r="M549" i="1"/>
  <c r="N549" i="1" s="1"/>
  <c r="O549" i="1" s="1"/>
  <c r="M558" i="1"/>
  <c r="N558" i="1" s="1"/>
  <c r="O558" i="1" s="1"/>
  <c r="M843" i="1"/>
  <c r="N843" i="1" s="1"/>
  <c r="O843" i="1" s="1"/>
  <c r="M852" i="1"/>
  <c r="N852" i="1" s="1"/>
  <c r="O852" i="1" s="1"/>
  <c r="M1040" i="1"/>
  <c r="N1040" i="1" s="1"/>
  <c r="O1040" i="1" s="1"/>
  <c r="M265" i="1"/>
  <c r="N265" i="1" s="1"/>
  <c r="O265" i="1" s="1"/>
  <c r="M361" i="1"/>
  <c r="N361" i="1" s="1"/>
  <c r="O361" i="1" s="1"/>
  <c r="M495" i="1"/>
  <c r="N495" i="1" s="1"/>
  <c r="O495" i="1" s="1"/>
  <c r="M559" i="1"/>
  <c r="N559" i="1" s="1"/>
  <c r="O559" i="1" s="1"/>
  <c r="M659" i="1"/>
  <c r="N659" i="1" s="1"/>
  <c r="O659" i="1" s="1"/>
  <c r="M740" i="1"/>
  <c r="N740" i="1" s="1"/>
  <c r="O740" i="1" s="1"/>
  <c r="M853" i="1"/>
  <c r="N853" i="1" s="1"/>
  <c r="O853" i="1" s="1"/>
  <c r="M40" i="1"/>
  <c r="N40" i="1" s="1"/>
  <c r="O40" i="1" s="1"/>
  <c r="M49" i="1"/>
  <c r="N49" i="1" s="1"/>
  <c r="O49" i="1" s="1"/>
  <c r="M87" i="1"/>
  <c r="N87" i="1" s="1"/>
  <c r="O87" i="1" s="1"/>
  <c r="M136" i="1"/>
  <c r="N136" i="1" s="1"/>
  <c r="O136" i="1" s="1"/>
  <c r="M153" i="1"/>
  <c r="N153" i="1" s="1"/>
  <c r="O153" i="1" s="1"/>
  <c r="M195" i="1"/>
  <c r="N195" i="1" s="1"/>
  <c r="O195" i="1" s="1"/>
  <c r="M204" i="1"/>
  <c r="N204" i="1" s="1"/>
  <c r="O204" i="1" s="1"/>
  <c r="M214" i="1"/>
  <c r="N214" i="1" s="1"/>
  <c r="O214" i="1" s="1"/>
  <c r="M279" i="1"/>
  <c r="N279" i="1" s="1"/>
  <c r="O279" i="1" s="1"/>
  <c r="M478" i="1"/>
  <c r="N478" i="1" s="1"/>
  <c r="O478" i="1" s="1"/>
  <c r="M588" i="1"/>
  <c r="N588" i="1" s="1"/>
  <c r="O588" i="1" s="1"/>
  <c r="M625" i="1"/>
  <c r="N625" i="1" s="1"/>
  <c r="O625" i="1" s="1"/>
  <c r="M660" i="1"/>
  <c r="N660" i="1" s="1"/>
  <c r="O660" i="1" s="1"/>
  <c r="M741" i="1"/>
  <c r="N741" i="1" s="1"/>
  <c r="O741" i="1" s="1"/>
  <c r="M793" i="1"/>
  <c r="N793" i="1" s="1"/>
  <c r="O793" i="1" s="1"/>
  <c r="M906" i="1"/>
  <c r="N906" i="1" s="1"/>
  <c r="O906" i="1" s="1"/>
  <c r="M41" i="1"/>
  <c r="N41" i="1" s="1"/>
  <c r="O41" i="1" s="1"/>
  <c r="M154" i="1"/>
  <c r="N154" i="1" s="1"/>
  <c r="O154" i="1" s="1"/>
  <c r="M196" i="1"/>
  <c r="N196" i="1" s="1"/>
  <c r="O196" i="1" s="1"/>
  <c r="M232" i="1"/>
  <c r="N232" i="1" s="1"/>
  <c r="O232" i="1" s="1"/>
  <c r="M328" i="1"/>
  <c r="N328" i="1" s="1"/>
  <c r="O328" i="1" s="1"/>
  <c r="M479" i="1"/>
  <c r="N479" i="1" s="1"/>
  <c r="O479" i="1" s="1"/>
  <c r="M507" i="1"/>
  <c r="N507" i="1" s="1"/>
  <c r="O507" i="1" s="1"/>
  <c r="M589" i="1"/>
  <c r="N589" i="1" s="1"/>
  <c r="O589" i="1" s="1"/>
  <c r="M598" i="1"/>
  <c r="N598" i="1" s="1"/>
  <c r="O598" i="1" s="1"/>
  <c r="M812" i="1"/>
  <c r="N812" i="1" s="1"/>
  <c r="O812" i="1" s="1"/>
  <c r="M907" i="1"/>
  <c r="N907" i="1" s="1"/>
  <c r="O907" i="1" s="1"/>
  <c r="M51" i="1"/>
  <c r="N51" i="1" s="1"/>
  <c r="O51" i="1" s="1"/>
  <c r="M233" i="1"/>
  <c r="N233" i="1" s="1"/>
  <c r="O233" i="1" s="1"/>
  <c r="M508" i="1"/>
  <c r="N508" i="1" s="1"/>
  <c r="O508" i="1" s="1"/>
  <c r="M572" i="1"/>
  <c r="N572" i="1" s="1"/>
  <c r="O572" i="1" s="1"/>
  <c r="M599" i="1"/>
  <c r="N599" i="1" s="1"/>
  <c r="O599" i="1" s="1"/>
  <c r="M627" i="1"/>
  <c r="N627" i="1" s="1"/>
  <c r="O627" i="1" s="1"/>
  <c r="M813" i="1"/>
  <c r="N813" i="1" s="1"/>
  <c r="O813" i="1" s="1"/>
  <c r="M330" i="1"/>
  <c r="N330" i="1" s="1"/>
  <c r="O330" i="1" s="1"/>
  <c r="M394" i="1"/>
  <c r="N394" i="1" s="1"/>
  <c r="O394" i="1" s="1"/>
  <c r="M437" i="1"/>
  <c r="N437" i="1" s="1"/>
  <c r="O437" i="1" s="1"/>
  <c r="M454" i="1"/>
  <c r="N454" i="1" s="1"/>
  <c r="O454" i="1" s="1"/>
  <c r="M573" i="1"/>
  <c r="N573" i="1" s="1"/>
  <c r="O573" i="1" s="1"/>
  <c r="M717" i="1"/>
  <c r="N717" i="1" s="1"/>
  <c r="O717" i="1" s="1"/>
  <c r="M761" i="1"/>
  <c r="N761" i="1" s="1"/>
  <c r="O761" i="1" s="1"/>
  <c r="M539" i="1"/>
  <c r="N539" i="1" s="1"/>
  <c r="O539" i="1" s="1"/>
  <c r="M762" i="1"/>
  <c r="N762" i="1" s="1"/>
  <c r="O762" i="1" s="1"/>
  <c r="M1084" i="1"/>
  <c r="N1084" i="1" s="1"/>
  <c r="O1084" i="1" s="1"/>
  <c r="M1140" i="1"/>
  <c r="N1140" i="1" s="1"/>
  <c r="O1140" i="1" s="1"/>
  <c r="M1196" i="1"/>
  <c r="N1196" i="1" s="1"/>
  <c r="O1196" i="1" s="1"/>
  <c r="M1300" i="1"/>
  <c r="N1300" i="1" s="1"/>
  <c r="O1300" i="1" s="1"/>
  <c r="M1418" i="1"/>
  <c r="N1418" i="1" s="1"/>
  <c r="O1418" i="1" s="1"/>
  <c r="M547" i="1"/>
  <c r="N547" i="1" s="1"/>
  <c r="O547" i="1" s="1"/>
  <c r="M729" i="1"/>
  <c r="N729" i="1" s="1"/>
  <c r="O729" i="1" s="1"/>
  <c r="M1041" i="1"/>
  <c r="N1041" i="1" s="1"/>
  <c r="O1041" i="1" s="1"/>
  <c r="M1085" i="1"/>
  <c r="N1085" i="1" s="1"/>
  <c r="O1085" i="1" s="1"/>
  <c r="M1109" i="1"/>
  <c r="N1109" i="1" s="1"/>
  <c r="O1109" i="1" s="1"/>
  <c r="M1197" i="1"/>
  <c r="N1197" i="1" s="1"/>
  <c r="O1197" i="1" s="1"/>
  <c r="M1564" i="1"/>
  <c r="N1564" i="1" s="1"/>
  <c r="O1564" i="1" s="1"/>
  <c r="M1644" i="1"/>
  <c r="N1644" i="1" s="1"/>
  <c r="O1644" i="1" s="1"/>
  <c r="M1767" i="1"/>
  <c r="N1767" i="1" s="1"/>
  <c r="O1767" i="1" s="1"/>
  <c r="M395" i="1"/>
  <c r="N395" i="1" s="1"/>
  <c r="O395" i="1" s="1"/>
  <c r="M1110" i="1"/>
  <c r="N1110" i="1" s="1"/>
  <c r="O1110" i="1" s="1"/>
  <c r="M1477" i="1"/>
  <c r="N1477" i="1" s="1"/>
  <c r="O1477" i="1" s="1"/>
  <c r="M438" i="1"/>
  <c r="N438" i="1" s="1"/>
  <c r="O438" i="1" s="1"/>
  <c r="M1207" i="1"/>
  <c r="N1207" i="1" s="1"/>
  <c r="O1207" i="1" s="1"/>
  <c r="M1239" i="1"/>
  <c r="N1239" i="1" s="1"/>
  <c r="O1239" i="1" s="1"/>
  <c r="M1279" i="1"/>
  <c r="N1279" i="1" s="1"/>
  <c r="O1279" i="1" s="1"/>
  <c r="M1478" i="1"/>
  <c r="N1478" i="1" s="1"/>
  <c r="O1478" i="1" s="1"/>
  <c r="M1574" i="1"/>
  <c r="N1574" i="1" s="1"/>
  <c r="O1574" i="1" s="1"/>
  <c r="M1740" i="1"/>
  <c r="N1740" i="1" s="1"/>
  <c r="O1740" i="1" s="1"/>
  <c r="M1777" i="1"/>
  <c r="N1777" i="1" s="1"/>
  <c r="O1777" i="1" s="1"/>
  <c r="M123" i="1"/>
  <c r="N123" i="1" s="1"/>
  <c r="O123" i="1" s="1"/>
  <c r="M674" i="1"/>
  <c r="N674" i="1" s="1"/>
  <c r="O674" i="1" s="1"/>
  <c r="M842" i="1"/>
  <c r="N842" i="1" s="1"/>
  <c r="O842" i="1" s="1"/>
  <c r="M1064" i="1"/>
  <c r="N1064" i="1" s="1"/>
  <c r="O1064" i="1" s="1"/>
  <c r="M1208" i="1"/>
  <c r="N1208" i="1" s="1"/>
  <c r="O1208" i="1" s="1"/>
  <c r="M1240" i="1"/>
  <c r="N1240" i="1" s="1"/>
  <c r="O1240" i="1" s="1"/>
  <c r="M1280" i="1"/>
  <c r="N1280" i="1" s="1"/>
  <c r="O1280" i="1" s="1"/>
  <c r="M1575" i="1"/>
  <c r="N1575" i="1" s="1"/>
  <c r="O1575" i="1" s="1"/>
  <c r="M1623" i="1"/>
  <c r="N1623" i="1" s="1"/>
  <c r="O1623" i="1" s="1"/>
  <c r="M1655" i="1"/>
  <c r="N1655" i="1" s="1"/>
  <c r="O1655" i="1" s="1"/>
  <c r="M1778" i="1"/>
  <c r="N1778" i="1" s="1"/>
  <c r="O1778" i="1" s="1"/>
  <c r="M131" i="1"/>
  <c r="N131" i="1" s="1"/>
  <c r="O131" i="1" s="1"/>
  <c r="M455" i="1"/>
  <c r="N455" i="1" s="1"/>
  <c r="O455" i="1" s="1"/>
  <c r="M675" i="1"/>
  <c r="N675" i="1" s="1"/>
  <c r="O675" i="1" s="1"/>
  <c r="M1054" i="1"/>
  <c r="N1054" i="1" s="1"/>
  <c r="O1054" i="1" s="1"/>
  <c r="M1065" i="1"/>
  <c r="N1065" i="1" s="1"/>
  <c r="O1065" i="1" s="1"/>
  <c r="M1169" i="1"/>
  <c r="N1169" i="1" s="1"/>
  <c r="O1169" i="1" s="1"/>
  <c r="M1185" i="1"/>
  <c r="N1185" i="1" s="1"/>
  <c r="O1185" i="1" s="1"/>
  <c r="M1209" i="1"/>
  <c r="N1209" i="1" s="1"/>
  <c r="O1209" i="1" s="1"/>
  <c r="M1313" i="1"/>
  <c r="N1313" i="1" s="1"/>
  <c r="O1313" i="1" s="1"/>
  <c r="M1415" i="1"/>
  <c r="N1415" i="1" s="1"/>
  <c r="O1415" i="1" s="1"/>
  <c r="M1624" i="1"/>
  <c r="N1624" i="1" s="1"/>
  <c r="O1624" i="1" s="1"/>
  <c r="M12" i="1"/>
  <c r="N12" i="1" s="1"/>
  <c r="O12" i="1" s="1"/>
  <c r="M35" i="1"/>
  <c r="N35" i="1" s="1"/>
  <c r="O35" i="1" s="1"/>
  <c r="M22" i="1"/>
  <c r="N22" i="1" s="1"/>
  <c r="O22" i="1" s="1"/>
  <c r="M2091" i="1"/>
  <c r="N2091" i="1" s="1"/>
  <c r="O2091" i="1" s="1"/>
  <c r="M2053" i="1"/>
  <c r="N2053" i="1" s="1"/>
  <c r="O2053" i="1" s="1"/>
  <c r="M2045" i="1"/>
  <c r="N2045" i="1" s="1"/>
  <c r="O2045" i="1" s="1"/>
  <c r="M2021" i="1"/>
  <c r="N2021" i="1" s="1"/>
  <c r="O2021" i="1" s="1"/>
  <c r="M1982" i="1"/>
  <c r="N1982" i="1" s="1"/>
  <c r="O1982" i="1" s="1"/>
  <c r="M1966" i="1"/>
  <c r="N1966" i="1" s="1"/>
  <c r="O1966" i="1" s="1"/>
  <c r="M1958" i="1"/>
  <c r="N1958" i="1" s="1"/>
  <c r="O1958" i="1" s="1"/>
  <c r="M1950" i="1"/>
  <c r="N1950" i="1" s="1"/>
  <c r="O1950" i="1" s="1"/>
  <c r="M1926" i="1"/>
  <c r="N1926" i="1" s="1"/>
  <c r="O1926" i="1" s="1"/>
  <c r="M1918" i="1"/>
  <c r="N1918" i="1" s="1"/>
  <c r="O1918" i="1" s="1"/>
  <c r="M1910" i="1"/>
  <c r="N1910" i="1" s="1"/>
  <c r="O1910" i="1" s="1"/>
  <c r="M1902" i="1"/>
  <c r="N1902" i="1" s="1"/>
  <c r="O1902" i="1" s="1"/>
  <c r="M1878" i="1"/>
  <c r="N1878" i="1" s="1"/>
  <c r="O1878" i="1" s="1"/>
  <c r="M1870" i="1"/>
  <c r="N1870" i="1" s="1"/>
  <c r="O1870" i="1" s="1"/>
  <c r="M1862" i="1"/>
  <c r="N1862" i="1" s="1"/>
  <c r="O1862" i="1" s="1"/>
  <c r="M1854" i="1"/>
  <c r="N1854" i="1" s="1"/>
  <c r="O1854" i="1" s="1"/>
  <c r="M1838" i="1"/>
  <c r="N1838" i="1" s="1"/>
  <c r="O1838" i="1" s="1"/>
  <c r="M1830" i="1"/>
  <c r="N1830" i="1" s="1"/>
  <c r="O1830" i="1" s="1"/>
  <c r="M1822" i="1"/>
  <c r="N1822" i="1" s="1"/>
  <c r="O1822" i="1" s="1"/>
  <c r="M1814" i="1"/>
  <c r="N1814" i="1" s="1"/>
  <c r="O1814" i="1" s="1"/>
  <c r="M1798" i="1"/>
  <c r="N1798" i="1" s="1"/>
  <c r="O1798" i="1" s="1"/>
  <c r="M1765" i="1"/>
  <c r="N1765" i="1" s="1"/>
  <c r="O1765" i="1" s="1"/>
  <c r="M1739" i="1"/>
  <c r="N1739" i="1" s="1"/>
  <c r="O1739" i="1" s="1"/>
  <c r="M1725" i="1"/>
  <c r="N1725" i="1" s="1"/>
  <c r="O1725" i="1" s="1"/>
  <c r="M1693" i="1"/>
  <c r="N1693" i="1" s="1"/>
  <c r="O1693" i="1" s="1"/>
  <c r="M1650" i="1"/>
  <c r="N1650" i="1" s="1"/>
  <c r="O1650" i="1" s="1"/>
  <c r="M1634" i="1"/>
  <c r="N1634" i="1" s="1"/>
  <c r="O1634" i="1" s="1"/>
  <c r="M1602" i="1"/>
  <c r="N1602" i="1" s="1"/>
  <c r="O1602" i="1" s="1"/>
  <c r="M1586" i="1"/>
  <c r="N1586" i="1" s="1"/>
  <c r="O1586" i="1" s="1"/>
  <c r="M1554" i="1"/>
  <c r="N1554" i="1" s="1"/>
  <c r="O1554" i="1" s="1"/>
  <c r="M1489" i="1"/>
  <c r="N1489" i="1" s="1"/>
  <c r="O1489" i="1" s="1"/>
  <c r="M1444" i="1"/>
  <c r="N1444" i="1" s="1"/>
  <c r="O1444" i="1" s="1"/>
  <c r="M1424" i="1"/>
  <c r="N1424" i="1" s="1"/>
  <c r="O1424" i="1" s="1"/>
  <c r="M1315" i="1"/>
  <c r="N1315" i="1" s="1"/>
  <c r="O1315" i="1" s="1"/>
  <c r="M1266" i="1"/>
  <c r="N1266" i="1" s="1"/>
  <c r="O1266" i="1" s="1"/>
  <c r="M1162" i="1"/>
  <c r="N1162" i="1" s="1"/>
  <c r="O1162" i="1" s="1"/>
  <c r="M1090" i="1"/>
  <c r="N1090" i="1" s="1"/>
  <c r="O1090" i="1" s="1"/>
  <c r="M1074" i="1"/>
  <c r="N1074" i="1" s="1"/>
  <c r="O1074" i="1" s="1"/>
  <c r="M718" i="1"/>
  <c r="N718" i="1" s="1"/>
  <c r="O718" i="1" s="1"/>
  <c r="M702" i="1"/>
  <c r="N702" i="1" s="1"/>
  <c r="O702" i="1" s="1"/>
  <c r="M530" i="1"/>
  <c r="N530" i="1" s="1"/>
  <c r="O530" i="1" s="1"/>
  <c r="M419" i="1"/>
  <c r="N419" i="1" s="1"/>
  <c r="O419" i="1" s="1"/>
  <c r="M339" i="1"/>
  <c r="N339" i="1" s="1"/>
  <c r="O339" i="1" s="1"/>
  <c r="M1538" i="1"/>
  <c r="N1538" i="1" s="1"/>
  <c r="O1538" i="1" s="1"/>
  <c r="M1142" i="1"/>
  <c r="N1142" i="1" s="1"/>
  <c r="O1142" i="1" s="1"/>
  <c r="M1608" i="1"/>
  <c r="N1608" i="1" s="1"/>
  <c r="O1608" i="1" s="1"/>
  <c r="M837" i="1"/>
  <c r="N837" i="1" s="1"/>
  <c r="O837" i="1" s="1"/>
  <c r="M1358" i="1"/>
  <c r="N1358" i="1" s="1"/>
  <c r="O1358" i="1" s="1"/>
  <c r="M92" i="1"/>
  <c r="N92" i="1" s="1"/>
  <c r="O92" i="1" s="1"/>
  <c r="M1399" i="1"/>
  <c r="N1399" i="1" s="1"/>
  <c r="O1399" i="1" s="1"/>
  <c r="M36" i="1"/>
  <c r="N36" i="1" s="1"/>
  <c r="O36" i="1" s="1"/>
  <c r="M229" i="1"/>
  <c r="N229" i="1" s="1"/>
  <c r="O229" i="1" s="1"/>
  <c r="M736" i="1"/>
  <c r="N736" i="1" s="1"/>
  <c r="O736" i="1" s="1"/>
  <c r="M193" i="1"/>
  <c r="N193" i="1" s="1"/>
  <c r="O193" i="1" s="1"/>
  <c r="M277" i="1"/>
  <c r="N277" i="1" s="1"/>
  <c r="O277" i="1" s="1"/>
  <c r="M730" i="1"/>
  <c r="N730" i="1" s="1"/>
  <c r="O730" i="1" s="1"/>
  <c r="M135" i="1"/>
  <c r="N135" i="1" s="1"/>
  <c r="O135" i="1" s="1"/>
  <c r="M369" i="1"/>
  <c r="N369" i="1" s="1"/>
  <c r="O369" i="1" s="1"/>
  <c r="M626" i="1"/>
  <c r="N626" i="1" s="1"/>
  <c r="O626" i="1" s="1"/>
  <c r="M661" i="1"/>
  <c r="N661" i="1" s="1"/>
  <c r="O661" i="1" s="1"/>
  <c r="M794" i="1"/>
  <c r="N794" i="1" s="1"/>
  <c r="O794" i="1" s="1"/>
  <c r="M671" i="1"/>
  <c r="N671" i="1" s="1"/>
  <c r="O671" i="1" s="1"/>
  <c r="M1475" i="1"/>
  <c r="N1475" i="1" s="1"/>
  <c r="O1475" i="1" s="1"/>
  <c r="M1571" i="1"/>
  <c r="N1571" i="1" s="1"/>
  <c r="O1571" i="1" s="1"/>
  <c r="M763" i="1"/>
  <c r="N763" i="1" s="1"/>
  <c r="O763" i="1" s="1"/>
  <c r="M1141" i="1"/>
  <c r="N1141" i="1" s="1"/>
  <c r="O1141" i="1" s="1"/>
  <c r="M1205" i="1"/>
  <c r="N1205" i="1" s="1"/>
  <c r="O1205" i="1" s="1"/>
  <c r="M1652" i="1"/>
  <c r="N1652" i="1" s="1"/>
  <c r="O1652" i="1" s="1"/>
  <c r="M1775" i="1"/>
  <c r="N1775" i="1" s="1"/>
  <c r="O1775" i="1" s="1"/>
  <c r="M83" i="1"/>
  <c r="N83" i="1" s="1"/>
  <c r="O83" i="1" s="1"/>
  <c r="M1166" i="1"/>
  <c r="N1166" i="1" s="1"/>
  <c r="O1166" i="1" s="1"/>
  <c r="M1183" i="1"/>
  <c r="N1183" i="1" s="1"/>
  <c r="O1183" i="1" s="1"/>
  <c r="M1311" i="1"/>
  <c r="N1311" i="1" s="1"/>
  <c r="O1311" i="1" s="1"/>
  <c r="M1622" i="1"/>
  <c r="N1622" i="1" s="1"/>
  <c r="O1622" i="1" s="1"/>
  <c r="M1296" i="1"/>
  <c r="N1296" i="1" s="1"/>
  <c r="O1296" i="1" s="1"/>
  <c r="M1414" i="1"/>
  <c r="N1414" i="1" s="1"/>
  <c r="O1414" i="1" s="1"/>
  <c r="M1495" i="1"/>
  <c r="N1495" i="1" s="1"/>
  <c r="O1495" i="1" s="1"/>
  <c r="M1193" i="1"/>
  <c r="N1193" i="1" s="1"/>
  <c r="O1193" i="1" s="1"/>
  <c r="M1241" i="1"/>
  <c r="N1241" i="1" s="1"/>
  <c r="O1241" i="1" s="1"/>
  <c r="M1281" i="1"/>
  <c r="N1281" i="1" s="1"/>
  <c r="O1281" i="1" s="1"/>
  <c r="M1560" i="1"/>
  <c r="N1560" i="1" s="1"/>
  <c r="O1560" i="1" s="1"/>
  <c r="M1632" i="1"/>
  <c r="N1632" i="1" s="1"/>
  <c r="O1632" i="1" s="1"/>
  <c r="M1861" i="1"/>
  <c r="N1861" i="1" s="1"/>
  <c r="O1861" i="1" s="1"/>
  <c r="M1764" i="1"/>
  <c r="N1764" i="1" s="1"/>
  <c r="O1764" i="1" s="1"/>
  <c r="M1553" i="1"/>
  <c r="N1553" i="1" s="1"/>
  <c r="O1553" i="1" s="1"/>
  <c r="M520" i="1"/>
  <c r="N520" i="1" s="1"/>
  <c r="O520" i="1" s="1"/>
  <c r="M600" i="1"/>
  <c r="N600" i="1" s="1"/>
  <c r="O600" i="1" s="1"/>
  <c r="M608" i="1"/>
  <c r="N608" i="1" s="1"/>
  <c r="O608" i="1" s="1"/>
  <c r="M632" i="1"/>
  <c r="N632" i="1" s="1"/>
  <c r="O632" i="1" s="1"/>
  <c r="M688" i="1"/>
  <c r="N688" i="1" s="1"/>
  <c r="O688" i="1" s="1"/>
  <c r="M768" i="1"/>
  <c r="N768" i="1" s="1"/>
  <c r="O768" i="1" s="1"/>
  <c r="M912" i="1"/>
  <c r="N912" i="1" s="1"/>
  <c r="O912" i="1" s="1"/>
  <c r="M503" i="1"/>
  <c r="N503" i="1" s="1"/>
  <c r="O503" i="1" s="1"/>
  <c r="M667" i="1"/>
  <c r="N667" i="1" s="1"/>
  <c r="O667" i="1" s="1"/>
  <c r="M685" i="1"/>
  <c r="N685" i="1" s="1"/>
  <c r="O685" i="1" s="1"/>
  <c r="M1000" i="1"/>
  <c r="N1000" i="1" s="1"/>
  <c r="O1000" i="1" s="1"/>
  <c r="M514" i="1"/>
  <c r="N514" i="1" s="1"/>
  <c r="O514" i="1" s="1"/>
  <c r="M633" i="1"/>
  <c r="N633" i="1" s="1"/>
  <c r="O633" i="1" s="1"/>
  <c r="M668" i="1"/>
  <c r="N668" i="1" s="1"/>
  <c r="O668" i="1" s="1"/>
  <c r="M686" i="1"/>
  <c r="N686" i="1" s="1"/>
  <c r="O686" i="1" s="1"/>
  <c r="M940" i="1"/>
  <c r="N940" i="1" s="1"/>
  <c r="O940" i="1" s="1"/>
  <c r="M515" i="1"/>
  <c r="N515" i="1" s="1"/>
  <c r="O515" i="1" s="1"/>
  <c r="M634" i="1"/>
  <c r="N634" i="1" s="1"/>
  <c r="O634" i="1" s="1"/>
  <c r="M669" i="1"/>
  <c r="N669" i="1" s="1"/>
  <c r="O669" i="1" s="1"/>
  <c r="M687" i="1"/>
  <c r="N687" i="1" s="1"/>
  <c r="O687" i="1" s="1"/>
  <c r="M941" i="1"/>
  <c r="N941" i="1" s="1"/>
  <c r="O941" i="1" s="1"/>
  <c r="M959" i="1"/>
  <c r="N959" i="1" s="1"/>
  <c r="O959" i="1" s="1"/>
  <c r="M968" i="1"/>
  <c r="N968" i="1" s="1"/>
  <c r="O968" i="1" s="1"/>
  <c r="M516" i="1"/>
  <c r="N516" i="1" s="1"/>
  <c r="O516" i="1" s="1"/>
  <c r="M635" i="1"/>
  <c r="N635" i="1" s="1"/>
  <c r="O635" i="1" s="1"/>
  <c r="M689" i="1"/>
  <c r="N689" i="1" s="1"/>
  <c r="O689" i="1" s="1"/>
  <c r="M942" i="1"/>
  <c r="N942" i="1" s="1"/>
  <c r="O942" i="1" s="1"/>
  <c r="M960" i="1"/>
  <c r="N960" i="1" s="1"/>
  <c r="O960" i="1" s="1"/>
  <c r="M969" i="1"/>
  <c r="N969" i="1" s="1"/>
  <c r="O969" i="1" s="1"/>
  <c r="M981" i="1"/>
  <c r="N981" i="1" s="1"/>
  <c r="O981" i="1" s="1"/>
  <c r="M517" i="1"/>
  <c r="N517" i="1" s="1"/>
  <c r="O517" i="1" s="1"/>
  <c r="M609" i="1"/>
  <c r="N609" i="1" s="1"/>
  <c r="O609" i="1" s="1"/>
  <c r="M769" i="1"/>
  <c r="N769" i="1" s="1"/>
  <c r="O769" i="1" s="1"/>
  <c r="M795" i="1"/>
  <c r="N795" i="1" s="1"/>
  <c r="O795" i="1" s="1"/>
  <c r="M943" i="1"/>
  <c r="N943" i="1" s="1"/>
  <c r="O943" i="1" s="1"/>
  <c r="M961" i="1"/>
  <c r="N961" i="1" s="1"/>
  <c r="O961" i="1" s="1"/>
  <c r="M970" i="1"/>
  <c r="N970" i="1" s="1"/>
  <c r="O970" i="1" s="1"/>
  <c r="M982" i="1"/>
  <c r="N982" i="1" s="1"/>
  <c r="O982" i="1" s="1"/>
  <c r="M500" i="1"/>
  <c r="N500" i="1" s="1"/>
  <c r="O500" i="1" s="1"/>
  <c r="M518" i="1"/>
  <c r="N518" i="1" s="1"/>
  <c r="O518" i="1" s="1"/>
  <c r="M601" i="1"/>
  <c r="N601" i="1" s="1"/>
  <c r="O601" i="1" s="1"/>
  <c r="M610" i="1"/>
  <c r="N610" i="1" s="1"/>
  <c r="O610" i="1" s="1"/>
  <c r="M682" i="1"/>
  <c r="N682" i="1" s="1"/>
  <c r="O682" i="1" s="1"/>
  <c r="M770" i="1"/>
  <c r="N770" i="1" s="1"/>
  <c r="O770" i="1" s="1"/>
  <c r="M796" i="1"/>
  <c r="N796" i="1" s="1"/>
  <c r="O796" i="1" s="1"/>
  <c r="M909" i="1"/>
  <c r="N909" i="1" s="1"/>
  <c r="O909" i="1" s="1"/>
  <c r="M962" i="1"/>
  <c r="N962" i="1" s="1"/>
  <c r="O962" i="1" s="1"/>
  <c r="M971" i="1"/>
  <c r="N971" i="1" s="1"/>
  <c r="O971" i="1" s="1"/>
  <c r="M983" i="1"/>
  <c r="N983" i="1" s="1"/>
  <c r="O983" i="1" s="1"/>
  <c r="M997" i="1"/>
  <c r="N997" i="1" s="1"/>
  <c r="O997" i="1" s="1"/>
  <c r="M502" i="1"/>
  <c r="N502" i="1" s="1"/>
  <c r="O502" i="1" s="1"/>
  <c r="M1148" i="1"/>
  <c r="N1148" i="1" s="1"/>
  <c r="O1148" i="1" s="1"/>
  <c r="M1244" i="1"/>
  <c r="N1244" i="1" s="1"/>
  <c r="O1244" i="1" s="1"/>
  <c r="M1308" i="1"/>
  <c r="N1308" i="1" s="1"/>
  <c r="O1308" i="1" s="1"/>
  <c r="M1515" i="1"/>
  <c r="N1515" i="1" s="1"/>
  <c r="O1515" i="1" s="1"/>
  <c r="M1579" i="1"/>
  <c r="N1579" i="1" s="1"/>
  <c r="O1579" i="1" s="1"/>
  <c r="M1587" i="1"/>
  <c r="N1587" i="1" s="1"/>
  <c r="O1587" i="1" s="1"/>
  <c r="M797" i="1"/>
  <c r="N797" i="1" s="1"/>
  <c r="O797" i="1" s="1"/>
  <c r="M998" i="1"/>
  <c r="N998" i="1" s="1"/>
  <c r="O998" i="1" s="1"/>
  <c r="M1149" i="1"/>
  <c r="N1149" i="1" s="1"/>
  <c r="O1149" i="1" s="1"/>
  <c r="M1245" i="1"/>
  <c r="N1245" i="1" s="1"/>
  <c r="O1245" i="1" s="1"/>
  <c r="M1419" i="1"/>
  <c r="N1419" i="1" s="1"/>
  <c r="O1419" i="1" s="1"/>
  <c r="M1516" i="1"/>
  <c r="N1516" i="1" s="1"/>
  <c r="O1516" i="1" s="1"/>
  <c r="M1588" i="1"/>
  <c r="N1588" i="1" s="1"/>
  <c r="O1588" i="1" s="1"/>
  <c r="M798" i="1"/>
  <c r="N798" i="1" s="1"/>
  <c r="O798" i="1" s="1"/>
  <c r="M999" i="1"/>
  <c r="N999" i="1" s="1"/>
  <c r="O999" i="1" s="1"/>
  <c r="M1150" i="1"/>
  <c r="N1150" i="1" s="1"/>
  <c r="O1150" i="1" s="1"/>
  <c r="M1420" i="1"/>
  <c r="N1420" i="1" s="1"/>
  <c r="O1420" i="1" s="1"/>
  <c r="M1589" i="1"/>
  <c r="N1589" i="1" s="1"/>
  <c r="O1589" i="1" s="1"/>
  <c r="M519" i="1"/>
  <c r="N519" i="1" s="1"/>
  <c r="O519" i="1" s="1"/>
  <c r="M666" i="1"/>
  <c r="N666" i="1" s="1"/>
  <c r="O666" i="1" s="1"/>
  <c r="M910" i="1"/>
  <c r="N910" i="1" s="1"/>
  <c r="O910" i="1" s="1"/>
  <c r="M1421" i="1"/>
  <c r="N1421" i="1" s="1"/>
  <c r="O1421" i="1" s="1"/>
  <c r="M1590" i="1"/>
  <c r="N1590" i="1" s="1"/>
  <c r="O1590" i="1" s="1"/>
  <c r="M521" i="1"/>
  <c r="N521" i="1" s="1"/>
  <c r="O521" i="1" s="1"/>
  <c r="M911" i="1"/>
  <c r="N911" i="1" s="1"/>
  <c r="O911" i="1" s="1"/>
  <c r="M1160" i="1"/>
  <c r="N1160" i="1" s="1"/>
  <c r="O1160" i="1" s="1"/>
  <c r="M1422" i="1"/>
  <c r="N1422" i="1" s="1"/>
  <c r="O1422" i="1" s="1"/>
  <c r="M1479" i="1"/>
  <c r="N1479" i="1" s="1"/>
  <c r="O1479" i="1" s="1"/>
  <c r="M602" i="1"/>
  <c r="N602" i="1" s="1"/>
  <c r="O602" i="1" s="1"/>
  <c r="M1161" i="1"/>
  <c r="N1161" i="1" s="1"/>
  <c r="O1161" i="1" s="1"/>
  <c r="M1305" i="1"/>
  <c r="N1305" i="1" s="1"/>
  <c r="O1305" i="1" s="1"/>
  <c r="M1480" i="1"/>
  <c r="N1480" i="1" s="1"/>
  <c r="O1480" i="1" s="1"/>
  <c r="M1576" i="1"/>
  <c r="N1576" i="1" s="1"/>
  <c r="O1576" i="1" s="1"/>
  <c r="M253" i="1"/>
  <c r="N253" i="1" s="1"/>
  <c r="O253" i="1" s="1"/>
  <c r="M292" i="1"/>
  <c r="N292" i="1" s="1"/>
  <c r="O292" i="1" s="1"/>
  <c r="M351" i="1"/>
  <c r="N351" i="1" s="1"/>
  <c r="O351" i="1" s="1"/>
  <c r="M110" i="1"/>
  <c r="N110" i="1" s="1"/>
  <c r="O110" i="1" s="1"/>
  <c r="M319" i="1"/>
  <c r="N319" i="1" s="1"/>
  <c r="O319" i="1" s="1"/>
  <c r="M303" i="1"/>
  <c r="N303" i="1" s="1"/>
  <c r="O303" i="1" s="1"/>
  <c r="M164" i="1"/>
  <c r="N164" i="1" s="1"/>
  <c r="O164" i="1" s="1"/>
  <c r="M485" i="1"/>
  <c r="N485" i="1" s="1"/>
  <c r="O485" i="1" s="1"/>
  <c r="M578" i="1"/>
  <c r="N578" i="1" s="1"/>
  <c r="O578" i="1" s="1"/>
  <c r="M579" i="1"/>
  <c r="N579" i="1" s="1"/>
  <c r="O579" i="1" s="1"/>
  <c r="M865" i="1"/>
  <c r="N865" i="1" s="1"/>
  <c r="O865" i="1" s="1"/>
  <c r="M866" i="1"/>
  <c r="N866" i="1" s="1"/>
  <c r="O866" i="1" s="1"/>
  <c r="M482" i="1"/>
  <c r="N482" i="1" s="1"/>
  <c r="O482" i="1" s="1"/>
  <c r="M1351" i="1"/>
  <c r="N1351" i="1" s="1"/>
  <c r="O1351" i="1" s="1"/>
  <c r="M893" i="1"/>
  <c r="N893" i="1" s="1"/>
  <c r="O893" i="1" s="1"/>
  <c r="M1352" i="1"/>
  <c r="N1352" i="1" s="1"/>
  <c r="O1352" i="1" s="1"/>
  <c r="M894" i="1"/>
  <c r="N894" i="1" s="1"/>
  <c r="O894" i="1" s="1"/>
  <c r="M1682" i="1"/>
  <c r="N1682" i="1" s="1"/>
  <c r="O1682" i="1" s="1"/>
  <c r="M1450" i="1"/>
  <c r="N1450" i="1" s="1"/>
  <c r="O1450" i="1" s="1"/>
  <c r="M1451" i="1"/>
  <c r="N1451" i="1" s="1"/>
  <c r="O1451" i="1" s="1"/>
  <c r="M834" i="1"/>
  <c r="N834" i="1" s="1"/>
  <c r="O834" i="1" s="1"/>
  <c r="M89" i="1"/>
  <c r="N89" i="1" s="1"/>
  <c r="O89" i="1" s="1"/>
  <c r="M1044" i="1"/>
  <c r="N1044" i="1" s="1"/>
  <c r="O1044" i="1" s="1"/>
  <c r="M91" i="1"/>
  <c r="N91" i="1" s="1"/>
  <c r="O91" i="1" s="1"/>
  <c r="M1045" i="1"/>
  <c r="N1045" i="1" s="1"/>
  <c r="O1045" i="1" s="1"/>
  <c r="M1394" i="1"/>
  <c r="N1394" i="1" s="1"/>
  <c r="O1394" i="1" s="1"/>
  <c r="M1395" i="1"/>
  <c r="N1395" i="1" s="1"/>
  <c r="O1395" i="1" s="1"/>
  <c r="M833" i="1"/>
  <c r="N833" i="1" s="1"/>
  <c r="O833" i="1" s="1"/>
  <c r="M1111" i="1"/>
  <c r="N1111" i="1" s="1"/>
  <c r="O1111" i="1" s="1"/>
  <c r="M1112" i="1"/>
  <c r="N1112" i="1" s="1"/>
  <c r="O1112" i="1" s="1"/>
  <c r="M372" i="1"/>
  <c r="N372" i="1" s="1"/>
  <c r="O372" i="1" s="1"/>
  <c r="M536" i="1"/>
  <c r="N536" i="1" s="1"/>
  <c r="O536" i="1" s="1"/>
  <c r="M584" i="1"/>
  <c r="N584" i="1" s="1"/>
  <c r="O584" i="1" s="1"/>
  <c r="M840" i="1"/>
  <c r="N840" i="1" s="1"/>
  <c r="O840" i="1" s="1"/>
  <c r="M2147" i="1"/>
  <c r="N2147" i="1" s="1"/>
  <c r="O2147" i="1" s="1"/>
  <c r="M38" i="1"/>
  <c r="N38" i="1" s="1"/>
  <c r="O38" i="1" s="1"/>
  <c r="M124" i="1"/>
  <c r="N124" i="1" s="1"/>
  <c r="O124" i="1" s="1"/>
  <c r="M86" i="1"/>
  <c r="N86" i="1" s="1"/>
  <c r="O86" i="1" s="1"/>
  <c r="M203" i="1"/>
  <c r="N203" i="1" s="1"/>
  <c r="O203" i="1" s="1"/>
  <c r="M212" i="1"/>
  <c r="N212" i="1" s="1"/>
  <c r="O212" i="1" s="1"/>
  <c r="M230" i="1"/>
  <c r="N230" i="1" s="1"/>
  <c r="O230" i="1" s="1"/>
  <c r="M278" i="1"/>
  <c r="N278" i="1" s="1"/>
  <c r="O278" i="1" s="1"/>
  <c r="M326" i="1"/>
  <c r="N326" i="1" s="1"/>
  <c r="O326" i="1" s="1"/>
  <c r="M433" i="1"/>
  <c r="N433" i="1" s="1"/>
  <c r="O433" i="1" s="1"/>
  <c r="M505" i="1"/>
  <c r="N505" i="1" s="1"/>
  <c r="O505" i="1" s="1"/>
  <c r="M596" i="1"/>
  <c r="N596" i="1" s="1"/>
  <c r="O596" i="1" s="1"/>
  <c r="M623" i="1"/>
  <c r="N623" i="1" s="1"/>
  <c r="O623" i="1" s="1"/>
  <c r="M810" i="1"/>
  <c r="N810" i="1" s="1"/>
  <c r="O810" i="1" s="1"/>
  <c r="M905" i="1"/>
  <c r="N905" i="1" s="1"/>
  <c r="O905" i="1" s="1"/>
  <c r="M178" i="1"/>
  <c r="N178" i="1" s="1"/>
  <c r="O178" i="1" s="1"/>
  <c r="M266" i="1"/>
  <c r="N266" i="1" s="1"/>
  <c r="O266" i="1" s="1"/>
  <c r="M392" i="1"/>
  <c r="N392" i="1" s="1"/>
  <c r="O392" i="1" s="1"/>
  <c r="M452" i="1"/>
  <c r="N452" i="1" s="1"/>
  <c r="O452" i="1" s="1"/>
  <c r="M571" i="1"/>
  <c r="N571" i="1" s="1"/>
  <c r="O571" i="1" s="1"/>
  <c r="M715" i="1"/>
  <c r="N715" i="1" s="1"/>
  <c r="O715" i="1" s="1"/>
  <c r="M758" i="1"/>
  <c r="N758" i="1" s="1"/>
  <c r="O758" i="1" s="1"/>
  <c r="M1051" i="1"/>
  <c r="N1051" i="1" s="1"/>
  <c r="O1051" i="1" s="1"/>
  <c r="M462" i="1"/>
  <c r="N462" i="1" s="1"/>
  <c r="O462" i="1" s="1"/>
  <c r="M546" i="1"/>
  <c r="N546" i="1" s="1"/>
  <c r="O546" i="1" s="1"/>
  <c r="M673" i="1"/>
  <c r="N673" i="1" s="1"/>
  <c r="O673" i="1" s="1"/>
  <c r="M726" i="1"/>
  <c r="N726" i="1" s="1"/>
  <c r="O726" i="1" s="1"/>
  <c r="M1037" i="1"/>
  <c r="N1037" i="1" s="1"/>
  <c r="O1037" i="1" s="1"/>
  <c r="M789" i="1"/>
  <c r="N789" i="1" s="1"/>
  <c r="O789" i="1" s="1"/>
  <c r="M1108" i="1"/>
  <c r="N1108" i="1" s="1"/>
  <c r="O1108" i="1" s="1"/>
  <c r="M1204" i="1"/>
  <c r="N1204" i="1" s="1"/>
  <c r="O1204" i="1" s="1"/>
  <c r="M46" i="1"/>
  <c r="N46" i="1" s="1"/>
  <c r="O46" i="1" s="1"/>
  <c r="M657" i="1"/>
  <c r="N657" i="1" s="1"/>
  <c r="O657" i="1" s="1"/>
  <c r="M1181" i="1"/>
  <c r="N1181" i="1" s="1"/>
  <c r="O1181" i="1" s="1"/>
  <c r="M1277" i="1"/>
  <c r="N1277" i="1" s="1"/>
  <c r="O1277" i="1" s="1"/>
  <c r="M1572" i="1"/>
  <c r="N1572" i="1" s="1"/>
  <c r="O1572" i="1" s="1"/>
  <c r="M1620" i="1"/>
  <c r="N1620" i="1" s="1"/>
  <c r="O1620" i="1" s="1"/>
  <c r="M1738" i="1"/>
  <c r="N1738" i="1" s="1"/>
  <c r="O1738" i="1" s="1"/>
  <c r="M191" i="1"/>
  <c r="N191" i="1" s="1"/>
  <c r="O191" i="1" s="1"/>
  <c r="M475" i="1"/>
  <c r="N475" i="1" s="1"/>
  <c r="O475" i="1" s="1"/>
  <c r="M737" i="1"/>
  <c r="N737" i="1" s="1"/>
  <c r="O737" i="1" s="1"/>
  <c r="M1062" i="1"/>
  <c r="N1062" i="1" s="1"/>
  <c r="O1062" i="1" s="1"/>
  <c r="M1238" i="1"/>
  <c r="N1238" i="1" s="1"/>
  <c r="O1238" i="1" s="1"/>
  <c r="M1310" i="1"/>
  <c r="N1310" i="1" s="1"/>
  <c r="O1310" i="1" s="1"/>
  <c r="M1493" i="1"/>
  <c r="N1493" i="1" s="1"/>
  <c r="O1493" i="1" s="1"/>
  <c r="M556" i="1"/>
  <c r="N556" i="1" s="1"/>
  <c r="O556" i="1" s="1"/>
  <c r="M1071" i="1"/>
  <c r="N1071" i="1" s="1"/>
  <c r="O1071" i="1" s="1"/>
  <c r="M1135" i="1"/>
  <c r="N1135" i="1" s="1"/>
  <c r="O1135" i="1" s="1"/>
  <c r="M1167" i="1"/>
  <c r="N1167" i="1" s="1"/>
  <c r="O1167" i="1" s="1"/>
  <c r="M1413" i="1"/>
  <c r="N1413" i="1" s="1"/>
  <c r="O1413" i="1" s="1"/>
  <c r="M1550" i="1"/>
  <c r="N1550" i="1" s="1"/>
  <c r="O1550" i="1" s="1"/>
  <c r="M1216" i="1"/>
  <c r="N1216" i="1" s="1"/>
  <c r="O1216" i="1" s="1"/>
  <c r="M1762" i="1"/>
  <c r="N1762" i="1" s="1"/>
  <c r="O1762" i="1" s="1"/>
  <c r="M150" i="1"/>
  <c r="N150" i="1" s="1"/>
  <c r="O150" i="1" s="1"/>
  <c r="M418" i="1"/>
  <c r="N418" i="1" s="1"/>
  <c r="O418" i="1" s="1"/>
  <c r="M492" i="1"/>
  <c r="N492" i="1" s="1"/>
  <c r="O492" i="1" s="1"/>
  <c r="M1257" i="1"/>
  <c r="N1257" i="1" s="1"/>
  <c r="O1257" i="1" s="1"/>
  <c r="M1297" i="1"/>
  <c r="N1297" i="1" s="1"/>
  <c r="O1297" i="1" s="1"/>
  <c r="M3" i="1"/>
  <c r="N3" i="1" s="1"/>
  <c r="O3" i="1" s="1"/>
  <c r="M10" i="1"/>
  <c r="N10" i="1" s="1"/>
  <c r="O10" i="1" s="1"/>
  <c r="M28" i="1"/>
  <c r="N28" i="1" s="1"/>
  <c r="O28" i="1" s="1"/>
  <c r="M20" i="1"/>
  <c r="N20" i="1" s="1"/>
  <c r="O20" i="1" s="1"/>
  <c r="M2077" i="1"/>
  <c r="N2077" i="1" s="1"/>
  <c r="O2077" i="1" s="1"/>
  <c r="M2043" i="1"/>
  <c r="N2043" i="1" s="1"/>
  <c r="O2043" i="1" s="1"/>
  <c r="M2035" i="1"/>
  <c r="N2035" i="1" s="1"/>
  <c r="O2035" i="1" s="1"/>
  <c r="M2027" i="1"/>
  <c r="N2027" i="1" s="1"/>
  <c r="O2027" i="1" s="1"/>
  <c r="M2003" i="1"/>
  <c r="N2003" i="1" s="1"/>
  <c r="O2003" i="1" s="1"/>
  <c r="M1980" i="1"/>
  <c r="N1980" i="1" s="1"/>
  <c r="O1980" i="1" s="1"/>
  <c r="M1972" i="1"/>
  <c r="N1972" i="1" s="1"/>
  <c r="O1972" i="1" s="1"/>
  <c r="M1964" i="1"/>
  <c r="N1964" i="1" s="1"/>
  <c r="O1964" i="1" s="1"/>
  <c r="M1956" i="1"/>
  <c r="N1956" i="1" s="1"/>
  <c r="O1956" i="1" s="1"/>
  <c r="M1948" i="1"/>
  <c r="N1948" i="1" s="1"/>
  <c r="O1948" i="1" s="1"/>
  <c r="M1924" i="1"/>
  <c r="N1924" i="1" s="1"/>
  <c r="O1924" i="1" s="1"/>
  <c r="M1916" i="1"/>
  <c r="N1916" i="1" s="1"/>
  <c r="O1916" i="1" s="1"/>
  <c r="M1876" i="1"/>
  <c r="N1876" i="1" s="1"/>
  <c r="O1876" i="1" s="1"/>
  <c r="M1868" i="1"/>
  <c r="N1868" i="1" s="1"/>
  <c r="O1868" i="1" s="1"/>
  <c r="M1860" i="1"/>
  <c r="N1860" i="1" s="1"/>
  <c r="O1860" i="1" s="1"/>
  <c r="M1852" i="1"/>
  <c r="N1852" i="1" s="1"/>
  <c r="O1852" i="1" s="1"/>
  <c r="M1836" i="1"/>
  <c r="N1836" i="1" s="1"/>
  <c r="O1836" i="1" s="1"/>
  <c r="M1828" i="1"/>
  <c r="N1828" i="1" s="1"/>
  <c r="O1828" i="1" s="1"/>
  <c r="M1820" i="1"/>
  <c r="N1820" i="1" s="1"/>
  <c r="O1820" i="1" s="1"/>
  <c r="M1812" i="1"/>
  <c r="N1812" i="1" s="1"/>
  <c r="O1812" i="1" s="1"/>
  <c r="M1796" i="1"/>
  <c r="N1796" i="1" s="1"/>
  <c r="O1796" i="1" s="1"/>
  <c r="M1774" i="1"/>
  <c r="N1774" i="1" s="1"/>
  <c r="O1774" i="1" s="1"/>
  <c r="M1763" i="1"/>
  <c r="N1763" i="1" s="1"/>
  <c r="O1763" i="1" s="1"/>
  <c r="M1736" i="1"/>
  <c r="N1736" i="1" s="1"/>
  <c r="O1736" i="1" s="1"/>
  <c r="M1715" i="1"/>
  <c r="N1715" i="1" s="1"/>
  <c r="O1715" i="1" s="1"/>
  <c r="M1691" i="1"/>
  <c r="N1691" i="1" s="1"/>
  <c r="O1691" i="1" s="1"/>
  <c r="M1645" i="1"/>
  <c r="N1645" i="1" s="1"/>
  <c r="O1645" i="1" s="1"/>
  <c r="M1629" i="1"/>
  <c r="N1629" i="1" s="1"/>
  <c r="O1629" i="1" s="1"/>
  <c r="M1578" i="1"/>
  <c r="N1578" i="1" s="1"/>
  <c r="O1578" i="1" s="1"/>
  <c r="M1546" i="1"/>
  <c r="N1546" i="1" s="1"/>
  <c r="O1546" i="1" s="1"/>
  <c r="M1513" i="1"/>
  <c r="N1513" i="1" s="1"/>
  <c r="O1513" i="1" s="1"/>
  <c r="M1481" i="1"/>
  <c r="N1481" i="1" s="1"/>
  <c r="O1481" i="1" s="1"/>
  <c r="M1416" i="1"/>
  <c r="N1416" i="1" s="1"/>
  <c r="O1416" i="1" s="1"/>
  <c r="M1379" i="1"/>
  <c r="N1379" i="1" s="1"/>
  <c r="O1379" i="1" s="1"/>
  <c r="M1307" i="1"/>
  <c r="N1307" i="1" s="1"/>
  <c r="O1307" i="1" s="1"/>
  <c r="M1242" i="1"/>
  <c r="N1242" i="1" s="1"/>
  <c r="O1242" i="1" s="1"/>
  <c r="M1218" i="1"/>
  <c r="N1218" i="1" s="1"/>
  <c r="O1218" i="1" s="1"/>
  <c r="M1186" i="1"/>
  <c r="N1186" i="1" s="1"/>
  <c r="O1186" i="1" s="1"/>
  <c r="M1154" i="1"/>
  <c r="N1154" i="1" s="1"/>
  <c r="O1154" i="1" s="1"/>
  <c r="M1066" i="1"/>
  <c r="N1066" i="1" s="1"/>
  <c r="O1066" i="1" s="1"/>
  <c r="M1006" i="1"/>
  <c r="N1006" i="1" s="1"/>
  <c r="O1006" i="1" s="1"/>
  <c r="M851" i="1"/>
  <c r="N851" i="1" s="1"/>
  <c r="O851" i="1" s="1"/>
  <c r="M358" i="1"/>
  <c r="N358" i="1" s="1"/>
  <c r="O358" i="1" s="1"/>
  <c r="M288" i="1"/>
  <c r="N288" i="1" s="1"/>
  <c r="O288" i="1" s="1"/>
  <c r="M210" i="1"/>
  <c r="N210" i="1" s="1"/>
  <c r="O210" i="1" s="1"/>
  <c r="M966" i="1"/>
  <c r="N966" i="1" s="1"/>
  <c r="O966" i="1" s="1"/>
  <c r="M1008" i="1"/>
  <c r="N1008" i="1" s="1"/>
  <c r="O1008" i="1" s="1"/>
  <c r="M975" i="1"/>
  <c r="N975" i="1" s="1"/>
  <c r="O975" i="1" s="1"/>
  <c r="M783" i="1"/>
  <c r="N783" i="1" s="1"/>
  <c r="O783" i="1" s="1"/>
  <c r="M916" i="1"/>
  <c r="N916" i="1" s="1"/>
  <c r="O916" i="1" s="1"/>
  <c r="M681" i="1"/>
  <c r="N681" i="1" s="1"/>
  <c r="O681" i="1" s="1"/>
  <c r="M996" i="1"/>
  <c r="N996" i="1" s="1"/>
  <c r="O996" i="1" s="1"/>
  <c r="M805" i="1"/>
  <c r="N805" i="1" s="1"/>
  <c r="O805" i="1" s="1"/>
  <c r="M620" i="1"/>
  <c r="N620" i="1" s="1"/>
  <c r="O620" i="1" s="1"/>
  <c r="M947" i="1"/>
  <c r="N947" i="1" s="1"/>
  <c r="O947" i="1" s="1"/>
  <c r="M1317" i="1"/>
  <c r="N1317" i="1" s="1"/>
  <c r="O1317" i="1" s="1"/>
  <c r="M1174" i="1"/>
  <c r="N1174" i="1" s="1"/>
  <c r="O1174" i="1" s="1"/>
  <c r="M1541" i="1"/>
  <c r="N1541" i="1" s="1"/>
  <c r="O1541" i="1" s="1"/>
  <c r="M1487" i="1"/>
  <c r="N1487" i="1" s="1"/>
  <c r="O1487" i="1" s="1"/>
  <c r="M1583" i="1"/>
  <c r="N1583" i="1" s="1"/>
  <c r="O1583" i="1" s="1"/>
  <c r="M1607" i="1"/>
  <c r="N1607" i="1" s="1"/>
  <c r="O1607" i="1" s="1"/>
  <c r="M1153" i="1"/>
  <c r="N1153" i="1" s="1"/>
  <c r="O1153" i="1" s="1"/>
  <c r="M1249" i="1"/>
  <c r="N1249" i="1" s="1"/>
  <c r="O1249" i="1" s="1"/>
  <c r="M1350" i="1"/>
  <c r="N1350" i="1" s="1"/>
  <c r="O1350" i="1" s="1"/>
  <c r="M1455" i="1"/>
  <c r="N1455" i="1" s="1"/>
  <c r="O1455" i="1" s="1"/>
  <c r="M1456" i="1"/>
  <c r="N1456" i="1" s="1"/>
  <c r="O1456" i="1" s="1"/>
  <c r="M1713" i="1"/>
  <c r="N1713" i="1" s="1"/>
  <c r="O1713" i="1" s="1"/>
  <c r="M60" i="1"/>
  <c r="N60" i="1" s="1"/>
  <c r="O60" i="1" s="1"/>
  <c r="M61" i="1"/>
  <c r="N61" i="1" s="1"/>
  <c r="O61" i="1" s="1"/>
  <c r="M818" i="1"/>
  <c r="N818" i="1" s="1"/>
  <c r="O818" i="1" s="1"/>
  <c r="M62" i="1"/>
  <c r="N62" i="1" s="1"/>
  <c r="O62" i="1" s="1"/>
  <c r="M819" i="1"/>
  <c r="N819" i="1" s="1"/>
  <c r="O819" i="1" s="1"/>
  <c r="M1026" i="1"/>
  <c r="N1026" i="1" s="1"/>
  <c r="O1026" i="1" s="1"/>
  <c r="M63" i="1"/>
  <c r="N63" i="1" s="1"/>
  <c r="O63" i="1" s="1"/>
  <c r="M820" i="1"/>
  <c r="N820" i="1" s="1"/>
  <c r="O820" i="1" s="1"/>
  <c r="M1027" i="1"/>
  <c r="N1027" i="1" s="1"/>
  <c r="O1027" i="1" s="1"/>
  <c r="M821" i="1"/>
  <c r="N821" i="1" s="1"/>
  <c r="O821" i="1" s="1"/>
  <c r="M1028" i="1"/>
  <c r="N1028" i="1" s="1"/>
  <c r="O1028" i="1" s="1"/>
  <c r="M1386" i="1"/>
  <c r="N1386" i="1" s="1"/>
  <c r="O1386" i="1" s="1"/>
  <c r="M1387" i="1"/>
  <c r="N1387" i="1" s="1"/>
  <c r="O1387" i="1" s="1"/>
  <c r="M1094" i="1"/>
  <c r="N1094" i="1" s="1"/>
  <c r="O1094" i="1" s="1"/>
  <c r="M1326" i="1"/>
  <c r="N1326" i="1" s="1"/>
  <c r="O1326" i="1" s="1"/>
  <c r="M1388" i="1"/>
  <c r="N1388" i="1" s="1"/>
  <c r="O1388" i="1" s="1"/>
  <c r="M1095" i="1"/>
  <c r="N1095" i="1" s="1"/>
  <c r="O1095" i="1" s="1"/>
  <c r="M1327" i="1"/>
  <c r="N1327" i="1" s="1"/>
  <c r="O1327" i="1" s="1"/>
  <c r="M1096" i="1"/>
  <c r="N1096" i="1" s="1"/>
  <c r="O1096" i="1" s="1"/>
  <c r="M1328" i="1"/>
  <c r="N1328" i="1" s="1"/>
  <c r="O1328" i="1" s="1"/>
  <c r="M1097" i="1"/>
  <c r="N1097" i="1" s="1"/>
  <c r="O1097" i="1" s="1"/>
  <c r="M1329" i="1"/>
  <c r="N1329" i="1" s="1"/>
  <c r="O1329" i="1" s="1"/>
  <c r="M624" i="1"/>
  <c r="N624" i="1" s="1"/>
  <c r="O624" i="1" s="1"/>
  <c r="M760" i="1"/>
  <c r="N760" i="1" s="1"/>
  <c r="O760" i="1" s="1"/>
  <c r="M134" i="1"/>
  <c r="N134" i="1" s="1"/>
  <c r="O134" i="1" s="1"/>
  <c r="M420" i="1"/>
  <c r="N420" i="1" s="1"/>
  <c r="O420" i="1" s="1"/>
  <c r="M658" i="1"/>
  <c r="N658" i="1" s="1"/>
  <c r="O658" i="1" s="1"/>
  <c r="M676" i="1"/>
  <c r="N676" i="1" s="1"/>
  <c r="O676" i="1" s="1"/>
  <c r="M739" i="1"/>
  <c r="N739" i="1" s="1"/>
  <c r="O739" i="1" s="1"/>
  <c r="M39" i="1"/>
  <c r="N39" i="1" s="1"/>
  <c r="O39" i="1" s="1"/>
  <c r="M152" i="1"/>
  <c r="N152" i="1" s="1"/>
  <c r="O152" i="1" s="1"/>
  <c r="M194" i="1"/>
  <c r="N194" i="1" s="1"/>
  <c r="O194" i="1" s="1"/>
  <c r="M477" i="1"/>
  <c r="N477" i="1" s="1"/>
  <c r="O477" i="1" s="1"/>
  <c r="M569" i="1"/>
  <c r="N569" i="1" s="1"/>
  <c r="O569" i="1" s="1"/>
  <c r="M587" i="1"/>
  <c r="N587" i="1" s="1"/>
  <c r="O587" i="1" s="1"/>
  <c r="M791" i="1"/>
  <c r="N791" i="1" s="1"/>
  <c r="O791" i="1" s="1"/>
  <c r="M231" i="1"/>
  <c r="N231" i="1" s="1"/>
  <c r="O231" i="1" s="1"/>
  <c r="M597" i="1"/>
  <c r="N597" i="1" s="1"/>
  <c r="O597" i="1" s="1"/>
  <c r="M811" i="1"/>
  <c r="N811" i="1" s="1"/>
  <c r="O811" i="1" s="1"/>
  <c r="M50" i="1"/>
  <c r="N50" i="1" s="1"/>
  <c r="O50" i="1" s="1"/>
  <c r="M280" i="1"/>
  <c r="N280" i="1" s="1"/>
  <c r="O280" i="1" s="1"/>
  <c r="M329" i="1"/>
  <c r="N329" i="1" s="1"/>
  <c r="O329" i="1" s="1"/>
  <c r="M373" i="1"/>
  <c r="N373" i="1" s="1"/>
  <c r="O373" i="1" s="1"/>
  <c r="M393" i="1"/>
  <c r="N393" i="1" s="1"/>
  <c r="O393" i="1" s="1"/>
  <c r="M436" i="1"/>
  <c r="N436" i="1" s="1"/>
  <c r="O436" i="1" s="1"/>
  <c r="M453" i="1"/>
  <c r="N453" i="1" s="1"/>
  <c r="O453" i="1" s="1"/>
  <c r="M716" i="1"/>
  <c r="N716" i="1" s="1"/>
  <c r="O716" i="1" s="1"/>
  <c r="M908" i="1"/>
  <c r="N908" i="1" s="1"/>
  <c r="O908" i="1" s="1"/>
  <c r="M121" i="1"/>
  <c r="N121" i="1" s="1"/>
  <c r="O121" i="1" s="1"/>
  <c r="M463" i="1"/>
  <c r="N463" i="1" s="1"/>
  <c r="O463" i="1" s="1"/>
  <c r="M509" i="1"/>
  <c r="N509" i="1" s="1"/>
  <c r="O509" i="1" s="1"/>
  <c r="M537" i="1"/>
  <c r="N537" i="1" s="1"/>
  <c r="O537" i="1" s="1"/>
  <c r="M1053" i="1"/>
  <c r="N1053" i="1" s="1"/>
  <c r="O1053" i="1" s="1"/>
  <c r="M359" i="1"/>
  <c r="N359" i="1" s="1"/>
  <c r="O359" i="1" s="1"/>
  <c r="M727" i="1"/>
  <c r="N727" i="1" s="1"/>
  <c r="O727" i="1" s="1"/>
  <c r="M1039" i="1"/>
  <c r="N1039" i="1" s="1"/>
  <c r="O1039" i="1" s="1"/>
  <c r="M1563" i="1"/>
  <c r="N1563" i="1" s="1"/>
  <c r="O1563" i="1" s="1"/>
  <c r="M1237" i="1"/>
  <c r="N1237" i="1" s="1"/>
  <c r="O1237" i="1" s="1"/>
  <c r="M1476" i="1"/>
  <c r="N1476" i="1" s="1"/>
  <c r="O1476" i="1" s="1"/>
  <c r="M548" i="1"/>
  <c r="N548" i="1" s="1"/>
  <c r="O548" i="1" s="1"/>
  <c r="M1206" i="1"/>
  <c r="N1206" i="1" s="1"/>
  <c r="O1206" i="1" s="1"/>
  <c r="M1278" i="1"/>
  <c r="N1278" i="1" s="1"/>
  <c r="O1278" i="1" s="1"/>
  <c r="M1573" i="1"/>
  <c r="N1573" i="1" s="1"/>
  <c r="O1573" i="1" s="1"/>
  <c r="M1621" i="1"/>
  <c r="N1621" i="1" s="1"/>
  <c r="O1621" i="1" s="1"/>
  <c r="M84" i="1"/>
  <c r="N84" i="1" s="1"/>
  <c r="O84" i="1" s="1"/>
  <c r="M263" i="1"/>
  <c r="N263" i="1" s="1"/>
  <c r="O263" i="1" s="1"/>
  <c r="M841" i="1"/>
  <c r="N841" i="1" s="1"/>
  <c r="O841" i="1" s="1"/>
  <c r="M1063" i="1"/>
  <c r="N1063" i="1" s="1"/>
  <c r="O1063" i="1" s="1"/>
  <c r="M1654" i="1"/>
  <c r="N1654" i="1" s="1"/>
  <c r="O1654" i="1" s="1"/>
  <c r="M557" i="1"/>
  <c r="N557" i="1" s="1"/>
  <c r="O557" i="1" s="1"/>
  <c r="M1168" i="1"/>
  <c r="N1168" i="1" s="1"/>
  <c r="O1168" i="1" s="1"/>
  <c r="M1184" i="1"/>
  <c r="N1184" i="1" s="1"/>
  <c r="O1184" i="1" s="1"/>
  <c r="M1312" i="1"/>
  <c r="N1312" i="1" s="1"/>
  <c r="O1312" i="1" s="1"/>
  <c r="M1705" i="1"/>
  <c r="N1705" i="1" s="1"/>
  <c r="O1705" i="1" s="1"/>
  <c r="M1741" i="1"/>
  <c r="N1741" i="1" s="1"/>
  <c r="O1741" i="1" s="1"/>
  <c r="M850" i="1"/>
  <c r="N850" i="1" s="1"/>
  <c r="O850" i="1" s="1"/>
  <c r="M1073" i="1"/>
  <c r="N1073" i="1" s="1"/>
  <c r="O1073" i="1" s="1"/>
  <c r="M1217" i="1"/>
  <c r="N1217" i="1" s="1"/>
  <c r="O1217" i="1" s="1"/>
  <c r="M1496" i="1"/>
  <c r="N1496" i="1" s="1"/>
  <c r="O1496" i="1" s="1"/>
  <c r="M1552" i="1"/>
  <c r="N1552" i="1" s="1"/>
  <c r="O1552" i="1" s="1"/>
  <c r="M18" i="1"/>
  <c r="N18" i="1" s="1"/>
  <c r="O18" i="1" s="1"/>
  <c r="M9" i="1"/>
  <c r="N9" i="1" s="1"/>
  <c r="O9" i="1" s="1"/>
  <c r="M27" i="1"/>
  <c r="N27" i="1" s="1"/>
  <c r="O27" i="1" s="1"/>
  <c r="M2034" i="1"/>
  <c r="N2034" i="1" s="1"/>
  <c r="O2034" i="1" s="1"/>
  <c r="M2026" i="1"/>
  <c r="N2026" i="1" s="1"/>
  <c r="O2026" i="1" s="1"/>
  <c r="M2002" i="1"/>
  <c r="N2002" i="1" s="1"/>
  <c r="O2002" i="1" s="1"/>
  <c r="M1987" i="1"/>
  <c r="N1987" i="1" s="1"/>
  <c r="O1987" i="1" s="1"/>
  <c r="M1971" i="1"/>
  <c r="N1971" i="1" s="1"/>
  <c r="O1971" i="1" s="1"/>
  <c r="M1963" i="1"/>
  <c r="N1963" i="1" s="1"/>
  <c r="O1963" i="1" s="1"/>
  <c r="M1955" i="1"/>
  <c r="N1955" i="1" s="1"/>
  <c r="O1955" i="1" s="1"/>
  <c r="M1947" i="1"/>
  <c r="N1947" i="1" s="1"/>
  <c r="O1947" i="1" s="1"/>
  <c r="M1939" i="1"/>
  <c r="N1939" i="1" s="1"/>
  <c r="O1939" i="1" s="1"/>
  <c r="M1923" i="1"/>
  <c r="N1923" i="1" s="1"/>
  <c r="O1923" i="1" s="1"/>
  <c r="M1915" i="1"/>
  <c r="N1915" i="1" s="1"/>
  <c r="O1915" i="1" s="1"/>
  <c r="M1875" i="1"/>
  <c r="N1875" i="1" s="1"/>
  <c r="O1875" i="1" s="1"/>
  <c r="M1867" i="1"/>
  <c r="N1867" i="1" s="1"/>
  <c r="O1867" i="1" s="1"/>
  <c r="M1859" i="1"/>
  <c r="N1859" i="1" s="1"/>
  <c r="O1859" i="1" s="1"/>
  <c r="M1835" i="1"/>
  <c r="N1835" i="1" s="1"/>
  <c r="O1835" i="1" s="1"/>
  <c r="M1827" i="1"/>
  <c r="N1827" i="1" s="1"/>
  <c r="O1827" i="1" s="1"/>
  <c r="M1819" i="1"/>
  <c r="N1819" i="1" s="1"/>
  <c r="O1819" i="1" s="1"/>
  <c r="M1795" i="1"/>
  <c r="N1795" i="1" s="1"/>
  <c r="O1795" i="1" s="1"/>
  <c r="M1773" i="1"/>
  <c r="N1773" i="1" s="1"/>
  <c r="O1773" i="1" s="1"/>
  <c r="M1760" i="1"/>
  <c r="N1760" i="1" s="1"/>
  <c r="O1760" i="1" s="1"/>
  <c r="M1643" i="1"/>
  <c r="N1643" i="1" s="1"/>
  <c r="O1643" i="1" s="1"/>
  <c r="M1627" i="1"/>
  <c r="N1627" i="1" s="1"/>
  <c r="O1627" i="1" s="1"/>
  <c r="M1577" i="1"/>
  <c r="N1577" i="1" s="1"/>
  <c r="O1577" i="1" s="1"/>
  <c r="M1545" i="1"/>
  <c r="N1545" i="1" s="1"/>
  <c r="O1545" i="1" s="1"/>
  <c r="M1474" i="1"/>
  <c r="N1474" i="1" s="1"/>
  <c r="O1474" i="1" s="1"/>
  <c r="M1409" i="1"/>
  <c r="N1409" i="1" s="1"/>
  <c r="O1409" i="1" s="1"/>
  <c r="M1357" i="1"/>
  <c r="N1357" i="1" s="1"/>
  <c r="O1357" i="1" s="1"/>
  <c r="M1306" i="1"/>
  <c r="N1306" i="1" s="1"/>
  <c r="O1306" i="1" s="1"/>
  <c r="M1227" i="1"/>
  <c r="N1227" i="1" s="1"/>
  <c r="O1227" i="1" s="1"/>
  <c r="M1211" i="1"/>
  <c r="N1211" i="1" s="1"/>
  <c r="O1211" i="1" s="1"/>
  <c r="M1179" i="1"/>
  <c r="N1179" i="1" s="1"/>
  <c r="O1179" i="1" s="1"/>
  <c r="M1147" i="1"/>
  <c r="N1147" i="1" s="1"/>
  <c r="O1147" i="1" s="1"/>
  <c r="M1057" i="1"/>
  <c r="N1057" i="1" s="1"/>
  <c r="O1057" i="1" s="1"/>
  <c r="M611" i="1"/>
  <c r="N611" i="1" s="1"/>
  <c r="O611" i="1" s="1"/>
  <c r="M465" i="1"/>
  <c r="N465" i="1" s="1"/>
  <c r="O465" i="1" s="1"/>
  <c r="M350" i="1"/>
  <c r="N350" i="1" s="1"/>
  <c r="O350" i="1" s="1"/>
  <c r="M287" i="1"/>
  <c r="N287" i="1" s="1"/>
  <c r="O287" i="1" s="1"/>
  <c r="M209" i="1"/>
  <c r="N209" i="1" s="1"/>
  <c r="O209" i="1" s="1"/>
  <c r="M140" i="1"/>
  <c r="N140" i="1" s="1"/>
  <c r="O140" i="1" s="1"/>
  <c r="M946" i="1"/>
  <c r="N946" i="1" s="1"/>
  <c r="O946" i="1" s="1"/>
  <c r="M513" i="1"/>
  <c r="N513" i="1" s="1"/>
  <c r="O513" i="1" s="1"/>
  <c r="M974" i="1"/>
  <c r="N974" i="1" s="1"/>
  <c r="O974" i="1" s="1"/>
  <c r="M614" i="1"/>
  <c r="N614" i="1" s="1"/>
  <c r="O614" i="1" s="1"/>
  <c r="M695" i="1"/>
  <c r="N695" i="1" s="1"/>
  <c r="O695" i="1" s="1"/>
  <c r="M651" i="1"/>
  <c r="N651" i="1" s="1"/>
  <c r="O651" i="1" s="1"/>
  <c r="M678" i="1"/>
  <c r="N678" i="1" s="1"/>
  <c r="O678" i="1" s="1"/>
  <c r="M915" i="1"/>
  <c r="N915" i="1" s="1"/>
  <c r="O915" i="1" s="1"/>
  <c r="M994" i="1"/>
  <c r="N994" i="1" s="1"/>
  <c r="O994" i="1" s="1"/>
  <c r="M525" i="1"/>
  <c r="N525" i="1" s="1"/>
  <c r="O525" i="1" s="1"/>
  <c r="M617" i="1"/>
  <c r="N617" i="1" s="1"/>
  <c r="O617" i="1" s="1"/>
  <c r="M785" i="1"/>
  <c r="N785" i="1" s="1"/>
  <c r="O785" i="1" s="1"/>
  <c r="M692" i="1"/>
  <c r="N692" i="1" s="1"/>
  <c r="O692" i="1" s="1"/>
  <c r="M1426" i="1"/>
  <c r="N1426" i="1" s="1"/>
  <c r="O1426" i="1" s="1"/>
  <c r="M1173" i="1"/>
  <c r="N1173" i="1" s="1"/>
  <c r="O1173" i="1" s="1"/>
  <c r="M1540" i="1"/>
  <c r="N1540" i="1" s="1"/>
  <c r="O1540" i="1" s="1"/>
  <c r="M1580" i="1"/>
  <c r="N1580" i="1" s="1"/>
  <c r="O1580" i="1" s="1"/>
  <c r="M964" i="1"/>
  <c r="N964" i="1" s="1"/>
  <c r="O964" i="1" s="1"/>
  <c r="M1605" i="1"/>
  <c r="N1605" i="1" s="1"/>
  <c r="O1605" i="1" s="1"/>
  <c r="M806" i="1"/>
  <c r="N806" i="1" s="1"/>
  <c r="O806" i="1" s="1"/>
  <c r="M1248" i="1"/>
  <c r="N1248" i="1" s="1"/>
  <c r="O1248" i="1" s="1"/>
  <c r="M1320" i="1"/>
  <c r="N1320" i="1" s="1"/>
  <c r="O1320" i="1" s="1"/>
  <c r="M529" i="1"/>
  <c r="N529" i="1" s="1"/>
  <c r="O529" i="1" s="1"/>
  <c r="M165" i="1"/>
  <c r="N165" i="1" s="1"/>
  <c r="O165" i="1" s="1"/>
  <c r="M245" i="1"/>
  <c r="N245" i="1" s="1"/>
  <c r="O245" i="1" s="1"/>
  <c r="M115" i="1"/>
  <c r="N115" i="1" s="1"/>
  <c r="O115" i="1" s="1"/>
  <c r="M246" i="1"/>
  <c r="N246" i="1" s="1"/>
  <c r="O246" i="1" s="1"/>
  <c r="M255" i="1"/>
  <c r="N255" i="1" s="1"/>
  <c r="O255" i="1" s="1"/>
  <c r="M256" i="1"/>
  <c r="N256" i="1" s="1"/>
  <c r="O256" i="1" s="1"/>
  <c r="M353" i="1"/>
  <c r="N353" i="1" s="1"/>
  <c r="O353" i="1" s="1"/>
  <c r="M293" i="1"/>
  <c r="N293" i="1" s="1"/>
  <c r="O293" i="1" s="1"/>
  <c r="M302" i="1"/>
  <c r="N302" i="1" s="1"/>
  <c r="O302" i="1" s="1"/>
  <c r="M354" i="1"/>
  <c r="N354" i="1" s="1"/>
  <c r="O354" i="1" s="1"/>
  <c r="M294" i="1"/>
  <c r="N294" i="1" s="1"/>
  <c r="O294" i="1" s="1"/>
  <c r="M355" i="1"/>
  <c r="N355" i="1" s="1"/>
  <c r="O355" i="1" s="1"/>
  <c r="M295" i="1"/>
  <c r="N295" i="1" s="1"/>
  <c r="O295" i="1" s="1"/>
  <c r="M304" i="1"/>
  <c r="N304" i="1" s="1"/>
  <c r="O304" i="1" s="1"/>
  <c r="M321" i="1"/>
  <c r="N321" i="1" s="1"/>
  <c r="O321" i="1" s="1"/>
  <c r="M322" i="1"/>
  <c r="N322" i="1" s="1"/>
  <c r="O322" i="1" s="1"/>
  <c r="M113" i="1"/>
  <c r="N113" i="1" s="1"/>
  <c r="O113" i="1" s="1"/>
  <c r="M254" i="1"/>
  <c r="N254" i="1" s="1"/>
  <c r="O254" i="1" s="1"/>
  <c r="M323" i="1"/>
  <c r="N323" i="1" s="1"/>
  <c r="O323" i="1" s="1"/>
  <c r="M114" i="1"/>
  <c r="N114" i="1" s="1"/>
  <c r="O114" i="1" s="1"/>
  <c r="M305" i="1"/>
  <c r="N305" i="1" s="1"/>
  <c r="O305" i="1" s="1"/>
  <c r="M166" i="1"/>
  <c r="N166" i="1" s="1"/>
  <c r="O166" i="1" s="1"/>
  <c r="M864" i="1"/>
  <c r="N864" i="1" s="1"/>
  <c r="O864" i="1" s="1"/>
  <c r="M892" i="1"/>
  <c r="N892" i="1" s="1"/>
  <c r="O892" i="1" s="1"/>
  <c r="M575" i="1"/>
  <c r="N575" i="1" s="1"/>
  <c r="O575" i="1" s="1"/>
  <c r="M1448" i="1"/>
  <c r="N1448" i="1" s="1"/>
  <c r="O1448" i="1" s="1"/>
  <c r="M483" i="1"/>
  <c r="N483" i="1" s="1"/>
  <c r="O483" i="1" s="1"/>
  <c r="M1612" i="1"/>
  <c r="N1612" i="1" s="1"/>
  <c r="O1612" i="1" s="1"/>
  <c r="M1143" i="1"/>
  <c r="N1143" i="1" s="1"/>
  <c r="O1143" i="1" s="1"/>
  <c r="M1144" i="1"/>
  <c r="N1144" i="1" s="1"/>
  <c r="O1144" i="1" s="1"/>
  <c r="M1519" i="1"/>
  <c r="N1519" i="1" s="1"/>
  <c r="O1519" i="1" s="1"/>
  <c r="M1520" i="1"/>
  <c r="N1520" i="1" s="1"/>
  <c r="O1520" i="1" s="1"/>
  <c r="M133" i="1"/>
  <c r="N133" i="1" s="1"/>
  <c r="O133" i="1" s="1"/>
  <c r="M149" i="1"/>
  <c r="N149" i="1" s="1"/>
  <c r="O149" i="1" s="1"/>
  <c r="M261" i="1"/>
  <c r="N261" i="1" s="1"/>
  <c r="O261" i="1" s="1"/>
  <c r="M356" i="1"/>
  <c r="N356" i="1" s="1"/>
  <c r="O356" i="1" s="1"/>
  <c r="M391" i="1"/>
  <c r="N391" i="1" s="1"/>
  <c r="O391" i="1" s="1"/>
  <c r="M504" i="1"/>
  <c r="N504" i="1" s="1"/>
  <c r="O504" i="1" s="1"/>
  <c r="M544" i="1"/>
  <c r="N544" i="1" s="1"/>
  <c r="O544" i="1" s="1"/>
  <c r="M568" i="1"/>
  <c r="N568" i="1" s="1"/>
  <c r="O568" i="1" s="1"/>
  <c r="M656" i="1"/>
  <c r="N656" i="1" s="1"/>
  <c r="O656" i="1" s="1"/>
  <c r="M672" i="1"/>
  <c r="N672" i="1" s="1"/>
  <c r="O672" i="1" s="1"/>
  <c r="M808" i="1"/>
  <c r="N808" i="1" s="1"/>
  <c r="O808" i="1" s="1"/>
  <c r="M848" i="1"/>
  <c r="N848" i="1" s="1"/>
  <c r="O848" i="1" s="1"/>
  <c r="M904" i="1"/>
  <c r="N904" i="1" s="1"/>
  <c r="O904" i="1" s="1"/>
  <c r="M47" i="1"/>
  <c r="N47" i="1" s="1"/>
  <c r="O47" i="1" s="1"/>
  <c r="M85" i="1"/>
  <c r="N85" i="1" s="1"/>
  <c r="O85" i="1" s="1"/>
  <c r="M151" i="1"/>
  <c r="N151" i="1" s="1"/>
  <c r="O151" i="1" s="1"/>
  <c r="M176" i="1"/>
  <c r="N176" i="1" s="1"/>
  <c r="O176" i="1" s="1"/>
  <c r="M202" i="1"/>
  <c r="N202" i="1" s="1"/>
  <c r="O202" i="1" s="1"/>
  <c r="M211" i="1"/>
  <c r="N211" i="1" s="1"/>
  <c r="O211" i="1" s="1"/>
  <c r="M228" i="1"/>
  <c r="N228" i="1" s="1"/>
  <c r="O228" i="1" s="1"/>
  <c r="M325" i="1"/>
  <c r="N325" i="1" s="1"/>
  <c r="O325" i="1" s="1"/>
  <c r="M476" i="1"/>
  <c r="N476" i="1" s="1"/>
  <c r="O476" i="1" s="1"/>
  <c r="M586" i="1"/>
  <c r="N586" i="1" s="1"/>
  <c r="O586" i="1" s="1"/>
  <c r="M595" i="1"/>
  <c r="N595" i="1" s="1"/>
  <c r="O595" i="1" s="1"/>
  <c r="M622" i="1"/>
  <c r="N622" i="1" s="1"/>
  <c r="O622" i="1" s="1"/>
  <c r="M790" i="1"/>
  <c r="N790" i="1" s="1"/>
  <c r="O790" i="1" s="1"/>
  <c r="M809" i="1"/>
  <c r="N809" i="1" s="1"/>
  <c r="O809" i="1" s="1"/>
  <c r="M903" i="1"/>
  <c r="N903" i="1" s="1"/>
  <c r="O903" i="1" s="1"/>
  <c r="M48" i="1"/>
  <c r="N48" i="1" s="1"/>
  <c r="O48" i="1" s="1"/>
  <c r="M177" i="1"/>
  <c r="N177" i="1" s="1"/>
  <c r="O177" i="1" s="1"/>
  <c r="M450" i="1"/>
  <c r="N450" i="1" s="1"/>
  <c r="O450" i="1" s="1"/>
  <c r="M713" i="1"/>
  <c r="N713" i="1" s="1"/>
  <c r="O713" i="1" s="1"/>
  <c r="M327" i="1"/>
  <c r="N327" i="1" s="1"/>
  <c r="O327" i="1" s="1"/>
  <c r="M370" i="1"/>
  <c r="N370" i="1" s="1"/>
  <c r="O370" i="1" s="1"/>
  <c r="M390" i="1"/>
  <c r="N390" i="1" s="1"/>
  <c r="O390" i="1" s="1"/>
  <c r="M434" i="1"/>
  <c r="N434" i="1" s="1"/>
  <c r="O434" i="1" s="1"/>
  <c r="M451" i="1"/>
  <c r="N451" i="1" s="1"/>
  <c r="O451" i="1" s="1"/>
  <c r="M460" i="1"/>
  <c r="N460" i="1" s="1"/>
  <c r="O460" i="1" s="1"/>
  <c r="M506" i="1"/>
  <c r="N506" i="1" s="1"/>
  <c r="O506" i="1" s="1"/>
  <c r="M570" i="1"/>
  <c r="N570" i="1" s="1"/>
  <c r="O570" i="1" s="1"/>
  <c r="M714" i="1"/>
  <c r="N714" i="1" s="1"/>
  <c r="O714" i="1" s="1"/>
  <c r="M757" i="1"/>
  <c r="N757" i="1" s="1"/>
  <c r="O757" i="1" s="1"/>
  <c r="M1050" i="1"/>
  <c r="N1050" i="1" s="1"/>
  <c r="O1050" i="1" s="1"/>
  <c r="M371" i="1"/>
  <c r="N371" i="1" s="1"/>
  <c r="O371" i="1" s="1"/>
  <c r="M435" i="1"/>
  <c r="N435" i="1" s="1"/>
  <c r="O435" i="1" s="1"/>
  <c r="M461" i="1"/>
  <c r="N461" i="1" s="1"/>
  <c r="O461" i="1" s="1"/>
  <c r="M534" i="1"/>
  <c r="N534" i="1" s="1"/>
  <c r="O534" i="1" s="1"/>
  <c r="M670" i="1"/>
  <c r="N670" i="1" s="1"/>
  <c r="O670" i="1" s="1"/>
  <c r="M724" i="1"/>
  <c r="N724" i="1" s="1"/>
  <c r="O724" i="1" s="1"/>
  <c r="M120" i="1"/>
  <c r="N120" i="1" s="1"/>
  <c r="O120" i="1" s="1"/>
  <c r="M416" i="1"/>
  <c r="N416" i="1" s="1"/>
  <c r="O416" i="1" s="1"/>
  <c r="M490" i="1"/>
  <c r="N490" i="1" s="1"/>
  <c r="O490" i="1" s="1"/>
  <c r="M535" i="1"/>
  <c r="N535" i="1" s="1"/>
  <c r="O535" i="1" s="1"/>
  <c r="M545" i="1"/>
  <c r="N545" i="1" s="1"/>
  <c r="O545" i="1" s="1"/>
  <c r="M554" i="1"/>
  <c r="N554" i="1" s="1"/>
  <c r="O554" i="1" s="1"/>
  <c r="M653" i="1"/>
  <c r="N653" i="1" s="1"/>
  <c r="O653" i="1" s="1"/>
  <c r="M725" i="1"/>
  <c r="N725" i="1" s="1"/>
  <c r="O725" i="1" s="1"/>
  <c r="M759" i="1"/>
  <c r="N759" i="1" s="1"/>
  <c r="O759" i="1" s="1"/>
  <c r="M838" i="1"/>
  <c r="N838" i="1" s="1"/>
  <c r="O838" i="1" s="1"/>
  <c r="M1036" i="1"/>
  <c r="N1036" i="1" s="1"/>
  <c r="O1036" i="1" s="1"/>
  <c r="M1052" i="1"/>
  <c r="N1052" i="1" s="1"/>
  <c r="O1052" i="1" s="1"/>
  <c r="M82" i="1"/>
  <c r="N82" i="1" s="1"/>
  <c r="O82" i="1" s="1"/>
  <c r="M130" i="1"/>
  <c r="N130" i="1" s="1"/>
  <c r="O130" i="1" s="1"/>
  <c r="M190" i="1"/>
  <c r="N190" i="1" s="1"/>
  <c r="O190" i="1" s="1"/>
  <c r="M357" i="1"/>
  <c r="N357" i="1" s="1"/>
  <c r="O357" i="1" s="1"/>
  <c r="M417" i="1"/>
  <c r="N417" i="1" s="1"/>
  <c r="O417" i="1" s="1"/>
  <c r="M491" i="1"/>
  <c r="N491" i="1" s="1"/>
  <c r="O491" i="1" s="1"/>
  <c r="M555" i="1"/>
  <c r="N555" i="1" s="1"/>
  <c r="O555" i="1" s="1"/>
  <c r="M654" i="1"/>
  <c r="N654" i="1" s="1"/>
  <c r="O654" i="1" s="1"/>
  <c r="M735" i="1"/>
  <c r="N735" i="1" s="1"/>
  <c r="O735" i="1" s="1"/>
  <c r="M839" i="1"/>
  <c r="N839" i="1" s="1"/>
  <c r="O839" i="1" s="1"/>
  <c r="M849" i="1"/>
  <c r="N849" i="1" s="1"/>
  <c r="O849" i="1" s="1"/>
  <c r="M1061" i="1"/>
  <c r="N1061" i="1" s="1"/>
  <c r="O1061" i="1" s="1"/>
  <c r="M655" i="1"/>
  <c r="N655" i="1" s="1"/>
  <c r="O655" i="1" s="1"/>
  <c r="M1164" i="1"/>
  <c r="N1164" i="1" s="1"/>
  <c r="O1164" i="1" s="1"/>
  <c r="M1180" i="1"/>
  <c r="N1180" i="1" s="1"/>
  <c r="O1180" i="1" s="1"/>
  <c r="M1236" i="1"/>
  <c r="N1236" i="1" s="1"/>
  <c r="O1236" i="1" s="1"/>
  <c r="M1276" i="1"/>
  <c r="N1276" i="1" s="1"/>
  <c r="O1276" i="1" s="1"/>
  <c r="M1316" i="1"/>
  <c r="N1316" i="1" s="1"/>
  <c r="O1316" i="1" s="1"/>
  <c r="M474" i="1"/>
  <c r="N474" i="1" s="1"/>
  <c r="O474" i="1" s="1"/>
  <c r="M1060" i="1"/>
  <c r="N1060" i="1" s="1"/>
  <c r="O1060" i="1" s="1"/>
  <c r="M1165" i="1"/>
  <c r="N1165" i="1" s="1"/>
  <c r="O1165" i="1" s="1"/>
  <c r="M1309" i="1"/>
  <c r="N1309" i="1" s="1"/>
  <c r="O1309" i="1" s="1"/>
  <c r="M1411" i="1"/>
  <c r="N1411" i="1" s="1"/>
  <c r="O1411" i="1" s="1"/>
  <c r="M1492" i="1"/>
  <c r="N1492" i="1" s="1"/>
  <c r="O1492" i="1" s="1"/>
  <c r="M262" i="1"/>
  <c r="N262" i="1" s="1"/>
  <c r="O262" i="1" s="1"/>
  <c r="M585" i="1"/>
  <c r="N585" i="1" s="1"/>
  <c r="O585" i="1" s="1"/>
  <c r="M621" i="1"/>
  <c r="N621" i="1" s="1"/>
  <c r="O621" i="1" s="1"/>
  <c r="M1070" i="1"/>
  <c r="N1070" i="1" s="1"/>
  <c r="O1070" i="1" s="1"/>
  <c r="M1182" i="1"/>
  <c r="N1182" i="1" s="1"/>
  <c r="O1182" i="1" s="1"/>
  <c r="M1214" i="1"/>
  <c r="N1214" i="1" s="1"/>
  <c r="O1214" i="1" s="1"/>
  <c r="M1412" i="1"/>
  <c r="N1412" i="1" s="1"/>
  <c r="O1412" i="1" s="1"/>
  <c r="M1549" i="1"/>
  <c r="N1549" i="1" s="1"/>
  <c r="O1549" i="1" s="1"/>
  <c r="M122" i="1"/>
  <c r="N122" i="1" s="1"/>
  <c r="O122" i="1" s="1"/>
  <c r="M192" i="1"/>
  <c r="N192" i="1" s="1"/>
  <c r="O192" i="1" s="1"/>
  <c r="M738" i="1"/>
  <c r="N738" i="1" s="1"/>
  <c r="O738" i="1" s="1"/>
  <c r="M1191" i="1"/>
  <c r="N1191" i="1" s="1"/>
  <c r="O1191" i="1" s="1"/>
  <c r="M1215" i="1"/>
  <c r="N1215" i="1" s="1"/>
  <c r="O1215" i="1" s="1"/>
  <c r="M1255" i="1"/>
  <c r="N1255" i="1" s="1"/>
  <c r="O1255" i="1" s="1"/>
  <c r="M1295" i="1"/>
  <c r="N1295" i="1" s="1"/>
  <c r="O1295" i="1" s="1"/>
  <c r="M1494" i="1"/>
  <c r="N1494" i="1" s="1"/>
  <c r="O1494" i="1" s="1"/>
  <c r="M1558" i="1"/>
  <c r="N1558" i="1" s="1"/>
  <c r="O1558" i="1" s="1"/>
  <c r="M1630" i="1"/>
  <c r="N1630" i="1" s="1"/>
  <c r="O1630" i="1" s="1"/>
  <c r="M1704" i="1"/>
  <c r="N1704" i="1" s="1"/>
  <c r="O1704" i="1" s="1"/>
  <c r="M1761" i="1"/>
  <c r="N1761" i="1" s="1"/>
  <c r="O1761" i="1" s="1"/>
  <c r="M275" i="1"/>
  <c r="N275" i="1" s="1"/>
  <c r="O275" i="1" s="1"/>
  <c r="M594" i="1"/>
  <c r="N594" i="1" s="1"/>
  <c r="O594" i="1" s="1"/>
  <c r="M1072" i="1"/>
  <c r="N1072" i="1" s="1"/>
  <c r="O1072" i="1" s="1"/>
  <c r="M1080" i="1"/>
  <c r="N1080" i="1" s="1"/>
  <c r="O1080" i="1" s="1"/>
  <c r="M1136" i="1"/>
  <c r="N1136" i="1" s="1"/>
  <c r="O1136" i="1" s="1"/>
  <c r="M1192" i="1"/>
  <c r="N1192" i="1" s="1"/>
  <c r="O1192" i="1" s="1"/>
  <c r="M1256" i="1"/>
  <c r="N1256" i="1" s="1"/>
  <c r="O1256" i="1" s="1"/>
  <c r="M1551" i="1"/>
  <c r="N1551" i="1" s="1"/>
  <c r="O1551" i="1" s="1"/>
  <c r="M1559" i="1"/>
  <c r="N1559" i="1" s="1"/>
  <c r="O1559" i="1" s="1"/>
  <c r="M1631" i="1"/>
  <c r="N1631" i="1" s="1"/>
  <c r="O1631" i="1" s="1"/>
  <c r="M1639" i="1"/>
  <c r="N1639" i="1" s="1"/>
  <c r="O1639" i="1" s="1"/>
  <c r="M1794" i="1"/>
  <c r="N1794" i="1" s="1"/>
  <c r="O1794" i="1" s="1"/>
  <c r="M201" i="1"/>
  <c r="N201" i="1" s="1"/>
  <c r="O201" i="1" s="1"/>
  <c r="M276" i="1"/>
  <c r="N276" i="1" s="1"/>
  <c r="O276" i="1" s="1"/>
  <c r="M1081" i="1"/>
  <c r="N1081" i="1" s="1"/>
  <c r="O1081" i="1" s="1"/>
  <c r="M1105" i="1"/>
  <c r="N1105" i="1" s="1"/>
  <c r="O1105" i="1" s="1"/>
  <c r="M1137" i="1"/>
  <c r="N1137" i="1" s="1"/>
  <c r="O1137" i="1" s="1"/>
  <c r="M1472" i="1"/>
  <c r="N1472" i="1" s="1"/>
  <c r="O1472" i="1" s="1"/>
  <c r="M1640" i="1"/>
  <c r="N1640" i="1" s="1"/>
  <c r="O1640" i="1" s="1"/>
  <c r="M53" i="1"/>
  <c r="N53" i="1" s="1"/>
  <c r="O53" i="1" s="1"/>
  <c r="M379" i="1"/>
  <c r="N379" i="1" s="1"/>
  <c r="O379" i="1" s="1"/>
  <c r="M1686" i="1"/>
  <c r="N1686" i="1" s="1"/>
  <c r="O1686" i="1" s="1"/>
  <c r="M1378" i="1"/>
  <c r="N1378" i="1" s="1"/>
  <c r="O1378" i="1" s="1"/>
  <c r="M16" i="1"/>
  <c r="N16" i="1" s="1"/>
  <c r="O16" i="1" s="1"/>
  <c r="M8" i="1"/>
  <c r="N8" i="1" s="1"/>
  <c r="O8" i="1" s="1"/>
  <c r="M26" i="1"/>
  <c r="N26" i="1" s="1"/>
  <c r="O26" i="1" s="1"/>
  <c r="M2095" i="1"/>
  <c r="N2095" i="1" s="1"/>
  <c r="O2095" i="1" s="1"/>
  <c r="M2061" i="1"/>
  <c r="N2061" i="1" s="1"/>
  <c r="O2061" i="1" s="1"/>
  <c r="M2033" i="1"/>
  <c r="N2033" i="1" s="1"/>
  <c r="O2033" i="1" s="1"/>
  <c r="M2025" i="1"/>
  <c r="N2025" i="1" s="1"/>
  <c r="O2025" i="1" s="1"/>
  <c r="M2001" i="1"/>
  <c r="N2001" i="1" s="1"/>
  <c r="O2001" i="1" s="1"/>
  <c r="M1986" i="1"/>
  <c r="N1986" i="1" s="1"/>
  <c r="O1986" i="1" s="1"/>
  <c r="M1978" i="1"/>
  <c r="N1978" i="1" s="1"/>
  <c r="O1978" i="1" s="1"/>
  <c r="M1970" i="1"/>
  <c r="N1970" i="1" s="1"/>
  <c r="O1970" i="1" s="1"/>
  <c r="M1962" i="1"/>
  <c r="N1962" i="1" s="1"/>
  <c r="O1962" i="1" s="1"/>
  <c r="M1954" i="1"/>
  <c r="N1954" i="1" s="1"/>
  <c r="O1954" i="1" s="1"/>
  <c r="M1938" i="1"/>
  <c r="N1938" i="1" s="1"/>
  <c r="O1938" i="1" s="1"/>
  <c r="M1930" i="1"/>
  <c r="N1930" i="1" s="1"/>
  <c r="O1930" i="1" s="1"/>
  <c r="M1922" i="1"/>
  <c r="N1922" i="1" s="1"/>
  <c r="O1922" i="1" s="1"/>
  <c r="M1914" i="1"/>
  <c r="N1914" i="1" s="1"/>
  <c r="O1914" i="1" s="1"/>
  <c r="M1906" i="1"/>
  <c r="N1906" i="1" s="1"/>
  <c r="O1906" i="1" s="1"/>
  <c r="M1882" i="1"/>
  <c r="N1882" i="1" s="1"/>
  <c r="O1882" i="1" s="1"/>
  <c r="M1874" i="1"/>
  <c r="N1874" i="1" s="1"/>
  <c r="O1874" i="1" s="1"/>
  <c r="M1866" i="1"/>
  <c r="N1866" i="1" s="1"/>
  <c r="O1866" i="1" s="1"/>
  <c r="M1858" i="1"/>
  <c r="N1858" i="1" s="1"/>
  <c r="O1858" i="1" s="1"/>
  <c r="M1834" i="1"/>
  <c r="N1834" i="1" s="1"/>
  <c r="O1834" i="1" s="1"/>
  <c r="M1826" i="1"/>
  <c r="N1826" i="1" s="1"/>
  <c r="O1826" i="1" s="1"/>
  <c r="M1818" i="1"/>
  <c r="N1818" i="1" s="1"/>
  <c r="O1818" i="1" s="1"/>
  <c r="M1792" i="1"/>
  <c r="N1792" i="1" s="1"/>
  <c r="O1792" i="1" s="1"/>
  <c r="M1772" i="1"/>
  <c r="N1772" i="1" s="1"/>
  <c r="O1772" i="1" s="1"/>
  <c r="M1758" i="1"/>
  <c r="N1758" i="1" s="1"/>
  <c r="O1758" i="1" s="1"/>
  <c r="M1711" i="1"/>
  <c r="N1711" i="1" s="1"/>
  <c r="O1711" i="1" s="1"/>
  <c r="M1681" i="1"/>
  <c r="N1681" i="1" s="1"/>
  <c r="O1681" i="1" s="1"/>
  <c r="M1642" i="1"/>
  <c r="N1642" i="1" s="1"/>
  <c r="O1642" i="1" s="1"/>
  <c r="M1626" i="1"/>
  <c r="N1626" i="1" s="1"/>
  <c r="O1626" i="1" s="1"/>
  <c r="M1570" i="1"/>
  <c r="N1570" i="1" s="1"/>
  <c r="O1570" i="1" s="1"/>
  <c r="M1473" i="1"/>
  <c r="N1473" i="1" s="1"/>
  <c r="O1473" i="1" s="1"/>
  <c r="M1408" i="1"/>
  <c r="N1408" i="1" s="1"/>
  <c r="O1408" i="1" s="1"/>
  <c r="M1393" i="1"/>
  <c r="N1393" i="1" s="1"/>
  <c r="O1393" i="1" s="1"/>
  <c r="M1356" i="1"/>
  <c r="N1356" i="1" s="1"/>
  <c r="O1356" i="1" s="1"/>
  <c r="M1299" i="1"/>
  <c r="N1299" i="1" s="1"/>
  <c r="O1299" i="1" s="1"/>
  <c r="M1226" i="1"/>
  <c r="N1226" i="1" s="1"/>
  <c r="O1226" i="1" s="1"/>
  <c r="M1210" i="1"/>
  <c r="N1210" i="1" s="1"/>
  <c r="O1210" i="1" s="1"/>
  <c r="M1178" i="1"/>
  <c r="N1178" i="1" s="1"/>
  <c r="O1178" i="1" s="1"/>
  <c r="M1146" i="1"/>
  <c r="N1146" i="1" s="1"/>
  <c r="O1146" i="1" s="1"/>
  <c r="M1115" i="1"/>
  <c r="N1115" i="1" s="1"/>
  <c r="O1115" i="1" s="1"/>
  <c r="M1055" i="1"/>
  <c r="N1055" i="1" s="1"/>
  <c r="O1055" i="1" s="1"/>
  <c r="M603" i="1"/>
  <c r="N603" i="1" s="1"/>
  <c r="O603" i="1" s="1"/>
  <c r="M244" i="1"/>
  <c r="N244" i="1" s="1"/>
  <c r="O244" i="1" s="1"/>
  <c r="M132" i="1"/>
  <c r="N132" i="1" s="1"/>
  <c r="O132" i="1" s="1"/>
  <c r="M2118" i="1"/>
  <c r="N2118" i="1" s="1"/>
  <c r="O2118" i="1" s="1"/>
  <c r="M480" i="1"/>
  <c r="N480" i="1" s="1"/>
  <c r="O480" i="1" s="1"/>
  <c r="M576" i="1"/>
  <c r="N576" i="1" s="1"/>
  <c r="O576" i="1" s="1"/>
  <c r="M862" i="1"/>
  <c r="N862" i="1" s="1"/>
  <c r="O862" i="1" s="1"/>
  <c r="M863" i="1"/>
  <c r="N863" i="1" s="1"/>
  <c r="O863" i="1" s="1"/>
  <c r="M890" i="1"/>
  <c r="N890" i="1" s="1"/>
  <c r="O890" i="1" s="1"/>
  <c r="M481" i="1"/>
  <c r="N481" i="1" s="1"/>
  <c r="O481" i="1" s="1"/>
  <c r="M891" i="1"/>
  <c r="N891" i="1" s="1"/>
  <c r="O891" i="1" s="1"/>
  <c r="M1446" i="1"/>
  <c r="N1446" i="1" s="1"/>
  <c r="O1446" i="1" s="1"/>
  <c r="M1454" i="1"/>
  <c r="N1454" i="1" s="1"/>
  <c r="O1454" i="1" s="1"/>
  <c r="M1447" i="1"/>
  <c r="N1447" i="1" s="1"/>
  <c r="O1447" i="1" s="1"/>
  <c r="M1710" i="1"/>
  <c r="N1710" i="1" s="1"/>
  <c r="O1710" i="1" s="1"/>
  <c r="M1712" i="1"/>
  <c r="N1712" i="1" s="1"/>
  <c r="O1712" i="1" s="1"/>
  <c r="M1347" i="1"/>
  <c r="N1347" i="1" s="1"/>
  <c r="O1347" i="1" s="1"/>
  <c r="M512" i="1"/>
  <c r="N512" i="1" s="1"/>
  <c r="O512" i="1" s="1"/>
  <c r="M528" i="1"/>
  <c r="N528" i="1" s="1"/>
  <c r="O528" i="1" s="1"/>
  <c r="M680" i="1"/>
  <c r="N680" i="1" s="1"/>
  <c r="O680" i="1" s="1"/>
  <c r="M948" i="1"/>
  <c r="N948" i="1" s="1"/>
  <c r="O948" i="1" s="1"/>
  <c r="M967" i="1"/>
  <c r="N967" i="1" s="1"/>
  <c r="O967" i="1" s="1"/>
  <c r="M524" i="1"/>
  <c r="N524" i="1" s="1"/>
  <c r="O524" i="1" s="1"/>
  <c r="M615" i="1"/>
  <c r="N615" i="1" s="1"/>
  <c r="O615" i="1" s="1"/>
  <c r="M697" i="1"/>
  <c r="N697" i="1" s="1"/>
  <c r="O697" i="1" s="1"/>
  <c r="M976" i="1"/>
  <c r="N976" i="1" s="1"/>
  <c r="O976" i="1" s="1"/>
  <c r="M652" i="1"/>
  <c r="N652" i="1" s="1"/>
  <c r="O652" i="1" s="1"/>
  <c r="M995" i="1"/>
  <c r="N995" i="1" s="1"/>
  <c r="O995" i="1" s="1"/>
  <c r="M917" i="1"/>
  <c r="N917" i="1" s="1"/>
  <c r="O917" i="1" s="1"/>
  <c r="M619" i="1"/>
  <c r="N619" i="1" s="1"/>
  <c r="O619" i="1" s="1"/>
  <c r="M787" i="1"/>
  <c r="N787" i="1" s="1"/>
  <c r="O787" i="1" s="1"/>
  <c r="M1491" i="1"/>
  <c r="N1491" i="1" s="1"/>
  <c r="O1491" i="1" s="1"/>
  <c r="M1603" i="1"/>
  <c r="N1603" i="1" s="1"/>
  <c r="O1603" i="1" s="1"/>
  <c r="M693" i="1"/>
  <c r="N693" i="1" s="1"/>
  <c r="O693" i="1" s="1"/>
  <c r="M1009" i="1"/>
  <c r="N1009" i="1" s="1"/>
  <c r="O1009" i="1" s="1"/>
  <c r="M1175" i="1"/>
  <c r="N1175" i="1" s="1"/>
  <c r="O1175" i="1" s="1"/>
  <c r="M1542" i="1"/>
  <c r="N1542" i="1" s="1"/>
  <c r="O1542" i="1" s="1"/>
  <c r="M807" i="1"/>
  <c r="N807" i="1" s="1"/>
  <c r="O807" i="1" s="1"/>
  <c r="M1321" i="1"/>
  <c r="N1321" i="1" s="1"/>
  <c r="O1321" i="1" s="1"/>
  <c r="M1584" i="1"/>
  <c r="N1584" i="1" s="1"/>
  <c r="O1584" i="1" s="1"/>
  <c r="M2122" i="1"/>
  <c r="N2122" i="1" s="1"/>
  <c r="O2122" i="1" s="1"/>
  <c r="M577" i="1"/>
  <c r="N577" i="1" s="1"/>
  <c r="O577" i="1" s="1"/>
  <c r="M895" i="1"/>
  <c r="N895" i="1" s="1"/>
  <c r="O895" i="1" s="1"/>
  <c r="M867" i="1"/>
  <c r="N867" i="1" s="1"/>
  <c r="O867" i="1" s="1"/>
  <c r="M1680" i="1"/>
  <c r="N1680" i="1" s="1"/>
  <c r="O1680" i="1" s="1"/>
  <c r="M1353" i="1"/>
  <c r="N1353" i="1" s="1"/>
  <c r="O1353" i="1" s="1"/>
  <c r="M1449" i="1"/>
  <c r="N1449" i="1" s="1"/>
  <c r="O1449" i="1" s="1"/>
  <c r="M484" i="1"/>
  <c r="N484" i="1" s="1"/>
  <c r="O484" i="1" s="1"/>
  <c r="M1124" i="1"/>
  <c r="N1124" i="1" s="1"/>
  <c r="O1124" i="1" s="1"/>
  <c r="M1499" i="1"/>
  <c r="N1499" i="1" s="1"/>
  <c r="O1499" i="1" s="1"/>
  <c r="M1125" i="1"/>
  <c r="N1125" i="1" s="1"/>
  <c r="O1125" i="1" s="1"/>
  <c r="M1500" i="1"/>
  <c r="N1500" i="1" s="1"/>
  <c r="O1500" i="1" s="1"/>
  <c r="M1126" i="1"/>
  <c r="N1126" i="1" s="1"/>
  <c r="O1126" i="1" s="1"/>
  <c r="M1501" i="1"/>
  <c r="N1501" i="1" s="1"/>
  <c r="O1501" i="1" s="1"/>
  <c r="M1127" i="1"/>
  <c r="N1127" i="1" s="1"/>
  <c r="O1127" i="1" s="1"/>
  <c r="M1502" i="1"/>
  <c r="N1502" i="1" s="1"/>
  <c r="O1502" i="1" s="1"/>
  <c r="M1591" i="1"/>
  <c r="N1591" i="1" s="1"/>
  <c r="O1591" i="1" s="1"/>
  <c r="M1592" i="1"/>
  <c r="N1592" i="1" s="1"/>
  <c r="O1592" i="1" s="1"/>
  <c r="M2117" i="1"/>
  <c r="N2117" i="1" s="1"/>
  <c r="O2117" i="1" s="1"/>
  <c r="M44" i="1"/>
  <c r="N44" i="1" s="1"/>
  <c r="O44" i="1" s="1"/>
  <c r="M56" i="1"/>
  <c r="N56" i="1" s="1"/>
  <c r="O56" i="1" s="1"/>
  <c r="M117" i="1"/>
  <c r="N117" i="1" s="1"/>
  <c r="O117" i="1" s="1"/>
  <c r="M189" i="1"/>
  <c r="N189" i="1" s="1"/>
  <c r="O189" i="1" s="1"/>
  <c r="M197" i="1"/>
  <c r="N197" i="1" s="1"/>
  <c r="O197" i="1" s="1"/>
  <c r="M269" i="1"/>
  <c r="N269" i="1" s="1"/>
  <c r="O269" i="1" s="1"/>
  <c r="M340" i="1"/>
  <c r="N340" i="1" s="1"/>
  <c r="O340" i="1" s="1"/>
  <c r="M348" i="1"/>
  <c r="N348" i="1" s="1"/>
  <c r="O348" i="1" s="1"/>
  <c r="M411" i="1"/>
  <c r="N411" i="1" s="1"/>
  <c r="O411" i="1" s="1"/>
  <c r="M448" i="1"/>
  <c r="N448" i="1" s="1"/>
  <c r="O448" i="1" s="1"/>
  <c r="M456" i="1"/>
  <c r="N456" i="1" s="1"/>
  <c r="O456" i="1" s="1"/>
  <c r="M488" i="1"/>
  <c r="N488" i="1" s="1"/>
  <c r="O488" i="1" s="1"/>
  <c r="M496" i="1"/>
  <c r="N496" i="1" s="1"/>
  <c r="O496" i="1" s="1"/>
  <c r="M552" i="1"/>
  <c r="N552" i="1" s="1"/>
  <c r="O552" i="1" s="1"/>
  <c r="M560" i="1"/>
  <c r="N560" i="1" s="1"/>
  <c r="O560" i="1" s="1"/>
  <c r="M592" i="1"/>
  <c r="N592" i="1" s="1"/>
  <c r="O592" i="1" s="1"/>
  <c r="M640" i="1"/>
  <c r="N640" i="1" s="1"/>
  <c r="O640" i="1" s="1"/>
  <c r="M664" i="1"/>
  <c r="N664" i="1" s="1"/>
  <c r="O664" i="1" s="1"/>
  <c r="M704" i="1"/>
  <c r="N704" i="1" s="1"/>
  <c r="O704" i="1" s="1"/>
  <c r="M720" i="1"/>
  <c r="N720" i="1" s="1"/>
  <c r="O720" i="1" s="1"/>
  <c r="M800" i="1"/>
  <c r="N800" i="1" s="1"/>
  <c r="O800" i="1" s="1"/>
  <c r="M824" i="1"/>
  <c r="N824" i="1" s="1"/>
  <c r="O824" i="1" s="1"/>
  <c r="M888" i="1"/>
  <c r="N888" i="1" s="1"/>
  <c r="O888" i="1" s="1"/>
  <c r="M2114" i="1"/>
  <c r="N2114" i="1" s="1"/>
  <c r="O2114" i="1" s="1"/>
  <c r="M168" i="1"/>
  <c r="N168" i="1" s="1"/>
  <c r="O168" i="1" s="1"/>
  <c r="M342" i="1"/>
  <c r="N342" i="1" s="1"/>
  <c r="O342" i="1" s="1"/>
  <c r="M377" i="1"/>
  <c r="N377" i="1" s="1"/>
  <c r="O377" i="1" s="1"/>
  <c r="M449" i="1"/>
  <c r="N449" i="1" s="1"/>
  <c r="O449" i="1" s="1"/>
  <c r="M458" i="1"/>
  <c r="N458" i="1" s="1"/>
  <c r="O458" i="1" s="1"/>
  <c r="M467" i="1"/>
  <c r="N467" i="1" s="1"/>
  <c r="O467" i="1" s="1"/>
  <c r="M531" i="1"/>
  <c r="N531" i="1" s="1"/>
  <c r="O531" i="1" s="1"/>
  <c r="M540" i="1"/>
  <c r="N540" i="1" s="1"/>
  <c r="O540" i="1" s="1"/>
  <c r="M604" i="1"/>
  <c r="N604" i="1" s="1"/>
  <c r="O604" i="1" s="1"/>
  <c r="M641" i="1"/>
  <c r="N641" i="1" s="1"/>
  <c r="O641" i="1" s="1"/>
  <c r="M703" i="1"/>
  <c r="N703" i="1" s="1"/>
  <c r="O703" i="1" s="1"/>
  <c r="M721" i="1"/>
  <c r="N721" i="1" s="1"/>
  <c r="O721" i="1" s="1"/>
  <c r="M747" i="1"/>
  <c r="N747" i="1" s="1"/>
  <c r="O747" i="1" s="1"/>
  <c r="M773" i="1"/>
  <c r="N773" i="1" s="1"/>
  <c r="O773" i="1" s="1"/>
  <c r="M799" i="1"/>
  <c r="N799" i="1" s="1"/>
  <c r="O799" i="1" s="1"/>
  <c r="M886" i="1"/>
  <c r="N886" i="1" s="1"/>
  <c r="O886" i="1" s="1"/>
  <c r="M1024" i="1"/>
  <c r="N1024" i="1" s="1"/>
  <c r="O1024" i="1" s="1"/>
  <c r="M1048" i="1"/>
  <c r="N1048" i="1" s="1"/>
  <c r="O1048" i="1" s="1"/>
  <c r="M1056" i="1"/>
  <c r="N1056" i="1" s="1"/>
  <c r="O1056" i="1" s="1"/>
  <c r="M116" i="1"/>
  <c r="N116" i="1" s="1"/>
  <c r="O116" i="1" s="1"/>
  <c r="M126" i="1"/>
  <c r="N126" i="1" s="1"/>
  <c r="O126" i="1" s="1"/>
  <c r="M169" i="1"/>
  <c r="N169" i="1" s="1"/>
  <c r="O169" i="1" s="1"/>
  <c r="M343" i="1"/>
  <c r="N343" i="1" s="1"/>
  <c r="O343" i="1" s="1"/>
  <c r="M410" i="1"/>
  <c r="N410" i="1" s="1"/>
  <c r="O410" i="1" s="1"/>
  <c r="M425" i="1"/>
  <c r="N425" i="1" s="1"/>
  <c r="O425" i="1" s="1"/>
  <c r="M459" i="1"/>
  <c r="N459" i="1" s="1"/>
  <c r="O459" i="1" s="1"/>
  <c r="M468" i="1"/>
  <c r="N468" i="1" s="1"/>
  <c r="O468" i="1" s="1"/>
  <c r="M486" i="1"/>
  <c r="N486" i="1" s="1"/>
  <c r="O486" i="1" s="1"/>
  <c r="M532" i="1"/>
  <c r="N532" i="1" s="1"/>
  <c r="O532" i="1" s="1"/>
  <c r="M541" i="1"/>
  <c r="N541" i="1" s="1"/>
  <c r="O541" i="1" s="1"/>
  <c r="M550" i="1"/>
  <c r="N550" i="1" s="1"/>
  <c r="O550" i="1" s="1"/>
  <c r="M605" i="1"/>
  <c r="N605" i="1" s="1"/>
  <c r="O605" i="1" s="1"/>
  <c r="M705" i="1"/>
  <c r="N705" i="1" s="1"/>
  <c r="O705" i="1" s="1"/>
  <c r="M722" i="1"/>
  <c r="N722" i="1" s="1"/>
  <c r="O722" i="1" s="1"/>
  <c r="M731" i="1"/>
  <c r="N731" i="1" s="1"/>
  <c r="O731" i="1" s="1"/>
  <c r="M748" i="1"/>
  <c r="N748" i="1" s="1"/>
  <c r="O748" i="1" s="1"/>
  <c r="M774" i="1"/>
  <c r="N774" i="1" s="1"/>
  <c r="O774" i="1" s="1"/>
  <c r="M801" i="1"/>
  <c r="N801" i="1" s="1"/>
  <c r="O801" i="1" s="1"/>
  <c r="M844" i="1"/>
  <c r="N844" i="1" s="1"/>
  <c r="O844" i="1" s="1"/>
  <c r="M887" i="1"/>
  <c r="N887" i="1" s="1"/>
  <c r="O887" i="1" s="1"/>
  <c r="M118" i="1"/>
  <c r="N118" i="1" s="1"/>
  <c r="O118" i="1" s="1"/>
  <c r="M127" i="1"/>
  <c r="N127" i="1" s="1"/>
  <c r="O127" i="1" s="1"/>
  <c r="M170" i="1"/>
  <c r="N170" i="1" s="1"/>
  <c r="O170" i="1" s="1"/>
  <c r="M186" i="1"/>
  <c r="N186" i="1" s="1"/>
  <c r="O186" i="1" s="1"/>
  <c r="M257" i="1"/>
  <c r="N257" i="1" s="1"/>
  <c r="O257" i="1" s="1"/>
  <c r="M310" i="1"/>
  <c r="N310" i="1" s="1"/>
  <c r="O310" i="1" s="1"/>
  <c r="M412" i="1"/>
  <c r="N412" i="1" s="1"/>
  <c r="O412" i="1" s="1"/>
  <c r="M426" i="1"/>
  <c r="N426" i="1" s="1"/>
  <c r="O426" i="1" s="1"/>
  <c r="M469" i="1"/>
  <c r="N469" i="1" s="1"/>
  <c r="O469" i="1" s="1"/>
  <c r="M487" i="1"/>
  <c r="N487" i="1" s="1"/>
  <c r="O487" i="1" s="1"/>
  <c r="M497" i="1"/>
  <c r="N497" i="1" s="1"/>
  <c r="O497" i="1" s="1"/>
  <c r="M533" i="1"/>
  <c r="N533" i="1" s="1"/>
  <c r="O533" i="1" s="1"/>
  <c r="M542" i="1"/>
  <c r="N542" i="1" s="1"/>
  <c r="O542" i="1" s="1"/>
  <c r="M551" i="1"/>
  <c r="N551" i="1" s="1"/>
  <c r="O551" i="1" s="1"/>
  <c r="M561" i="1"/>
  <c r="N561" i="1" s="1"/>
  <c r="O561" i="1" s="1"/>
  <c r="M606" i="1"/>
  <c r="N606" i="1" s="1"/>
  <c r="O606" i="1" s="1"/>
  <c r="M723" i="1"/>
  <c r="N723" i="1" s="1"/>
  <c r="O723" i="1" s="1"/>
  <c r="M732" i="1"/>
  <c r="N732" i="1" s="1"/>
  <c r="O732" i="1" s="1"/>
  <c r="M749" i="1"/>
  <c r="N749" i="1" s="1"/>
  <c r="O749" i="1" s="1"/>
  <c r="M775" i="1"/>
  <c r="N775" i="1" s="1"/>
  <c r="O775" i="1" s="1"/>
  <c r="M802" i="1"/>
  <c r="N802" i="1" s="1"/>
  <c r="O802" i="1" s="1"/>
  <c r="M845" i="1"/>
  <c r="N845" i="1" s="1"/>
  <c r="O845" i="1" s="1"/>
  <c r="M889" i="1"/>
  <c r="N889" i="1" s="1"/>
  <c r="O889" i="1" s="1"/>
  <c r="M1058" i="1"/>
  <c r="N1058" i="1" s="1"/>
  <c r="O1058" i="1" s="1"/>
  <c r="M119" i="1"/>
  <c r="N119" i="1" s="1"/>
  <c r="O119" i="1" s="1"/>
  <c r="M128" i="1"/>
  <c r="N128" i="1" s="1"/>
  <c r="O128" i="1" s="1"/>
  <c r="M137" i="1"/>
  <c r="N137" i="1" s="1"/>
  <c r="O137" i="1" s="1"/>
  <c r="M171" i="1"/>
  <c r="N171" i="1" s="1"/>
  <c r="O171" i="1" s="1"/>
  <c r="M187" i="1"/>
  <c r="N187" i="1" s="1"/>
  <c r="O187" i="1" s="1"/>
  <c r="M206" i="1"/>
  <c r="N206" i="1" s="1"/>
  <c r="O206" i="1" s="1"/>
  <c r="M215" i="1"/>
  <c r="N215" i="1" s="1"/>
  <c r="O215" i="1" s="1"/>
  <c r="M258" i="1"/>
  <c r="N258" i="1" s="1"/>
  <c r="O258" i="1" s="1"/>
  <c r="M267" i="1"/>
  <c r="N267" i="1" s="1"/>
  <c r="O267" i="1" s="1"/>
  <c r="M311" i="1"/>
  <c r="N311" i="1" s="1"/>
  <c r="O311" i="1" s="1"/>
  <c r="M413" i="1"/>
  <c r="N413" i="1" s="1"/>
  <c r="O413" i="1" s="1"/>
  <c r="M427" i="1"/>
  <c r="N427" i="1" s="1"/>
  <c r="O427" i="1" s="1"/>
  <c r="M489" i="1"/>
  <c r="N489" i="1" s="1"/>
  <c r="O489" i="1" s="1"/>
  <c r="M498" i="1"/>
  <c r="N498" i="1" s="1"/>
  <c r="O498" i="1" s="1"/>
  <c r="M543" i="1"/>
  <c r="N543" i="1" s="1"/>
  <c r="O543" i="1" s="1"/>
  <c r="M553" i="1"/>
  <c r="N553" i="1" s="1"/>
  <c r="O553" i="1" s="1"/>
  <c r="M562" i="1"/>
  <c r="N562" i="1" s="1"/>
  <c r="O562" i="1" s="1"/>
  <c r="M580" i="1"/>
  <c r="N580" i="1" s="1"/>
  <c r="O580" i="1" s="1"/>
  <c r="M607" i="1"/>
  <c r="N607" i="1" s="1"/>
  <c r="O607" i="1" s="1"/>
  <c r="M733" i="1"/>
  <c r="N733" i="1" s="1"/>
  <c r="O733" i="1" s="1"/>
  <c r="M846" i="1"/>
  <c r="N846" i="1" s="1"/>
  <c r="O846" i="1" s="1"/>
  <c r="M42" i="1"/>
  <c r="N42" i="1" s="1"/>
  <c r="O42" i="1" s="1"/>
  <c r="M129" i="1"/>
  <c r="N129" i="1" s="1"/>
  <c r="O129" i="1" s="1"/>
  <c r="M138" i="1"/>
  <c r="N138" i="1" s="1"/>
  <c r="O138" i="1" s="1"/>
  <c r="M188" i="1"/>
  <c r="N188" i="1" s="1"/>
  <c r="O188" i="1" s="1"/>
  <c r="M198" i="1"/>
  <c r="N198" i="1" s="1"/>
  <c r="O198" i="1" s="1"/>
  <c r="M207" i="1"/>
  <c r="N207" i="1" s="1"/>
  <c r="O207" i="1" s="1"/>
  <c r="M216" i="1"/>
  <c r="N216" i="1" s="1"/>
  <c r="O216" i="1" s="1"/>
  <c r="M259" i="1"/>
  <c r="N259" i="1" s="1"/>
  <c r="O259" i="1" s="1"/>
  <c r="M268" i="1"/>
  <c r="N268" i="1" s="1"/>
  <c r="O268" i="1" s="1"/>
  <c r="M312" i="1"/>
  <c r="N312" i="1" s="1"/>
  <c r="O312" i="1" s="1"/>
  <c r="M428" i="1"/>
  <c r="N428" i="1" s="1"/>
  <c r="O428" i="1" s="1"/>
  <c r="M499" i="1"/>
  <c r="N499" i="1" s="1"/>
  <c r="O499" i="1" s="1"/>
  <c r="M563" i="1"/>
  <c r="N563" i="1" s="1"/>
  <c r="O563" i="1" s="1"/>
  <c r="M581" i="1"/>
  <c r="N581" i="1" s="1"/>
  <c r="O581" i="1" s="1"/>
  <c r="M590" i="1"/>
  <c r="N590" i="1" s="1"/>
  <c r="O590" i="1" s="1"/>
  <c r="M636" i="1"/>
  <c r="N636" i="1" s="1"/>
  <c r="O636" i="1" s="1"/>
  <c r="M662" i="1"/>
  <c r="N662" i="1" s="1"/>
  <c r="O662" i="1" s="1"/>
  <c r="M734" i="1"/>
  <c r="N734" i="1" s="1"/>
  <c r="O734" i="1" s="1"/>
  <c r="M847" i="1"/>
  <c r="N847" i="1" s="1"/>
  <c r="O847" i="1" s="1"/>
  <c r="M43" i="1"/>
  <c r="N43" i="1" s="1"/>
  <c r="O43" i="1" s="1"/>
  <c r="M57" i="1"/>
  <c r="N57" i="1" s="1"/>
  <c r="O57" i="1" s="1"/>
  <c r="M139" i="1"/>
  <c r="N139" i="1" s="1"/>
  <c r="O139" i="1" s="1"/>
  <c r="M199" i="1"/>
  <c r="N199" i="1" s="1"/>
  <c r="O199" i="1" s="1"/>
  <c r="M208" i="1"/>
  <c r="N208" i="1" s="1"/>
  <c r="O208" i="1" s="1"/>
  <c r="M217" i="1"/>
  <c r="N217" i="1" s="1"/>
  <c r="O217" i="1" s="1"/>
  <c r="M260" i="1"/>
  <c r="N260" i="1" s="1"/>
  <c r="O260" i="1" s="1"/>
  <c r="M270" i="1"/>
  <c r="N270" i="1" s="1"/>
  <c r="O270" i="1" s="1"/>
  <c r="M313" i="1"/>
  <c r="N313" i="1" s="1"/>
  <c r="O313" i="1" s="1"/>
  <c r="M374" i="1"/>
  <c r="N374" i="1" s="1"/>
  <c r="O374" i="1" s="1"/>
  <c r="M582" i="1"/>
  <c r="N582" i="1" s="1"/>
  <c r="O582" i="1" s="1"/>
  <c r="M591" i="1"/>
  <c r="N591" i="1" s="1"/>
  <c r="O591" i="1" s="1"/>
  <c r="M637" i="1"/>
  <c r="N637" i="1" s="1"/>
  <c r="O637" i="1" s="1"/>
  <c r="M663" i="1"/>
  <c r="N663" i="1" s="1"/>
  <c r="O663" i="1" s="1"/>
  <c r="M822" i="1"/>
  <c r="N822" i="1" s="1"/>
  <c r="O822" i="1" s="1"/>
  <c r="M883" i="1"/>
  <c r="N883" i="1" s="1"/>
  <c r="O883" i="1" s="1"/>
  <c r="M1021" i="1"/>
  <c r="N1021" i="1" s="1"/>
  <c r="O1021" i="1" s="1"/>
  <c r="M45" i="1"/>
  <c r="N45" i="1" s="1"/>
  <c r="O45" i="1" s="1"/>
  <c r="M218" i="1"/>
  <c r="N218" i="1" s="1"/>
  <c r="O218" i="1" s="1"/>
  <c r="M341" i="1"/>
  <c r="N341" i="1" s="1"/>
  <c r="O341" i="1" s="1"/>
  <c r="M375" i="1"/>
  <c r="N375" i="1" s="1"/>
  <c r="O375" i="1" s="1"/>
  <c r="M466" i="1"/>
  <c r="N466" i="1" s="1"/>
  <c r="O466" i="1" s="1"/>
  <c r="M639" i="1"/>
  <c r="N639" i="1" s="1"/>
  <c r="O639" i="1" s="1"/>
  <c r="M746" i="1"/>
  <c r="N746" i="1" s="1"/>
  <c r="O746" i="1" s="1"/>
  <c r="M884" i="1"/>
  <c r="N884" i="1" s="1"/>
  <c r="O884" i="1" s="1"/>
  <c r="M1059" i="1"/>
  <c r="N1059" i="1" s="1"/>
  <c r="O1059" i="1" s="1"/>
  <c r="M1068" i="1"/>
  <c r="N1068" i="1" s="1"/>
  <c r="O1068" i="1" s="1"/>
  <c r="M1076" i="1"/>
  <c r="N1076" i="1" s="1"/>
  <c r="O1076" i="1" s="1"/>
  <c r="M1092" i="1"/>
  <c r="N1092" i="1" s="1"/>
  <c r="O1092" i="1" s="1"/>
  <c r="M1156" i="1"/>
  <c r="N1156" i="1" s="1"/>
  <c r="O1156" i="1" s="1"/>
  <c r="M1188" i="1"/>
  <c r="N1188" i="1" s="1"/>
  <c r="O1188" i="1" s="1"/>
  <c r="M1212" i="1"/>
  <c r="N1212" i="1" s="1"/>
  <c r="O1212" i="1" s="1"/>
  <c r="M1252" i="1"/>
  <c r="N1252" i="1" s="1"/>
  <c r="O1252" i="1" s="1"/>
  <c r="M1410" i="1"/>
  <c r="N1410" i="1" s="1"/>
  <c r="O1410" i="1" s="1"/>
  <c r="M1483" i="1"/>
  <c r="N1483" i="1" s="1"/>
  <c r="O1483" i="1" s="1"/>
  <c r="M1547" i="1"/>
  <c r="N1547" i="1" s="1"/>
  <c r="O1547" i="1" s="1"/>
  <c r="M1555" i="1"/>
  <c r="N1555" i="1" s="1"/>
  <c r="O1555" i="1" s="1"/>
  <c r="M376" i="1"/>
  <c r="N376" i="1" s="1"/>
  <c r="O376" i="1" s="1"/>
  <c r="M583" i="1"/>
  <c r="N583" i="1" s="1"/>
  <c r="O583" i="1" s="1"/>
  <c r="M823" i="1"/>
  <c r="N823" i="1" s="1"/>
  <c r="O823" i="1" s="1"/>
  <c r="M885" i="1"/>
  <c r="N885" i="1" s="1"/>
  <c r="O885" i="1" s="1"/>
  <c r="M1069" i="1"/>
  <c r="N1069" i="1" s="1"/>
  <c r="O1069" i="1" s="1"/>
  <c r="M1077" i="1"/>
  <c r="N1077" i="1" s="1"/>
  <c r="O1077" i="1" s="1"/>
  <c r="M1093" i="1"/>
  <c r="N1093" i="1" s="1"/>
  <c r="O1093" i="1" s="1"/>
  <c r="M1157" i="1"/>
  <c r="N1157" i="1" s="1"/>
  <c r="O1157" i="1" s="1"/>
  <c r="M1189" i="1"/>
  <c r="N1189" i="1" s="1"/>
  <c r="O1189" i="1" s="1"/>
  <c r="M1213" i="1"/>
  <c r="N1213" i="1" s="1"/>
  <c r="O1213" i="1" s="1"/>
  <c r="M1253" i="1"/>
  <c r="N1253" i="1" s="1"/>
  <c r="O1253" i="1" s="1"/>
  <c r="M1301" i="1"/>
  <c r="N1301" i="1" s="1"/>
  <c r="O1301" i="1" s="1"/>
  <c r="M1484" i="1"/>
  <c r="N1484" i="1" s="1"/>
  <c r="O1484" i="1" s="1"/>
  <c r="M1548" i="1"/>
  <c r="N1548" i="1" s="1"/>
  <c r="O1548" i="1" s="1"/>
  <c r="M1556" i="1"/>
  <c r="N1556" i="1" s="1"/>
  <c r="O1556" i="1" s="1"/>
  <c r="M1628" i="1"/>
  <c r="N1628" i="1" s="1"/>
  <c r="O1628" i="1" s="1"/>
  <c r="M1636" i="1"/>
  <c r="N1636" i="1" s="1"/>
  <c r="O1636" i="1" s="1"/>
  <c r="M1694" i="1"/>
  <c r="N1694" i="1" s="1"/>
  <c r="O1694" i="1" s="1"/>
  <c r="M1726" i="1"/>
  <c r="N1726" i="1" s="1"/>
  <c r="O1726" i="1" s="1"/>
  <c r="M1759" i="1"/>
  <c r="N1759" i="1" s="1"/>
  <c r="O1759" i="1" s="1"/>
  <c r="M1791" i="1"/>
  <c r="N1791" i="1" s="1"/>
  <c r="O1791" i="1" s="1"/>
  <c r="M58" i="1"/>
  <c r="N58" i="1" s="1"/>
  <c r="O58" i="1" s="1"/>
  <c r="M665" i="1"/>
  <c r="N665" i="1" s="1"/>
  <c r="O665" i="1" s="1"/>
  <c r="M825" i="1"/>
  <c r="N825" i="1" s="1"/>
  <c r="O825" i="1" s="1"/>
  <c r="M1046" i="1"/>
  <c r="N1046" i="1" s="1"/>
  <c r="O1046" i="1" s="1"/>
  <c r="M1078" i="1"/>
  <c r="N1078" i="1" s="1"/>
  <c r="O1078" i="1" s="1"/>
  <c r="M1158" i="1"/>
  <c r="N1158" i="1" s="1"/>
  <c r="O1158" i="1" s="1"/>
  <c r="M1190" i="1"/>
  <c r="N1190" i="1" s="1"/>
  <c r="O1190" i="1" s="1"/>
  <c r="M1198" i="1"/>
  <c r="N1198" i="1" s="1"/>
  <c r="O1198" i="1" s="1"/>
  <c r="M1254" i="1"/>
  <c r="N1254" i="1" s="1"/>
  <c r="O1254" i="1" s="1"/>
  <c r="M1286" i="1"/>
  <c r="N1286" i="1" s="1"/>
  <c r="O1286" i="1" s="1"/>
  <c r="M1302" i="1"/>
  <c r="N1302" i="1" s="1"/>
  <c r="O1302" i="1" s="1"/>
  <c r="M1485" i="1"/>
  <c r="N1485" i="1" s="1"/>
  <c r="O1485" i="1" s="1"/>
  <c r="M1557" i="1"/>
  <c r="N1557" i="1" s="1"/>
  <c r="O1557" i="1" s="1"/>
  <c r="M1565" i="1"/>
  <c r="N1565" i="1" s="1"/>
  <c r="O1565" i="1" s="1"/>
  <c r="M59" i="1"/>
  <c r="N59" i="1" s="1"/>
  <c r="O59" i="1" s="1"/>
  <c r="M446" i="1"/>
  <c r="N446" i="1" s="1"/>
  <c r="O446" i="1" s="1"/>
  <c r="M593" i="1"/>
  <c r="N593" i="1" s="1"/>
  <c r="O593" i="1" s="1"/>
  <c r="M1047" i="1"/>
  <c r="N1047" i="1" s="1"/>
  <c r="O1047" i="1" s="1"/>
  <c r="M1079" i="1"/>
  <c r="N1079" i="1" s="1"/>
  <c r="O1079" i="1" s="1"/>
  <c r="M1159" i="1"/>
  <c r="N1159" i="1" s="1"/>
  <c r="O1159" i="1" s="1"/>
  <c r="M1199" i="1"/>
  <c r="N1199" i="1" s="1"/>
  <c r="O1199" i="1" s="1"/>
  <c r="M1287" i="1"/>
  <c r="N1287" i="1" s="1"/>
  <c r="O1287" i="1" s="1"/>
  <c r="M1303" i="1"/>
  <c r="N1303" i="1" s="1"/>
  <c r="O1303" i="1" s="1"/>
  <c r="M1486" i="1"/>
  <c r="N1486" i="1" s="1"/>
  <c r="O1486" i="1" s="1"/>
  <c r="M1566" i="1"/>
  <c r="N1566" i="1" s="1"/>
  <c r="O1566" i="1" s="1"/>
  <c r="M1638" i="1"/>
  <c r="N1638" i="1" s="1"/>
  <c r="O1638" i="1" s="1"/>
  <c r="M1646" i="1"/>
  <c r="N1646" i="1" s="1"/>
  <c r="O1646" i="1" s="1"/>
  <c r="M1769" i="1"/>
  <c r="N1769" i="1" s="1"/>
  <c r="O1769" i="1" s="1"/>
  <c r="M1793" i="1"/>
  <c r="N1793" i="1" s="1"/>
  <c r="O1793" i="1" s="1"/>
  <c r="M200" i="1"/>
  <c r="N200" i="1" s="1"/>
  <c r="O200" i="1" s="1"/>
  <c r="M447" i="1"/>
  <c r="N447" i="1" s="1"/>
  <c r="O447" i="1" s="1"/>
  <c r="M1049" i="1"/>
  <c r="N1049" i="1" s="1"/>
  <c r="O1049" i="1" s="1"/>
  <c r="M1120" i="1"/>
  <c r="N1120" i="1" s="1"/>
  <c r="O1120" i="1" s="1"/>
  <c r="M1176" i="1"/>
  <c r="N1176" i="1" s="1"/>
  <c r="O1176" i="1" s="1"/>
  <c r="M1200" i="1"/>
  <c r="N1200" i="1" s="1"/>
  <c r="O1200" i="1" s="1"/>
  <c r="M1224" i="1"/>
  <c r="N1224" i="1" s="1"/>
  <c r="O1224" i="1" s="1"/>
  <c r="M1264" i="1"/>
  <c r="N1264" i="1" s="1"/>
  <c r="O1264" i="1" s="1"/>
  <c r="M1288" i="1"/>
  <c r="N1288" i="1" s="1"/>
  <c r="O1288" i="1" s="1"/>
  <c r="M1304" i="1"/>
  <c r="N1304" i="1" s="1"/>
  <c r="O1304" i="1" s="1"/>
  <c r="M1442" i="1"/>
  <c r="N1442" i="1" s="1"/>
  <c r="O1442" i="1" s="1"/>
  <c r="M1567" i="1"/>
  <c r="N1567" i="1" s="1"/>
  <c r="O1567" i="1" s="1"/>
  <c r="M1599" i="1"/>
  <c r="N1599" i="1" s="1"/>
  <c r="O1599" i="1" s="1"/>
  <c r="M1647" i="1"/>
  <c r="N1647" i="1" s="1"/>
  <c r="O1647" i="1" s="1"/>
  <c r="M1770" i="1"/>
  <c r="N1770" i="1" s="1"/>
  <c r="O1770" i="1" s="1"/>
  <c r="M349" i="1"/>
  <c r="N349" i="1" s="1"/>
  <c r="O349" i="1" s="1"/>
  <c r="M1022" i="1"/>
  <c r="N1022" i="1" s="1"/>
  <c r="O1022" i="1" s="1"/>
  <c r="M1121" i="1"/>
  <c r="N1121" i="1" s="1"/>
  <c r="O1121" i="1" s="1"/>
  <c r="M1177" i="1"/>
  <c r="N1177" i="1" s="1"/>
  <c r="O1177" i="1" s="1"/>
  <c r="M1201" i="1"/>
  <c r="N1201" i="1" s="1"/>
  <c r="O1201" i="1" s="1"/>
  <c r="M1225" i="1"/>
  <c r="N1225" i="1" s="1"/>
  <c r="O1225" i="1" s="1"/>
  <c r="M1265" i="1"/>
  <c r="N1265" i="1" s="1"/>
  <c r="O1265" i="1" s="1"/>
  <c r="M1289" i="1"/>
  <c r="N1289" i="1" s="1"/>
  <c r="O1289" i="1" s="1"/>
  <c r="M1407" i="1"/>
  <c r="N1407" i="1" s="1"/>
  <c r="O1407" i="1" s="1"/>
  <c r="M1443" i="1"/>
  <c r="N1443" i="1" s="1"/>
  <c r="O1443" i="1" s="1"/>
  <c r="M1568" i="1"/>
  <c r="N1568" i="1" s="1"/>
  <c r="O1568" i="1" s="1"/>
  <c r="M1600" i="1"/>
  <c r="N1600" i="1" s="1"/>
  <c r="O1600" i="1" s="1"/>
  <c r="M1648" i="1"/>
  <c r="N1648" i="1" s="1"/>
  <c r="O1648" i="1" s="1"/>
  <c r="M95" i="1"/>
  <c r="N95" i="1" s="1"/>
  <c r="O95" i="1" s="1"/>
  <c r="M923" i="1"/>
  <c r="N923" i="1" s="1"/>
  <c r="O923" i="1" s="1"/>
  <c r="M1683" i="1"/>
  <c r="N1683" i="1" s="1"/>
  <c r="O1683" i="1" s="1"/>
  <c r="M15" i="1"/>
  <c r="N15" i="1" s="1"/>
  <c r="O15" i="1" s="1"/>
  <c r="M7" i="1"/>
  <c r="N7" i="1" s="1"/>
  <c r="O7" i="1" s="1"/>
  <c r="M25" i="1"/>
  <c r="N25" i="1" s="1"/>
  <c r="O25" i="1" s="1"/>
  <c r="M2094" i="1"/>
  <c r="N2094" i="1" s="1"/>
  <c r="O2094" i="1" s="1"/>
  <c r="M2056" i="1"/>
  <c r="N2056" i="1" s="1"/>
  <c r="O2056" i="1" s="1"/>
  <c r="M2048" i="1"/>
  <c r="N2048" i="1" s="1"/>
  <c r="O2048" i="1" s="1"/>
  <c r="M2032" i="1"/>
  <c r="N2032" i="1" s="1"/>
  <c r="O2032" i="1" s="1"/>
  <c r="M2024" i="1"/>
  <c r="N2024" i="1" s="1"/>
  <c r="O2024" i="1" s="1"/>
  <c r="M2000" i="1"/>
  <c r="N2000" i="1" s="1"/>
  <c r="O2000" i="1" s="1"/>
  <c r="M1985" i="1"/>
  <c r="N1985" i="1" s="1"/>
  <c r="O1985" i="1" s="1"/>
  <c r="M1977" i="1"/>
  <c r="N1977" i="1" s="1"/>
  <c r="O1977" i="1" s="1"/>
  <c r="M1969" i="1"/>
  <c r="N1969" i="1" s="1"/>
  <c r="O1969" i="1" s="1"/>
  <c r="M1961" i="1"/>
  <c r="N1961" i="1" s="1"/>
  <c r="O1961" i="1" s="1"/>
  <c r="M1953" i="1"/>
  <c r="N1953" i="1" s="1"/>
  <c r="O1953" i="1" s="1"/>
  <c r="M1937" i="1"/>
  <c r="N1937" i="1" s="1"/>
  <c r="O1937" i="1" s="1"/>
  <c r="M1929" i="1"/>
  <c r="N1929" i="1" s="1"/>
  <c r="O1929" i="1" s="1"/>
  <c r="M1921" i="1"/>
  <c r="N1921" i="1" s="1"/>
  <c r="O1921" i="1" s="1"/>
  <c r="M1913" i="1"/>
  <c r="N1913" i="1" s="1"/>
  <c r="O1913" i="1" s="1"/>
  <c r="M1905" i="1"/>
  <c r="N1905" i="1" s="1"/>
  <c r="O1905" i="1" s="1"/>
  <c r="M1881" i="1"/>
  <c r="N1881" i="1" s="1"/>
  <c r="O1881" i="1" s="1"/>
  <c r="M1873" i="1"/>
  <c r="N1873" i="1" s="1"/>
  <c r="O1873" i="1" s="1"/>
  <c r="M1865" i="1"/>
  <c r="N1865" i="1" s="1"/>
  <c r="O1865" i="1" s="1"/>
  <c r="M1857" i="1"/>
  <c r="N1857" i="1" s="1"/>
  <c r="O1857" i="1" s="1"/>
  <c r="M1833" i="1"/>
  <c r="N1833" i="1" s="1"/>
  <c r="O1833" i="1" s="1"/>
  <c r="M1825" i="1"/>
  <c r="N1825" i="1" s="1"/>
  <c r="O1825" i="1" s="1"/>
  <c r="M1817" i="1"/>
  <c r="N1817" i="1" s="1"/>
  <c r="O1817" i="1" s="1"/>
  <c r="M1790" i="1"/>
  <c r="N1790" i="1" s="1"/>
  <c r="O1790" i="1" s="1"/>
  <c r="M1771" i="1"/>
  <c r="N1771" i="1" s="1"/>
  <c r="O1771" i="1" s="1"/>
  <c r="M1757" i="1"/>
  <c r="N1757" i="1" s="1"/>
  <c r="O1757" i="1" s="1"/>
  <c r="M1747" i="1"/>
  <c r="N1747" i="1" s="1"/>
  <c r="O1747" i="1" s="1"/>
  <c r="M1709" i="1"/>
  <c r="N1709" i="1" s="1"/>
  <c r="O1709" i="1" s="1"/>
  <c r="M1679" i="1"/>
  <c r="N1679" i="1" s="1"/>
  <c r="O1679" i="1" s="1"/>
  <c r="M1656" i="1"/>
  <c r="N1656" i="1" s="1"/>
  <c r="O1656" i="1" s="1"/>
  <c r="M1641" i="1"/>
  <c r="N1641" i="1" s="1"/>
  <c r="O1641" i="1" s="1"/>
  <c r="M1625" i="1"/>
  <c r="N1625" i="1" s="1"/>
  <c r="O1625" i="1" s="1"/>
  <c r="M1611" i="1"/>
  <c r="N1611" i="1" s="1"/>
  <c r="O1611" i="1" s="1"/>
  <c r="M1569" i="1"/>
  <c r="N1569" i="1" s="1"/>
  <c r="O1569" i="1" s="1"/>
  <c r="M1522" i="1"/>
  <c r="N1522" i="1" s="1"/>
  <c r="O1522" i="1" s="1"/>
  <c r="M1498" i="1"/>
  <c r="N1498" i="1" s="1"/>
  <c r="O1498" i="1" s="1"/>
  <c r="M1453" i="1"/>
  <c r="N1453" i="1" s="1"/>
  <c r="O1453" i="1" s="1"/>
  <c r="M1433" i="1"/>
  <c r="N1433" i="1" s="1"/>
  <c r="O1433" i="1" s="1"/>
  <c r="M1349" i="1"/>
  <c r="N1349" i="1" s="1"/>
  <c r="O1349" i="1" s="1"/>
  <c r="M1298" i="1"/>
  <c r="N1298" i="1" s="1"/>
  <c r="O1298" i="1" s="1"/>
  <c r="M1259" i="1"/>
  <c r="N1259" i="1" s="1"/>
  <c r="O1259" i="1" s="1"/>
  <c r="M1203" i="1"/>
  <c r="N1203" i="1" s="1"/>
  <c r="O1203" i="1" s="1"/>
  <c r="M1171" i="1"/>
  <c r="N1171" i="1" s="1"/>
  <c r="O1171" i="1" s="1"/>
  <c r="M1139" i="1"/>
  <c r="N1139" i="1" s="1"/>
  <c r="O1139" i="1" s="1"/>
  <c r="M1114" i="1"/>
  <c r="N1114" i="1" s="1"/>
  <c r="O1114" i="1" s="1"/>
  <c r="M1083" i="1"/>
  <c r="N1083" i="1" s="1"/>
  <c r="O1083" i="1" s="1"/>
  <c r="M1038" i="1"/>
  <c r="N1038" i="1" s="1"/>
  <c r="O1038" i="1" s="1"/>
  <c r="M1025" i="1"/>
  <c r="N1025" i="1" s="1"/>
  <c r="O1025" i="1" s="1"/>
  <c r="M684" i="1"/>
  <c r="N684" i="1" s="1"/>
  <c r="O684" i="1" s="1"/>
  <c r="M574" i="1"/>
  <c r="N574" i="1" s="1"/>
  <c r="O574" i="1" s="1"/>
  <c r="M243" i="1"/>
  <c r="N243" i="1" s="1"/>
  <c r="O243" i="1" s="1"/>
  <c r="M227" i="1"/>
  <c r="N227" i="1" s="1"/>
  <c r="O227" i="1" s="1"/>
  <c r="M2125" i="1"/>
  <c r="N2125" i="1" s="1"/>
  <c r="O2125" i="1" s="1"/>
  <c r="M2097" i="1"/>
  <c r="N2097" i="1" s="1"/>
  <c r="O2097" i="1" s="1"/>
  <c r="M2120" i="1"/>
  <c r="N2120" i="1" s="1"/>
  <c r="O2120" i="1" s="1"/>
  <c r="M2204" i="1"/>
  <c r="N2204" i="1" s="1"/>
  <c r="O2204" i="1" s="1"/>
  <c r="M2218" i="1"/>
  <c r="N2218" i="1" s="1"/>
  <c r="O2218" i="1" s="1"/>
  <c r="M2155" i="1"/>
  <c r="N2155" i="1" s="1"/>
  <c r="O2155" i="1" s="1"/>
  <c r="M2112" i="1"/>
  <c r="N2112" i="1" s="1"/>
  <c r="O2112" i="1" s="1"/>
  <c r="M2202" i="1"/>
  <c r="N2202" i="1" s="1"/>
  <c r="O2202" i="1" s="1"/>
  <c r="M2216" i="1"/>
  <c r="N2216" i="1" s="1"/>
  <c r="O2216" i="1" s="1"/>
  <c r="M2119" i="1"/>
  <c r="N2119" i="1" s="1"/>
  <c r="O2119" i="1" s="1"/>
  <c r="M2215" i="1"/>
  <c r="N2215" i="1" s="1"/>
  <c r="O2215" i="1" s="1"/>
  <c r="M2154" i="1"/>
  <c r="N2154" i="1" s="1"/>
  <c r="O2154" i="1" s="1"/>
  <c r="M1332" i="1"/>
  <c r="N1332" i="1" s="1"/>
  <c r="O1332" i="1" s="1"/>
  <c r="M1367" i="1"/>
  <c r="N1367" i="1" s="1"/>
  <c r="O1367" i="1" s="1"/>
  <c r="M1366" i="1"/>
  <c r="N1366" i="1" s="1"/>
  <c r="O1366" i="1" s="1"/>
  <c r="M1361" i="1"/>
  <c r="N1361" i="1" s="1"/>
  <c r="O1361" i="1" s="1"/>
  <c r="M1365" i="1"/>
  <c r="N1365" i="1" s="1"/>
  <c r="O1365" i="1" s="1"/>
  <c r="M1335" i="1"/>
  <c r="N1335" i="1" s="1"/>
  <c r="O1335" i="1" s="1"/>
  <c r="M1334" i="1"/>
  <c r="N1334" i="1" s="1"/>
  <c r="O1334" i="1" s="1"/>
  <c r="M1333" i="1"/>
  <c r="N1333" i="1" s="1"/>
  <c r="O1333" i="1" s="1"/>
  <c r="M1331" i="1"/>
  <c r="N1331" i="1" s="1"/>
  <c r="O1331" i="1" s="1"/>
  <c r="M1731" i="1"/>
  <c r="N1731" i="1" s="1"/>
  <c r="O1731" i="1" s="1"/>
  <c r="M1675" i="1"/>
  <c r="N1675" i="1" s="1"/>
  <c r="O1675" i="1" s="1"/>
  <c r="M67" i="1"/>
  <c r="N67" i="1" s="1"/>
  <c r="O67" i="1" s="1"/>
  <c r="M2012" i="1"/>
  <c r="N2012" i="1" s="1"/>
  <c r="O2012" i="1" s="1"/>
  <c r="M1996" i="1"/>
  <c r="N1996" i="1" s="1"/>
  <c r="O1996" i="1" s="1"/>
  <c r="M1748" i="1"/>
  <c r="N1748" i="1" s="1"/>
  <c r="O1748" i="1" s="1"/>
  <c r="M1684" i="1"/>
  <c r="N1684" i="1" s="1"/>
  <c r="O1684" i="1" s="1"/>
  <c r="M1468" i="1"/>
  <c r="N1468" i="1" s="1"/>
  <c r="O1468" i="1" s="1"/>
  <c r="M1380" i="1"/>
  <c r="N1380" i="1" s="1"/>
  <c r="O1380" i="1" s="1"/>
  <c r="M988" i="1"/>
  <c r="N988" i="1" s="1"/>
  <c r="O988" i="1" s="1"/>
  <c r="M980" i="1"/>
  <c r="N980" i="1" s="1"/>
  <c r="O980" i="1" s="1"/>
  <c r="M956" i="1"/>
  <c r="N956" i="1" s="1"/>
  <c r="O956" i="1" s="1"/>
  <c r="M924" i="1"/>
  <c r="N924" i="1" s="1"/>
  <c r="O924" i="1" s="1"/>
  <c r="M396" i="1"/>
  <c r="N396" i="1" s="1"/>
  <c r="O396" i="1" s="1"/>
  <c r="M380" i="1"/>
  <c r="N380" i="1" s="1"/>
  <c r="O380" i="1" s="1"/>
  <c r="M284" i="1"/>
  <c r="N284" i="1" s="1"/>
  <c r="O284" i="1" s="1"/>
  <c r="M52" i="1"/>
  <c r="N52" i="1" s="1"/>
  <c r="O52" i="1" s="1"/>
  <c r="M1994" i="1"/>
  <c r="N1994" i="1" s="1"/>
  <c r="O1994" i="1" s="1"/>
  <c r="M1730" i="1"/>
  <c r="N1730" i="1" s="1"/>
  <c r="O1730" i="1" s="1"/>
  <c r="M1674" i="1"/>
  <c r="N1674" i="1" s="1"/>
  <c r="O1674" i="1" s="1"/>
  <c r="M1346" i="1"/>
  <c r="N1346" i="1" s="1"/>
  <c r="O1346" i="1" s="1"/>
  <c r="M986" i="1"/>
  <c r="N986" i="1" s="1"/>
  <c r="O986" i="1" s="1"/>
  <c r="M978" i="1"/>
  <c r="N978" i="1" s="1"/>
  <c r="O978" i="1" s="1"/>
  <c r="M954" i="1"/>
  <c r="N954" i="1" s="1"/>
  <c r="O954" i="1" s="1"/>
  <c r="M922" i="1"/>
  <c r="N922" i="1" s="1"/>
  <c r="O922" i="1" s="1"/>
  <c r="M378" i="1"/>
  <c r="N378" i="1" s="1"/>
  <c r="O378" i="1" s="1"/>
  <c r="M282" i="1"/>
  <c r="N282" i="1" s="1"/>
  <c r="O282" i="1" s="1"/>
  <c r="M274" i="1"/>
  <c r="N274" i="1" s="1"/>
  <c r="O274" i="1" s="1"/>
  <c r="M98" i="1"/>
  <c r="N98" i="1" s="1"/>
  <c r="O98" i="1" s="1"/>
  <c r="M66" i="1"/>
  <c r="N66" i="1" s="1"/>
  <c r="O66" i="1" s="1"/>
  <c r="M979" i="1"/>
  <c r="N979" i="1" s="1"/>
  <c r="O979" i="1" s="1"/>
  <c r="M34" i="1"/>
  <c r="N34" i="1" s="1"/>
  <c r="O34" i="1" s="1"/>
  <c r="M1993" i="1"/>
  <c r="N1993" i="1" s="1"/>
  <c r="O1993" i="1" s="1"/>
  <c r="M1745" i="1"/>
  <c r="N1745" i="1" s="1"/>
  <c r="O1745" i="1" s="1"/>
  <c r="M1729" i="1"/>
  <c r="N1729" i="1" s="1"/>
  <c r="O1729" i="1" s="1"/>
  <c r="M1689" i="1"/>
  <c r="N1689" i="1" s="1"/>
  <c r="O1689" i="1" s="1"/>
  <c r="M1673" i="1"/>
  <c r="N1673" i="1" s="1"/>
  <c r="O1673" i="1" s="1"/>
  <c r="M1465" i="1"/>
  <c r="N1465" i="1" s="1"/>
  <c r="O1465" i="1" s="1"/>
  <c r="M1441" i="1"/>
  <c r="N1441" i="1" s="1"/>
  <c r="O1441" i="1" s="1"/>
  <c r="M1345" i="1"/>
  <c r="N1345" i="1" s="1"/>
  <c r="O1345" i="1" s="1"/>
  <c r="M985" i="1"/>
  <c r="N985" i="1" s="1"/>
  <c r="O985" i="1" s="1"/>
  <c r="M977" i="1"/>
  <c r="N977" i="1" s="1"/>
  <c r="O977" i="1" s="1"/>
  <c r="M953" i="1"/>
  <c r="N953" i="1" s="1"/>
  <c r="O953" i="1" s="1"/>
  <c r="M921" i="1"/>
  <c r="N921" i="1" s="1"/>
  <c r="O921" i="1" s="1"/>
  <c r="M273" i="1"/>
  <c r="N273" i="1" s="1"/>
  <c r="O273" i="1" s="1"/>
  <c r="M97" i="1"/>
  <c r="N97" i="1" s="1"/>
  <c r="O97" i="1" s="1"/>
  <c r="M81" i="1"/>
  <c r="N81" i="1" s="1"/>
  <c r="O81" i="1" s="1"/>
  <c r="M2172" i="1"/>
  <c r="N2172" i="1" s="1"/>
  <c r="O2172" i="1" s="1"/>
  <c r="M2103" i="1"/>
  <c r="N2103" i="1" s="1"/>
  <c r="O2103" i="1" s="1"/>
  <c r="M2011" i="1"/>
  <c r="N2011" i="1" s="1"/>
  <c r="O2011" i="1" s="1"/>
  <c r="M33" i="1"/>
  <c r="N33" i="1" s="1"/>
  <c r="O33" i="1" s="1"/>
  <c r="M2016" i="1"/>
  <c r="N2016" i="1" s="1"/>
  <c r="O2016" i="1" s="1"/>
  <c r="M1992" i="1"/>
  <c r="N1992" i="1" s="1"/>
  <c r="O1992" i="1" s="1"/>
  <c r="M1744" i="1"/>
  <c r="N1744" i="1" s="1"/>
  <c r="O1744" i="1" s="1"/>
  <c r="M1728" i="1"/>
  <c r="N1728" i="1" s="1"/>
  <c r="O1728" i="1" s="1"/>
  <c r="M1688" i="1"/>
  <c r="N1688" i="1" s="1"/>
  <c r="O1688" i="1" s="1"/>
  <c r="M1672" i="1"/>
  <c r="N1672" i="1" s="1"/>
  <c r="O1672" i="1" s="1"/>
  <c r="M1440" i="1"/>
  <c r="N1440" i="1" s="1"/>
  <c r="O1440" i="1" s="1"/>
  <c r="M1384" i="1"/>
  <c r="N1384" i="1" s="1"/>
  <c r="O1384" i="1" s="1"/>
  <c r="M1344" i="1"/>
  <c r="N1344" i="1" s="1"/>
  <c r="O1344" i="1" s="1"/>
  <c r="M952" i="1"/>
  <c r="N952" i="1" s="1"/>
  <c r="O952" i="1" s="1"/>
  <c r="M928" i="1"/>
  <c r="N928" i="1" s="1"/>
  <c r="O928" i="1" s="1"/>
  <c r="M920" i="1"/>
  <c r="N920" i="1" s="1"/>
  <c r="O920" i="1" s="1"/>
  <c r="M424" i="1"/>
  <c r="N424" i="1" s="1"/>
  <c r="O424" i="1" s="1"/>
  <c r="M272" i="1"/>
  <c r="N272" i="1" s="1"/>
  <c r="O272" i="1" s="1"/>
  <c r="M96" i="1"/>
  <c r="N96" i="1" s="1"/>
  <c r="O96" i="1" s="1"/>
  <c r="M80" i="1"/>
  <c r="N80" i="1" s="1"/>
  <c r="O80" i="1" s="1"/>
  <c r="M64" i="1"/>
  <c r="N64" i="1" s="1"/>
  <c r="O64" i="1" s="1"/>
  <c r="M17" i="1"/>
  <c r="N17" i="1" s="1"/>
  <c r="O17" i="1" s="1"/>
  <c r="M32" i="1"/>
  <c r="N32" i="1" s="1"/>
  <c r="O32" i="1" s="1"/>
  <c r="M1999" i="1"/>
  <c r="N1999" i="1" s="1"/>
  <c r="O1999" i="1" s="1"/>
  <c r="M1743" i="1"/>
  <c r="N1743" i="1" s="1"/>
  <c r="O1743" i="1" s="1"/>
  <c r="M1687" i="1"/>
  <c r="N1687" i="1" s="1"/>
  <c r="O1687" i="1" s="1"/>
  <c r="M1471" i="1"/>
  <c r="N1471" i="1" s="1"/>
  <c r="O1471" i="1" s="1"/>
  <c r="M1439" i="1"/>
  <c r="N1439" i="1" s="1"/>
  <c r="O1439" i="1" s="1"/>
  <c r="M1383" i="1"/>
  <c r="N1383" i="1" s="1"/>
  <c r="O1383" i="1" s="1"/>
  <c r="M1343" i="1"/>
  <c r="N1343" i="1" s="1"/>
  <c r="O1343" i="1" s="1"/>
  <c r="M991" i="1"/>
  <c r="N991" i="1" s="1"/>
  <c r="O991" i="1" s="1"/>
  <c r="M951" i="1"/>
  <c r="N951" i="1" s="1"/>
  <c r="O951" i="1" s="1"/>
  <c r="M927" i="1"/>
  <c r="N927" i="1" s="1"/>
  <c r="O927" i="1" s="1"/>
  <c r="M919" i="1"/>
  <c r="N919" i="1" s="1"/>
  <c r="O919" i="1" s="1"/>
  <c r="M423" i="1"/>
  <c r="N423" i="1" s="1"/>
  <c r="O423" i="1" s="1"/>
  <c r="M415" i="1"/>
  <c r="N415" i="1" s="1"/>
  <c r="O415" i="1" s="1"/>
  <c r="M271" i="1"/>
  <c r="N271" i="1" s="1"/>
  <c r="O271" i="1" s="1"/>
  <c r="M79" i="1"/>
  <c r="N79" i="1" s="1"/>
  <c r="O79" i="1" s="1"/>
  <c r="M55" i="1"/>
  <c r="N55" i="1" s="1"/>
  <c r="O55" i="1" s="1"/>
  <c r="M2185" i="1"/>
  <c r="N2185" i="1" s="1"/>
  <c r="O2185" i="1" s="1"/>
  <c r="M2127" i="1"/>
  <c r="N2127" i="1" s="1"/>
  <c r="O2127" i="1" s="1"/>
  <c r="M31" i="1"/>
  <c r="N31" i="1" s="1"/>
  <c r="O31" i="1" s="1"/>
  <c r="M2014" i="1"/>
  <c r="N2014" i="1" s="1"/>
  <c r="O2014" i="1" s="1"/>
  <c r="M1998" i="1"/>
  <c r="N1998" i="1" s="1"/>
  <c r="O1998" i="1" s="1"/>
  <c r="M1470" i="1"/>
  <c r="N1470" i="1" s="1"/>
  <c r="O1470" i="1" s="1"/>
  <c r="M1438" i="1"/>
  <c r="N1438" i="1" s="1"/>
  <c r="O1438" i="1" s="1"/>
  <c r="M1382" i="1"/>
  <c r="N1382" i="1" s="1"/>
  <c r="O1382" i="1" s="1"/>
  <c r="M990" i="1"/>
  <c r="N990" i="1" s="1"/>
  <c r="O990" i="1" s="1"/>
  <c r="M958" i="1"/>
  <c r="N958" i="1" s="1"/>
  <c r="O958" i="1" s="1"/>
  <c r="M950" i="1"/>
  <c r="N950" i="1" s="1"/>
  <c r="O950" i="1" s="1"/>
  <c r="M926" i="1"/>
  <c r="N926" i="1" s="1"/>
  <c r="O926" i="1" s="1"/>
  <c r="M918" i="1"/>
  <c r="N918" i="1" s="1"/>
  <c r="O918" i="1" s="1"/>
  <c r="M422" i="1"/>
  <c r="N422" i="1" s="1"/>
  <c r="O422" i="1" s="1"/>
  <c r="M414" i="1"/>
  <c r="N414" i="1" s="1"/>
  <c r="O414" i="1" s="1"/>
  <c r="M398" i="1"/>
  <c r="N398" i="1" s="1"/>
  <c r="O398" i="1" s="1"/>
  <c r="M94" i="1"/>
  <c r="N94" i="1" s="1"/>
  <c r="O94" i="1" s="1"/>
  <c r="M78" i="1"/>
  <c r="N78" i="1" s="1"/>
  <c r="O78" i="1" s="1"/>
  <c r="M54" i="1"/>
  <c r="N54" i="1" s="1"/>
  <c r="O54" i="1" s="1"/>
  <c r="M1685" i="1"/>
  <c r="N1685" i="1" s="1"/>
  <c r="O1685" i="1" s="1"/>
  <c r="M1469" i="1"/>
  <c r="N1469" i="1" s="1"/>
  <c r="O1469" i="1" s="1"/>
  <c r="M1381" i="1"/>
  <c r="N1381" i="1" s="1"/>
  <c r="O1381" i="1" s="1"/>
  <c r="M989" i="1"/>
  <c r="N989" i="1" s="1"/>
  <c r="O989" i="1" s="1"/>
  <c r="M957" i="1"/>
  <c r="N957" i="1" s="1"/>
  <c r="O957" i="1" s="1"/>
  <c r="M949" i="1"/>
  <c r="N949" i="1" s="1"/>
  <c r="O949" i="1" s="1"/>
  <c r="M925" i="1"/>
  <c r="N925" i="1" s="1"/>
  <c r="O925" i="1" s="1"/>
  <c r="M381" i="1"/>
  <c r="N381" i="1" s="1"/>
  <c r="O381" i="1" s="1"/>
  <c r="M2131" i="1"/>
  <c r="N2131" i="1" s="1"/>
  <c r="O2131" i="1" s="1"/>
  <c r="M2182" i="1"/>
  <c r="N2182" i="1" s="1"/>
  <c r="O2182" i="1" s="1"/>
  <c r="M2173" i="1"/>
  <c r="N2173" i="1" s="1"/>
  <c r="O2173" i="1" s="1"/>
  <c r="M2186" i="1"/>
  <c r="N2186" i="1" s="1"/>
  <c r="O2186" i="1" s="1"/>
  <c r="M2170" i="1"/>
  <c r="N2170" i="1" s="1"/>
  <c r="O2170" i="1" s="1"/>
  <c r="L2173" i="1"/>
  <c r="L2131" i="1"/>
  <c r="L2125" i="1"/>
  <c r="M2187" i="1"/>
  <c r="N2187" i="1" s="1"/>
  <c r="O2187" i="1" s="1"/>
  <c r="M2183" i="1"/>
  <c r="N2183" i="1" s="1"/>
  <c r="O2183" i="1" s="1"/>
  <c r="M2171" i="1"/>
  <c r="N2171" i="1" s="1"/>
  <c r="O2171" i="1" s="1"/>
  <c r="M2129" i="1"/>
  <c r="N2129" i="1" s="1"/>
  <c r="O2129" i="1" s="1"/>
  <c r="M2126" i="1"/>
  <c r="N2126" i="1" s="1"/>
  <c r="O2126" i="1" s="1"/>
  <c r="M2105" i="1"/>
  <c r="N2105" i="1" s="1"/>
  <c r="O2105" i="1" s="1"/>
  <c r="M2102" i="1"/>
  <c r="N2102" i="1" s="1"/>
  <c r="O2102" i="1" s="1"/>
  <c r="M2130" i="1"/>
  <c r="N2130" i="1" s="1"/>
  <c r="O2130" i="1" s="1"/>
  <c r="M2128" i="1"/>
  <c r="N2128" i="1" s="1"/>
  <c r="O2128" i="1" s="1"/>
  <c r="M2104" i="1"/>
  <c r="N2104" i="1" s="1"/>
  <c r="O2104" i="1" s="1"/>
  <c r="M2124" i="1"/>
  <c r="N2124" i="1" s="1"/>
  <c r="O2124" i="1" s="1"/>
  <c r="M2100" i="1"/>
  <c r="N2100" i="1" s="1"/>
  <c r="O2100" i="1" s="1"/>
  <c r="M2121" i="1"/>
  <c r="N2121" i="1" s="1"/>
  <c r="O2121" i="1" s="1"/>
  <c r="M2123" i="1"/>
  <c r="N2123" i="1" s="1"/>
  <c r="O2123" i="1" s="1"/>
  <c r="M2099" i="1"/>
  <c r="N2099" i="1" s="1"/>
  <c r="O2099" i="1" s="1"/>
  <c r="M2151" i="1"/>
  <c r="N2151" i="1" s="1"/>
  <c r="O2151" i="1" s="1"/>
  <c r="M2150" i="1"/>
  <c r="N2150" i="1" s="1"/>
  <c r="O2150" i="1" s="1"/>
  <c r="M2146" i="1"/>
  <c r="N2146" i="1" s="1"/>
  <c r="O2146" i="1" s="1"/>
  <c r="M2116" i="1"/>
  <c r="N2116" i="1" s="1"/>
  <c r="O2116" i="1" s="1"/>
  <c r="M2149" i="1"/>
  <c r="N2149" i="1" s="1"/>
  <c r="O2149" i="1" s="1"/>
  <c r="M2145" i="1"/>
  <c r="N2145" i="1" s="1"/>
  <c r="O2145" i="1" s="1"/>
  <c r="M2148" i="1"/>
  <c r="N2148" i="1" s="1"/>
  <c r="O2148" i="1" s="1"/>
  <c r="M2115" i="1"/>
  <c r="N2115" i="1" s="1"/>
  <c r="O2115" i="1" s="1"/>
  <c r="L2216" i="1"/>
  <c r="M2207" i="1"/>
  <c r="N2207" i="1" s="1"/>
  <c r="O2207" i="1" s="1"/>
  <c r="L2218" i="1"/>
  <c r="M2211" i="1"/>
  <c r="N2211" i="1" s="1"/>
  <c r="O2211" i="1" s="1"/>
  <c r="M2219" i="1"/>
  <c r="N2219" i="1" s="1"/>
  <c r="O2219" i="1" s="1"/>
  <c r="M2210" i="1"/>
  <c r="N2210" i="1" s="1"/>
  <c r="O2210" i="1" s="1"/>
  <c r="L2215" i="1"/>
  <c r="M2208" i="1"/>
  <c r="N2208" i="1" s="1"/>
  <c r="O2208" i="1" s="1"/>
  <c r="L2202" i="1"/>
  <c r="M2213" i="1"/>
  <c r="N2213" i="1" s="1"/>
  <c r="O2213" i="1" s="1"/>
  <c r="M2214" i="1"/>
  <c r="N2214" i="1" s="1"/>
  <c r="O2214" i="1" s="1"/>
  <c r="M2217" i="1"/>
  <c r="N2217" i="1" s="1"/>
  <c r="O2217" i="1" s="1"/>
  <c r="M2209" i="1"/>
  <c r="N2209" i="1" s="1"/>
  <c r="O2209" i="1" s="1"/>
  <c r="M2212" i="1"/>
  <c r="N2212" i="1" s="1"/>
  <c r="O2212" i="1" s="1"/>
  <c r="L2204" i="1"/>
  <c r="M2205" i="1"/>
  <c r="N2205" i="1" s="1"/>
  <c r="O2205" i="1" s="1"/>
  <c r="M2199" i="1"/>
  <c r="N2199" i="1" s="1"/>
  <c r="O2199" i="1" s="1"/>
  <c r="M2200" i="1"/>
  <c r="N2200" i="1" s="1"/>
  <c r="O2200" i="1" s="1"/>
  <c r="M2203" i="1"/>
  <c r="N2203" i="1" s="1"/>
  <c r="O2203" i="1" s="1"/>
  <c r="M2206" i="1"/>
  <c r="N2206" i="1" s="1"/>
  <c r="O2206" i="1" s="1"/>
  <c r="M2198" i="1"/>
  <c r="N2198" i="1" s="1"/>
  <c r="O2198" i="1" s="1"/>
  <c r="M2201" i="1"/>
  <c r="N2201" i="1" s="1"/>
  <c r="O2201" i="1" s="1"/>
  <c r="M2084" i="1"/>
  <c r="N2084" i="1" s="1"/>
  <c r="O2084" i="1" s="1"/>
  <c r="M2076" i="1"/>
  <c r="N2076" i="1" s="1"/>
  <c r="O2076" i="1" s="1"/>
  <c r="M2068" i="1"/>
  <c r="N2068" i="1" s="1"/>
  <c r="O2068" i="1" s="1"/>
  <c r="M2060" i="1"/>
  <c r="N2060" i="1" s="1"/>
  <c r="O2060" i="1" s="1"/>
  <c r="M2083" i="1"/>
  <c r="N2083" i="1" s="1"/>
  <c r="O2083" i="1" s="1"/>
  <c r="M2075" i="1"/>
  <c r="N2075" i="1" s="1"/>
  <c r="O2075" i="1" s="1"/>
  <c r="M2067" i="1"/>
  <c r="N2067" i="1" s="1"/>
  <c r="O2067" i="1" s="1"/>
  <c r="M2059" i="1"/>
  <c r="N2059" i="1" s="1"/>
  <c r="O2059" i="1" s="1"/>
  <c r="M2090" i="1"/>
  <c r="N2090" i="1" s="1"/>
  <c r="O2090" i="1" s="1"/>
  <c r="M2082" i="1"/>
  <c r="N2082" i="1" s="1"/>
  <c r="O2082" i="1" s="1"/>
  <c r="M2074" i="1"/>
  <c r="N2074" i="1" s="1"/>
  <c r="O2074" i="1" s="1"/>
  <c r="M2066" i="1"/>
  <c r="N2066" i="1" s="1"/>
  <c r="O2066" i="1" s="1"/>
  <c r="M2058" i="1"/>
  <c r="N2058" i="1" s="1"/>
  <c r="O2058" i="1" s="1"/>
  <c r="M2089" i="1"/>
  <c r="N2089" i="1" s="1"/>
  <c r="O2089" i="1" s="1"/>
  <c r="M2081" i="1"/>
  <c r="N2081" i="1" s="1"/>
  <c r="O2081" i="1" s="1"/>
  <c r="M2073" i="1"/>
  <c r="N2073" i="1" s="1"/>
  <c r="O2073" i="1" s="1"/>
  <c r="M2065" i="1"/>
  <c r="N2065" i="1" s="1"/>
  <c r="O2065" i="1" s="1"/>
  <c r="M2057" i="1"/>
  <c r="N2057" i="1" s="1"/>
  <c r="O2057" i="1" s="1"/>
  <c r="M2088" i="1"/>
  <c r="N2088" i="1" s="1"/>
  <c r="O2088" i="1" s="1"/>
  <c r="M2080" i="1"/>
  <c r="N2080" i="1" s="1"/>
  <c r="O2080" i="1" s="1"/>
  <c r="M2072" i="1"/>
  <c r="N2072" i="1" s="1"/>
  <c r="O2072" i="1" s="1"/>
  <c r="M2064" i="1"/>
  <c r="N2064" i="1" s="1"/>
  <c r="O2064" i="1" s="1"/>
  <c r="M2087" i="1"/>
  <c r="N2087" i="1" s="1"/>
  <c r="O2087" i="1" s="1"/>
  <c r="M2079" i="1"/>
  <c r="N2079" i="1" s="1"/>
  <c r="O2079" i="1" s="1"/>
  <c r="M2071" i="1"/>
  <c r="N2071" i="1" s="1"/>
  <c r="O2071" i="1" s="1"/>
  <c r="M2063" i="1"/>
  <c r="N2063" i="1" s="1"/>
  <c r="O2063" i="1" s="1"/>
  <c r="M2086" i="1"/>
  <c r="N2086" i="1" s="1"/>
  <c r="O2086" i="1" s="1"/>
  <c r="M2078" i="1"/>
  <c r="N2078" i="1" s="1"/>
  <c r="O2078" i="1" s="1"/>
  <c r="M2070" i="1"/>
  <c r="N2070" i="1" s="1"/>
  <c r="O2070" i="1" s="1"/>
  <c r="M2062" i="1"/>
  <c r="N2062" i="1" s="1"/>
  <c r="O2062" i="1" s="1"/>
  <c r="M2096" i="1"/>
  <c r="N2096" i="1" s="1"/>
  <c r="O2096" i="1" s="1"/>
  <c r="L2" i="1"/>
</calcChain>
</file>

<file path=xl/sharedStrings.xml><?xml version="1.0" encoding="utf-8"?>
<sst xmlns="http://schemas.openxmlformats.org/spreadsheetml/2006/main" count="12082" uniqueCount="276">
  <si>
    <t>Supplier</t>
  </si>
  <si>
    <t>Product name</t>
  </si>
  <si>
    <t>Pieces</t>
  </si>
  <si>
    <t>Length [m]</t>
  </si>
  <si>
    <t>Volume [m3]</t>
  </si>
  <si>
    <t>Percentage</t>
  </si>
  <si>
    <t>Waste</t>
  </si>
  <si>
    <t>Batch</t>
  </si>
  <si>
    <t>Product Grade name</t>
  </si>
  <si>
    <t>Long Waste</t>
  </si>
  <si>
    <t>Reserved for Waste</t>
  </si>
  <si>
    <t>Q1 FJ 18x73</t>
  </si>
  <si>
    <t>Q1 Finger Joint</t>
  </si>
  <si>
    <t>Q1 FJ 18x73 short</t>
  </si>
  <si>
    <t>Q3 18x62,5</t>
  </si>
  <si>
    <t>Q3 Width</t>
  </si>
  <si>
    <t>Blade Waste</t>
  </si>
  <si>
    <t>Full Waste Board</t>
  </si>
  <si>
    <t>Q1 45x92 short</t>
  </si>
  <si>
    <t>Q1 45x92</t>
  </si>
  <si>
    <t>Q3 45x73.5</t>
  </si>
  <si>
    <t>Q2 45x92 BLUE</t>
  </si>
  <si>
    <t>BLUE Q2 grade</t>
  </si>
  <si>
    <t>Q2 18x73 BLUE</t>
  </si>
  <si>
    <t>Q5 18x73x2403</t>
  </si>
  <si>
    <t>Q5 18x73x3003</t>
  </si>
  <si>
    <t>0007</t>
  </si>
  <si>
    <t>Q4 18x73 2nd size down</t>
  </si>
  <si>
    <t>16x69</t>
  </si>
  <si>
    <t>Q3 16x61,5</t>
  </si>
  <si>
    <t>Q1 FJ 16x69</t>
  </si>
  <si>
    <t>Q1 16x69 short</t>
  </si>
  <si>
    <t>Q4 - 16x51,5</t>
  </si>
  <si>
    <t>Q2 16x69 FOR BLUE</t>
  </si>
  <si>
    <t>Q3 45x50</t>
  </si>
  <si>
    <t>Q5 15.2x72.5x2403</t>
  </si>
  <si>
    <t>Q5 15.2x72.5x2703</t>
  </si>
  <si>
    <t>Q5 15.2x72.5x3003</t>
  </si>
  <si>
    <t>Q1 FJ 15.2x72.5</t>
  </si>
  <si>
    <t>Q1 15.2x72.5 short</t>
  </si>
  <si>
    <t>Q3 15.2x61,5</t>
  </si>
  <si>
    <t>Q5 18x97x3000</t>
  </si>
  <si>
    <t>19x100</t>
  </si>
  <si>
    <t>Q5 18x97x2403</t>
  </si>
  <si>
    <t>Q4 18x97 2 sizes down</t>
  </si>
  <si>
    <t>Q2 13x97 BLUE</t>
  </si>
  <si>
    <t>Q1 18x97 short</t>
  </si>
  <si>
    <t>Q1 18x97</t>
  </si>
  <si>
    <t>Q3 18x74,5</t>
  </si>
  <si>
    <t>Q2 23x123 BLUE</t>
  </si>
  <si>
    <t>Q3 23x97</t>
  </si>
  <si>
    <t>Q1 23x123 short</t>
  </si>
  <si>
    <t>Q1 23x123</t>
  </si>
  <si>
    <t>Q4 23x123</t>
  </si>
  <si>
    <t>Q4 19x123 size down</t>
  </si>
  <si>
    <t>19x125</t>
  </si>
  <si>
    <t>Q2 19x123 BLUE</t>
  </si>
  <si>
    <t>Q1 19x123</t>
  </si>
  <si>
    <t>Q3 19x97</t>
  </si>
  <si>
    <t>Q1 19x123 short</t>
  </si>
  <si>
    <t>Quality</t>
  </si>
  <si>
    <t>Q1</t>
  </si>
  <si>
    <t>Q3</t>
  </si>
  <si>
    <t>Q2</t>
  </si>
  <si>
    <t>Q4</t>
  </si>
  <si>
    <t>Q5</t>
  </si>
  <si>
    <t>Date</t>
  </si>
  <si>
    <t>Q2 13x14.9</t>
  </si>
  <si>
    <t>Q1 23x73</t>
  </si>
  <si>
    <t>Q1 23x73 short</t>
  </si>
  <si>
    <t>Q5 23x73x3003</t>
  </si>
  <si>
    <t>Q3 23x61,5</t>
  </si>
  <si>
    <t>Q2 21x73 BLUE</t>
  </si>
  <si>
    <t>Q5 23x73x2403</t>
  </si>
  <si>
    <t>0714 lentzagis</t>
  </si>
  <si>
    <t>0321 Rettenmeier Baltic Timber Sia</t>
  </si>
  <si>
    <t>Q5 23x123x2403</t>
  </si>
  <si>
    <t>Q5 23x123x3003</t>
  </si>
  <si>
    <t>0665 Vika Wood SIA</t>
  </si>
  <si>
    <t>0641 Toftan AS</t>
  </si>
  <si>
    <t>0660 ISKO Wood SIA</t>
  </si>
  <si>
    <t>0709 Fiskarhedens Travaru AB</t>
  </si>
  <si>
    <t>0643 PATA SIA</t>
  </si>
  <si>
    <t>0751 UKRAINIAN SAWMILLS LLC</t>
  </si>
  <si>
    <t>19x150</t>
  </si>
  <si>
    <t>Q4 19x97</t>
  </si>
  <si>
    <t>Q1 19x147 short</t>
  </si>
  <si>
    <t>Q1 19x147</t>
  </si>
  <si>
    <t>Q3 19x123</t>
  </si>
  <si>
    <t>Q2 19x147 BLUE</t>
  </si>
  <si>
    <t>0790 Sweden Timber</t>
  </si>
  <si>
    <t>0651 Stora Enso Lat</t>
  </si>
  <si>
    <t>0061 RR Holz SIA</t>
  </si>
  <si>
    <t>0321 Rettenmeier Baltic Timber SIA</t>
  </si>
  <si>
    <t>Q5 18x73x1203</t>
  </si>
  <si>
    <t>0760 Holmen</t>
  </si>
  <si>
    <t>Q3 18x73,5</t>
  </si>
  <si>
    <t>0117 Barrus</t>
  </si>
  <si>
    <t>Q4 23x73 2nd size down</t>
  </si>
  <si>
    <t>Q519x123x2403</t>
  </si>
  <si>
    <t>Q5 19x123x3003</t>
  </si>
  <si>
    <t>Q1 19x119</t>
  </si>
  <si>
    <t>Q4 19x72.5</t>
  </si>
  <si>
    <t>Q1 19x119 short</t>
  </si>
  <si>
    <t>Q2 19x119 BLUE</t>
  </si>
  <si>
    <t>Q5 18x97x1200</t>
  </si>
  <si>
    <t>Q4 23x73 KANTE 11x9</t>
  </si>
  <si>
    <t>Q4 Corner+Defects Only One Flat Side</t>
  </si>
  <si>
    <t>Q4 19x50</t>
  </si>
  <si>
    <t>Q3 19x100</t>
  </si>
  <si>
    <t>Q4 19x51</t>
  </si>
  <si>
    <t>Q4 23x51</t>
  </si>
  <si>
    <t>Q3 23x73</t>
  </si>
  <si>
    <t>0751 UKRAINIAN SAWMILLS LLC22x100</t>
  </si>
  <si>
    <t>0235 Stora Enso Eesti AS</t>
  </si>
  <si>
    <t>Isko 19x119</t>
  </si>
  <si>
    <t>Q4 15.2x72.5 KANTE</t>
  </si>
  <si>
    <t>Q4 Thickness</t>
  </si>
  <si>
    <t>Q5 15x73x1200</t>
  </si>
  <si>
    <t>25x100</t>
  </si>
  <si>
    <t>Q1 23x97</t>
  </si>
  <si>
    <t>Q1 23x97 short</t>
  </si>
  <si>
    <t>Q2 21x97 BLUE</t>
  </si>
  <si>
    <t>Q5 23x97x3003</t>
  </si>
  <si>
    <t>Q5 23x97x2403</t>
  </si>
  <si>
    <t>Unicode</t>
  </si>
  <si>
    <t>19x75</t>
  </si>
  <si>
    <t>50x100</t>
  </si>
  <si>
    <t>25x75</t>
  </si>
  <si>
    <t>25x125</t>
  </si>
  <si>
    <t>16x75</t>
  </si>
  <si>
    <t>19x119</t>
  </si>
  <si>
    <t>UNICODE</t>
  </si>
  <si>
    <t>PRICE</t>
  </si>
  <si>
    <t>16x69-Waste</t>
  </si>
  <si>
    <t>16x69-Q1</t>
  </si>
  <si>
    <t>16x69-Q2</t>
  </si>
  <si>
    <t>16x69-Q3</t>
  </si>
  <si>
    <t>16x69-Q4</t>
  </si>
  <si>
    <t>16x75-Waste</t>
  </si>
  <si>
    <t>16x75-Q1</t>
  </si>
  <si>
    <t>16x75-Q2</t>
  </si>
  <si>
    <t>16x75-Q3</t>
  </si>
  <si>
    <t>16x75-Q4</t>
  </si>
  <si>
    <t>16x75-Q5</t>
  </si>
  <si>
    <t>16x100-Waste</t>
  </si>
  <si>
    <t>16x100-Q1</t>
  </si>
  <si>
    <t>16x100-Q2</t>
  </si>
  <si>
    <t>16x100-Q3</t>
  </si>
  <si>
    <t>16x100-Q4</t>
  </si>
  <si>
    <t>16x100-Q5</t>
  </si>
  <si>
    <t>16x125-Waste</t>
  </si>
  <si>
    <t>16x125-Q1</t>
  </si>
  <si>
    <t>16x125-Q2</t>
  </si>
  <si>
    <t>16x125-Q3</t>
  </si>
  <si>
    <t>16x125-Q4</t>
  </si>
  <si>
    <t>16x125-Q5</t>
  </si>
  <si>
    <t>16x150-Waste</t>
  </si>
  <si>
    <t>16x150-Q1</t>
  </si>
  <si>
    <t>16x150-Q2</t>
  </si>
  <si>
    <t>16x150-Q3</t>
  </si>
  <si>
    <t>16x150-Q4</t>
  </si>
  <si>
    <t>16x150-Q5</t>
  </si>
  <si>
    <t>19x75-Waste</t>
  </si>
  <si>
    <t>19x75-Q1</t>
  </si>
  <si>
    <t>19x75-Q2</t>
  </si>
  <si>
    <t>19x75-Q3</t>
  </si>
  <si>
    <t>19x75-Q4</t>
  </si>
  <si>
    <t>19x75-Q5</t>
  </si>
  <si>
    <t>19x100-Waste</t>
  </si>
  <si>
    <t>19x100-Q1</t>
  </si>
  <si>
    <t>19x100-Q2</t>
  </si>
  <si>
    <t>19x100-Q3</t>
  </si>
  <si>
    <t>19x100-Q4</t>
  </si>
  <si>
    <t>19x100-Q5</t>
  </si>
  <si>
    <t>19x125-Waste</t>
  </si>
  <si>
    <t>19x125-Q1</t>
  </si>
  <si>
    <t>19x125-Q2</t>
  </si>
  <si>
    <t>19x125-Q3</t>
  </si>
  <si>
    <t>19x125-Q4</t>
  </si>
  <si>
    <t>19x125-Q5</t>
  </si>
  <si>
    <t>19x150-Waste</t>
  </si>
  <si>
    <t>19x150-Q1</t>
  </si>
  <si>
    <t>19x150-Q2</t>
  </si>
  <si>
    <t>19x150-Q3</t>
  </si>
  <si>
    <t>19x150-Q4</t>
  </si>
  <si>
    <t>19x150-Q5</t>
  </si>
  <si>
    <t>25x75-Waste</t>
  </si>
  <si>
    <t>25x75-Q1</t>
  </si>
  <si>
    <t>25x75-Q2</t>
  </si>
  <si>
    <t>25x75-Q3</t>
  </si>
  <si>
    <t>25x75-Q4</t>
  </si>
  <si>
    <t>25x75-Q5</t>
  </si>
  <si>
    <t>25x100-Waste</t>
  </si>
  <si>
    <t>25x100-Q1</t>
  </si>
  <si>
    <t>25x100-Q2</t>
  </si>
  <si>
    <t>25x100-Q3</t>
  </si>
  <si>
    <t>25x100-Q4</t>
  </si>
  <si>
    <t>25x100-Q5</t>
  </si>
  <si>
    <t>25x125-Waste</t>
  </si>
  <si>
    <t>25x125-Q1</t>
  </si>
  <si>
    <t>25x125-Q2</t>
  </si>
  <si>
    <t>25x125-Q3</t>
  </si>
  <si>
    <t>25x125-Q4</t>
  </si>
  <si>
    <t>25x125-Q5</t>
  </si>
  <si>
    <t>25x150-Waste</t>
  </si>
  <si>
    <t>25x150-Q1</t>
  </si>
  <si>
    <t>25x150-Q2</t>
  </si>
  <si>
    <t>25x150-Q3</t>
  </si>
  <si>
    <t>25x150-Q4</t>
  </si>
  <si>
    <t>25x150-Q5</t>
  </si>
  <si>
    <t>50x100-Waste</t>
  </si>
  <si>
    <t>50x100-Q1</t>
  </si>
  <si>
    <t>50x100-Q2</t>
  </si>
  <si>
    <t>50x100-Q3</t>
  </si>
  <si>
    <t>Block Price M3</t>
  </si>
  <si>
    <t>19x119-Waste</t>
  </si>
  <si>
    <t>19x119-Q1</t>
  </si>
  <si>
    <t>19x119-Q2</t>
  </si>
  <si>
    <t>19x119-Q3</t>
  </si>
  <si>
    <t>19x119-Q4</t>
  </si>
  <si>
    <t>19x119-Q5</t>
  </si>
  <si>
    <t>%</t>
  </si>
  <si>
    <t>width</t>
  </si>
  <si>
    <t>good width</t>
  </si>
  <si>
    <t>Yield %</t>
  </si>
  <si>
    <t>True M3</t>
  </si>
  <si>
    <t>Differnece</t>
  </si>
  <si>
    <t>25x119</t>
  </si>
  <si>
    <t>Q3 19x72.5</t>
  </si>
  <si>
    <t>Q4 19x51.5</t>
  </si>
  <si>
    <t>Q5 18x72.5x1200</t>
  </si>
  <si>
    <t>Q1 wide</t>
  </si>
  <si>
    <t>Q4 19x100</t>
  </si>
  <si>
    <t>19x94</t>
  </si>
  <si>
    <t>Q1 18x94</t>
  </si>
  <si>
    <t>Q1 18x94 short</t>
  </si>
  <si>
    <t>Q3 18x94</t>
  </si>
  <si>
    <t>Q4 19x94</t>
  </si>
  <si>
    <t>Q2 19x94 BLUE</t>
  </si>
  <si>
    <t>0000 Pāržāvēts</t>
  </si>
  <si>
    <t>25x119-Waste</t>
  </si>
  <si>
    <t>25x119-Q1</t>
  </si>
  <si>
    <t>25x119-Q2</t>
  </si>
  <si>
    <t>25x119-Q3</t>
  </si>
  <si>
    <t>25x119-Q4</t>
  </si>
  <si>
    <t>25x119-Q5</t>
  </si>
  <si>
    <t>19x94-Waste</t>
  </si>
  <si>
    <t>19x94-Q1</t>
  </si>
  <si>
    <t>19x94-Q2</t>
  </si>
  <si>
    <t>19x94-Q3</t>
  </si>
  <si>
    <t>19x94-Q4</t>
  </si>
  <si>
    <t>19x94-Q5</t>
  </si>
  <si>
    <t>19x69</t>
  </si>
  <si>
    <t>Q7 18x73x2403</t>
  </si>
  <si>
    <t>Q7 (q5 with knots)</t>
  </si>
  <si>
    <t>Q7</t>
  </si>
  <si>
    <t>19x69-Waste</t>
  </si>
  <si>
    <t>19x69-Q1</t>
  </si>
  <si>
    <t>19x69-Q2</t>
  </si>
  <si>
    <t>19x69-Q3</t>
  </si>
  <si>
    <t>19x69-Q4</t>
  </si>
  <si>
    <t>19x75-Q7</t>
  </si>
  <si>
    <t>16x150</t>
  </si>
  <si>
    <t>16x125</t>
  </si>
  <si>
    <t>16x100</t>
  </si>
  <si>
    <t>16x61</t>
  </si>
  <si>
    <t>16x51</t>
  </si>
  <si>
    <t>19x61</t>
  </si>
  <si>
    <t>19x51</t>
  </si>
  <si>
    <t>25x150</t>
  </si>
  <si>
    <t>25x61</t>
  </si>
  <si>
    <t>25x51</t>
  </si>
  <si>
    <t>Hours</t>
  </si>
  <si>
    <t>M3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</si>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</sst>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2]\ #,##0.00"/>
    <numFmt numFmtId="166" formatCode="#,##0.00_ ;\-#,##0.00\ "/>
  </numFmts>
  <fonts count="14" x14ac:knownFonts="1">
    <font>
      <sz val="11"/>
      <name val="Arial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B4B4B4"/>
      </left>
      <right/>
      <top style="thin">
        <color rgb="FFB4B4B4"/>
      </top>
      <bottom style="thin">
        <color rgb="FFB4B4B4"/>
      </bottom>
      <diagonal/>
    </border>
    <border>
      <left style="thin">
        <color rgb="FFB4B4B4"/>
      </left>
      <right/>
      <top/>
      <bottom/>
      <diagonal/>
    </border>
    <border>
      <left/>
      <right/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2" fillId="3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39" fontId="2" fillId="3" borderId="1" xfId="0" applyNumberFormat="1" applyFont="1" applyFill="1" applyBorder="1" applyAlignment="1">
      <alignment vertical="top" wrapText="1"/>
    </xf>
    <xf numFmtId="37" fontId="2" fillId="3" borderId="1" xfId="0" applyNumberFormat="1" applyFont="1" applyFill="1" applyBorder="1" applyAlignment="1">
      <alignment vertical="top" wrapText="1"/>
    </xf>
    <xf numFmtId="49" fontId="4" fillId="0" borderId="0" xfId="0" applyNumberFormat="1" applyFont="1"/>
    <xf numFmtId="0" fontId="4" fillId="0" borderId="0" xfId="0" applyFont="1"/>
    <xf numFmtId="49" fontId="1" fillId="2" borderId="2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37" fontId="5" fillId="3" borderId="1" xfId="0" applyNumberFormat="1" applyFont="1" applyFill="1" applyBorder="1" applyAlignment="1">
      <alignment vertical="top" wrapText="1"/>
    </xf>
    <xf numFmtId="39" fontId="5" fillId="3" borderId="1" xfId="0" applyNumberFormat="1" applyFont="1" applyFill="1" applyBorder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5" fillId="3" borderId="0" xfId="0" applyNumberFormat="1" applyFont="1" applyFill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5" fillId="3" borderId="3" xfId="0" applyNumberFormat="1" applyFont="1" applyFill="1" applyBorder="1" applyAlignment="1">
      <alignment vertical="top" wrapText="1"/>
    </xf>
    <xf numFmtId="0" fontId="7" fillId="3" borderId="4" xfId="0" applyFont="1" applyFill="1" applyBorder="1"/>
    <xf numFmtId="49" fontId="5" fillId="3" borderId="4" xfId="0" applyNumberFormat="1" applyFont="1" applyFill="1" applyBorder="1" applyAlignment="1">
      <alignment vertical="top" wrapText="1"/>
    </xf>
    <xf numFmtId="0" fontId="8" fillId="3" borderId="4" xfId="0" applyFont="1" applyFill="1" applyBorder="1"/>
    <xf numFmtId="49" fontId="9" fillId="0" borderId="0" xfId="0" applyNumberFormat="1" applyFont="1" applyAlignment="1">
      <alignment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1" fillId="3" borderId="4" xfId="0" applyFont="1" applyFill="1" applyBorder="1"/>
    <xf numFmtId="37" fontId="10" fillId="3" borderId="1" xfId="0" applyNumberFormat="1" applyFont="1" applyFill="1" applyBorder="1" applyAlignment="1">
      <alignment vertical="top" wrapText="1"/>
    </xf>
    <xf numFmtId="39" fontId="10" fillId="3" borderId="1" xfId="0" applyNumberFormat="1" applyFont="1" applyFill="1" applyBorder="1" applyAlignment="1">
      <alignment vertical="top" wrapText="1"/>
    </xf>
    <xf numFmtId="49" fontId="12" fillId="0" borderId="0" xfId="0" applyNumberFormat="1" applyFont="1" applyAlignment="1">
      <alignment vertical="top" wrapText="1"/>
    </xf>
    <xf numFmtId="49" fontId="10" fillId="0" borderId="0" xfId="0" applyNumberFormat="1" applyFont="1" applyAlignment="1">
      <alignment vertical="top" wrapText="1"/>
    </xf>
    <xf numFmtId="0" fontId="11" fillId="3" borderId="5" xfId="0" applyFont="1" applyFill="1" applyBorder="1"/>
    <xf numFmtId="0" fontId="0" fillId="3" borderId="1" xfId="0" applyFill="1" applyBorder="1"/>
    <xf numFmtId="0" fontId="11" fillId="3" borderId="1" xfId="0" applyFont="1" applyFill="1" applyBorder="1"/>
    <xf numFmtId="49" fontId="2" fillId="3" borderId="4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164" fontId="0" fillId="0" borderId="0" xfId="0" applyNumberFormat="1"/>
    <xf numFmtId="165" fontId="1" fillId="2" borderId="2" xfId="0" applyNumberFormat="1" applyFont="1" applyFill="1" applyBorder="1" applyAlignment="1">
      <alignment vertical="top" wrapText="1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49" fontId="13" fillId="3" borderId="1" xfId="0" applyNumberFormat="1" applyFont="1" applyFill="1" applyBorder="1" applyAlignment="1">
      <alignment vertical="top" wrapText="1"/>
    </xf>
    <xf numFmtId="37" fontId="13" fillId="3" borderId="1" xfId="0" applyNumberFormat="1" applyFont="1" applyFill="1" applyBorder="1" applyAlignment="1">
      <alignment vertical="top" wrapText="1"/>
    </xf>
    <xf numFmtId="39" fontId="13" fillId="3" borderId="1" xfId="0" applyNumberFormat="1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17" fontId="2" fillId="3" borderId="0" xfId="0" applyNumberFormat="1" applyFont="1" applyFill="1" applyAlignment="1">
      <alignment vertical="top" wrapText="1"/>
    </xf>
    <xf numFmtId="0" fontId="4" fillId="3" borderId="1" xfId="0" applyFont="1" applyFill="1" applyBorder="1"/>
    <xf numFmtId="39" fontId="2" fillId="3" borderId="2" xfId="0" applyNumberFormat="1" applyFont="1" applyFill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EA17A-C7BD-4EB0-967A-6EEE6D486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33127950"/>
          <a:ext cx="1266825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1266825</xdr:colOff>
      <xdr:row>125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5C91A-62B7-4665-B25C-379EA1CBC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3025" y="42500550"/>
          <a:ext cx="1266825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7"/>
  <sheetViews>
    <sheetView zoomScale="85" zoomScaleNormal="85" workbookViewId="0">
      <selection sqref="A1:XFD1"/>
    </sheetView>
  </sheetViews>
  <sheetFormatPr defaultRowHeight="14.25" x14ac:dyDescent="0.2"/>
  <cols>
    <col min="2" max="2" width="31" customWidth="1"/>
    <col min="3" max="3" width="19.75" customWidth="1"/>
    <col min="4" max="4" width="16.75" bestFit="1" customWidth="1"/>
    <col min="5" max="5" width="15.625" bestFit="1" customWidth="1"/>
    <col min="6" max="6" width="20.25" customWidth="1"/>
    <col min="7" max="10" width="10.5" customWidth="1"/>
    <col min="11" max="11" width="23.875" customWidth="1"/>
    <col min="12" max="12" width="13.375" style="32" bestFit="1" customWidth="1"/>
    <col min="13" max="13" width="13.375" customWidth="1"/>
  </cols>
  <sheetData>
    <row r="1" spans="1:15" ht="19.350000000000001" customHeight="1" x14ac:dyDescent="0.2">
      <c r="A1" s="7" t="s">
        <v>66</v>
      </c>
      <c r="B1" s="2" t="s">
        <v>0</v>
      </c>
      <c r="C1" s="2" t="s">
        <v>7</v>
      </c>
      <c r="D1" s="2" t="s">
        <v>1</v>
      </c>
      <c r="E1" s="2" t="s">
        <v>8</v>
      </c>
      <c r="F1" s="2" t="s">
        <v>60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125</v>
      </c>
      <c r="L1" s="31" t="s">
        <v>215</v>
      </c>
      <c r="M1" s="31" t="s">
        <v>225</v>
      </c>
      <c r="N1" s="31" t="s">
        <v>226</v>
      </c>
      <c r="O1" s="31" t="s">
        <v>227</v>
      </c>
    </row>
    <row r="2" spans="1:15" ht="17.649999999999999" customHeight="1" x14ac:dyDescent="0.2">
      <c r="A2" s="40">
        <v>45292</v>
      </c>
      <c r="B2" s="5" t="s">
        <v>26</v>
      </c>
      <c r="C2" s="1" t="s">
        <v>126</v>
      </c>
      <c r="D2" s="1" t="s">
        <v>6</v>
      </c>
      <c r="E2" s="1" t="s">
        <v>6</v>
      </c>
      <c r="F2" s="1" t="s">
        <v>6</v>
      </c>
      <c r="G2" s="4">
        <v>63415</v>
      </c>
      <c r="H2" s="3">
        <v>3530.77</v>
      </c>
      <c r="I2" s="3">
        <v>4.6500000000000004</v>
      </c>
      <c r="J2" s="3">
        <v>8.5209299999999999</v>
      </c>
      <c r="K2" s="3" t="str">
        <f>CONCATENATE(C2,"-",F2)</f>
        <v>19x75-Waste</v>
      </c>
      <c r="L2" s="32">
        <f>VLOOKUP(K:K,'price per block'!A:B,2,FALSE)</f>
        <v>300</v>
      </c>
      <c r="M2" s="33">
        <f>VLOOKUP(K:K,'price per block'!A:E,5,FALSE)</f>
        <v>1</v>
      </c>
      <c r="N2">
        <f>M2*I2</f>
        <v>4.6500000000000004</v>
      </c>
      <c r="O2" s="34">
        <f>I2-N2</f>
        <v>0</v>
      </c>
    </row>
    <row r="3" spans="1:15" ht="17.649999999999999" customHeight="1" x14ac:dyDescent="0.2">
      <c r="A3" s="40">
        <v>45292</v>
      </c>
      <c r="B3" s="5" t="s">
        <v>26</v>
      </c>
      <c r="C3" s="1" t="s">
        <v>126</v>
      </c>
      <c r="D3" s="1" t="s">
        <v>9</v>
      </c>
      <c r="E3" s="1" t="s">
        <v>10</v>
      </c>
      <c r="F3" s="1" t="s">
        <v>6</v>
      </c>
      <c r="G3" s="4">
        <v>25976</v>
      </c>
      <c r="H3" s="3">
        <v>5263.21</v>
      </c>
      <c r="I3" s="3">
        <v>6.931</v>
      </c>
      <c r="J3" s="3">
        <v>12.699400000000001</v>
      </c>
      <c r="K3" s="3" t="str">
        <f t="shared" ref="K3:K66" si="0">CONCATENATE(C3,"-",F3)</f>
        <v>19x75-Waste</v>
      </c>
      <c r="L3" s="32">
        <f>VLOOKUP(K:K,'price per block'!A:B,2,FALSE)</f>
        <v>300</v>
      </c>
      <c r="M3" s="33">
        <f>VLOOKUP(K:K,'price per block'!A:E,5,FALSE)</f>
        <v>1</v>
      </c>
      <c r="N3">
        <f t="shared" ref="N3:N66" si="1">M3*I3</f>
        <v>6.931</v>
      </c>
      <c r="O3" s="34">
        <f t="shared" ref="O3:O66" si="2">I3-N3</f>
        <v>0</v>
      </c>
    </row>
    <row r="4" spans="1:15" ht="17.649999999999999" customHeight="1" x14ac:dyDescent="0.2">
      <c r="A4" s="40">
        <v>45292</v>
      </c>
      <c r="B4" s="5" t="s">
        <v>26</v>
      </c>
      <c r="C4" s="1" t="s">
        <v>126</v>
      </c>
      <c r="D4" s="1" t="s">
        <v>16</v>
      </c>
      <c r="E4" s="1" t="s">
        <v>6</v>
      </c>
      <c r="F4" s="1" t="s">
        <v>6</v>
      </c>
      <c r="G4" s="4">
        <v>0</v>
      </c>
      <c r="H4" s="3">
        <v>599.53099999999995</v>
      </c>
      <c r="I4" s="3">
        <v>0.79</v>
      </c>
      <c r="J4" s="3">
        <v>1.44672</v>
      </c>
      <c r="K4" s="3" t="str">
        <f t="shared" si="0"/>
        <v>19x75-Waste</v>
      </c>
      <c r="L4" s="32">
        <f>VLOOKUP(K:K,'price per block'!A:B,2,FALSE)</f>
        <v>300</v>
      </c>
      <c r="M4" s="33">
        <f>VLOOKUP(K:K,'price per block'!A:E,5,FALSE)</f>
        <v>1</v>
      </c>
      <c r="N4">
        <f t="shared" si="1"/>
        <v>0.79</v>
      </c>
      <c r="O4" s="34">
        <f t="shared" si="2"/>
        <v>0</v>
      </c>
    </row>
    <row r="5" spans="1:15" ht="17.649999999999999" customHeight="1" x14ac:dyDescent="0.2">
      <c r="A5" s="40">
        <v>45292</v>
      </c>
      <c r="B5" s="5" t="s">
        <v>26</v>
      </c>
      <c r="C5" s="1" t="s">
        <v>126</v>
      </c>
      <c r="D5" s="1" t="s">
        <v>17</v>
      </c>
      <c r="E5" s="1" t="s">
        <v>6</v>
      </c>
      <c r="F5" s="1" t="s">
        <v>6</v>
      </c>
      <c r="G5" s="4">
        <v>0</v>
      </c>
      <c r="H5" s="3">
        <v>0</v>
      </c>
      <c r="I5" s="3">
        <v>0</v>
      </c>
      <c r="J5" s="3">
        <v>0</v>
      </c>
      <c r="K5" s="3" t="str">
        <f t="shared" si="0"/>
        <v>19x75-Waste</v>
      </c>
      <c r="L5" s="32">
        <f>VLOOKUP(K:K,'price per block'!A:B,2,FALSE)</f>
        <v>300</v>
      </c>
      <c r="M5" s="33">
        <f>VLOOKUP(K:K,'price per block'!A:E,5,FALSE)</f>
        <v>1</v>
      </c>
      <c r="N5">
        <f t="shared" si="1"/>
        <v>0</v>
      </c>
      <c r="O5" s="34">
        <f t="shared" si="2"/>
        <v>0</v>
      </c>
    </row>
    <row r="6" spans="1:15" ht="17.649999999999999" customHeight="1" x14ac:dyDescent="0.2">
      <c r="A6" s="40">
        <v>45292</v>
      </c>
      <c r="B6" s="5" t="s">
        <v>26</v>
      </c>
      <c r="C6" s="1" t="s">
        <v>126</v>
      </c>
      <c r="D6" s="1" t="s">
        <v>11</v>
      </c>
      <c r="E6" s="1" t="s">
        <v>12</v>
      </c>
      <c r="F6" s="1" t="s">
        <v>61</v>
      </c>
      <c r="G6" s="4">
        <v>59502</v>
      </c>
      <c r="H6" s="3">
        <v>24304.400000000001</v>
      </c>
      <c r="I6" s="3">
        <v>31.998999999999999</v>
      </c>
      <c r="J6" s="3">
        <v>58.630699999999997</v>
      </c>
      <c r="K6" s="3" t="str">
        <f t="shared" si="0"/>
        <v>19x75-Q1</v>
      </c>
      <c r="L6" s="32">
        <f>VLOOKUP(K:K,'price per block'!A:B,2,FALSE)</f>
        <v>300</v>
      </c>
      <c r="M6" s="33">
        <f>VLOOKUP(K:K,'price per block'!A:E,5,FALSE)</f>
        <v>1</v>
      </c>
      <c r="N6">
        <f t="shared" si="1"/>
        <v>31.998999999999999</v>
      </c>
      <c r="O6" s="34">
        <f t="shared" si="2"/>
        <v>0</v>
      </c>
    </row>
    <row r="7" spans="1:15" ht="17.649999999999999" customHeight="1" x14ac:dyDescent="0.2">
      <c r="A7" s="40">
        <v>45292</v>
      </c>
      <c r="B7" s="5" t="s">
        <v>26</v>
      </c>
      <c r="C7" s="1" t="s">
        <v>126</v>
      </c>
      <c r="D7" s="1" t="s">
        <v>13</v>
      </c>
      <c r="E7" s="1" t="s">
        <v>12</v>
      </c>
      <c r="F7" s="1" t="s">
        <v>61</v>
      </c>
      <c r="G7" s="4">
        <v>19445</v>
      </c>
      <c r="H7" s="3">
        <v>3965.93</v>
      </c>
      <c r="I7" s="3">
        <v>5.2249999999999996</v>
      </c>
      <c r="J7" s="3">
        <v>9.5739999999999998</v>
      </c>
      <c r="K7" s="3" t="str">
        <f t="shared" si="0"/>
        <v>19x75-Q1</v>
      </c>
      <c r="L7" s="32">
        <f>VLOOKUP(K:K,'price per block'!A:B,2,FALSE)</f>
        <v>300</v>
      </c>
      <c r="M7" s="33">
        <f>VLOOKUP(K:K,'price per block'!A:E,5,FALSE)</f>
        <v>1</v>
      </c>
      <c r="N7">
        <f t="shared" si="1"/>
        <v>5.2249999999999996</v>
      </c>
      <c r="O7" s="34">
        <f t="shared" si="2"/>
        <v>0</v>
      </c>
    </row>
    <row r="8" spans="1:15" ht="17.649999999999999" customHeight="1" x14ac:dyDescent="0.2">
      <c r="A8" s="40">
        <v>45292</v>
      </c>
      <c r="B8" s="5" t="s">
        <v>26</v>
      </c>
      <c r="C8" s="1" t="s">
        <v>126</v>
      </c>
      <c r="D8" s="1" t="s">
        <v>14</v>
      </c>
      <c r="E8" s="1" t="s">
        <v>15</v>
      </c>
      <c r="F8" s="1" t="s">
        <v>62</v>
      </c>
      <c r="G8" s="4">
        <v>3751</v>
      </c>
      <c r="H8" s="3">
        <v>947.13400000000001</v>
      </c>
      <c r="I8" s="3">
        <v>1.2470000000000001</v>
      </c>
      <c r="J8" s="3">
        <v>2.2845599999999999</v>
      </c>
      <c r="K8" s="3" t="str">
        <f t="shared" si="0"/>
        <v>19x75-Q3</v>
      </c>
      <c r="L8" s="32">
        <f>VLOOKUP(K:K,'price per block'!A:B,2,FALSE)</f>
        <v>244</v>
      </c>
      <c r="M8" s="33">
        <f>VLOOKUP(K:K,'price per block'!A:E,5,FALSE)</f>
        <v>0.81333333333333335</v>
      </c>
      <c r="N8">
        <f t="shared" si="1"/>
        <v>1.0142266666666668</v>
      </c>
      <c r="O8" s="34">
        <f t="shared" si="2"/>
        <v>0.23277333333333328</v>
      </c>
    </row>
    <row r="9" spans="1:15" ht="17.649999999999999" customHeight="1" x14ac:dyDescent="0.2">
      <c r="A9" s="40">
        <v>45292</v>
      </c>
      <c r="B9" s="5" t="s">
        <v>26</v>
      </c>
      <c r="C9" s="1" t="s">
        <v>126</v>
      </c>
      <c r="D9" s="1" t="s">
        <v>23</v>
      </c>
      <c r="E9" s="1" t="s">
        <v>22</v>
      </c>
      <c r="F9" s="1" t="s">
        <v>63</v>
      </c>
      <c r="G9" s="4">
        <v>4894</v>
      </c>
      <c r="H9" s="3">
        <v>1527.63</v>
      </c>
      <c r="I9" s="3">
        <v>2.0139999999999998</v>
      </c>
      <c r="J9" s="3">
        <v>3.6907899999999998</v>
      </c>
      <c r="K9" s="3" t="str">
        <f t="shared" si="0"/>
        <v>19x75-Q2</v>
      </c>
      <c r="L9" s="32">
        <f>VLOOKUP(K:K,'price per block'!A:B,2,FALSE)</f>
        <v>300</v>
      </c>
      <c r="M9" s="33">
        <f>VLOOKUP(K:K,'price per block'!A:E,5,FALSE)</f>
        <v>1</v>
      </c>
      <c r="N9">
        <f t="shared" si="1"/>
        <v>2.0139999999999998</v>
      </c>
      <c r="O9" s="34">
        <f t="shared" si="2"/>
        <v>0</v>
      </c>
    </row>
    <row r="10" spans="1:15" ht="17.649999999999999" customHeight="1" x14ac:dyDescent="0.2">
      <c r="A10" s="40">
        <v>45292</v>
      </c>
      <c r="B10" s="5" t="s">
        <v>26</v>
      </c>
      <c r="C10" s="1" t="s">
        <v>126</v>
      </c>
      <c r="D10" s="1" t="s">
        <v>27</v>
      </c>
      <c r="E10" s="1" t="s">
        <v>15</v>
      </c>
      <c r="F10" s="1" t="s">
        <v>64</v>
      </c>
      <c r="G10" s="4">
        <v>3659</v>
      </c>
      <c r="H10" s="3">
        <v>846.61199999999997</v>
      </c>
      <c r="I10" s="3">
        <v>1.115</v>
      </c>
      <c r="J10" s="3">
        <v>2.04352</v>
      </c>
      <c r="K10" s="3" t="str">
        <f t="shared" si="0"/>
        <v>19x75-Q4</v>
      </c>
      <c r="L10" s="32">
        <f>VLOOKUP(K:K,'price per block'!A:B,2,FALSE)</f>
        <v>200.00000000000003</v>
      </c>
      <c r="M10" s="33">
        <f>VLOOKUP(K:K,'price per block'!A:E,5,FALSE)</f>
        <v>0.66666666666666663</v>
      </c>
      <c r="N10">
        <f t="shared" si="1"/>
        <v>0.74333333333333329</v>
      </c>
      <c r="O10" s="34">
        <f t="shared" si="2"/>
        <v>0.3716666666666667</v>
      </c>
    </row>
    <row r="11" spans="1:15" ht="17.649999999999999" customHeight="1" x14ac:dyDescent="0.2">
      <c r="A11" s="40">
        <v>45292</v>
      </c>
      <c r="B11" s="5" t="s">
        <v>26</v>
      </c>
      <c r="C11" s="1" t="s">
        <v>126</v>
      </c>
      <c r="D11" s="1" t="s">
        <v>24</v>
      </c>
      <c r="E11" s="1" t="s">
        <v>12</v>
      </c>
      <c r="F11" s="1" t="s">
        <v>65</v>
      </c>
      <c r="G11" s="4">
        <v>100</v>
      </c>
      <c r="H11" s="3">
        <v>240.8</v>
      </c>
      <c r="I11" s="3">
        <v>0.317</v>
      </c>
      <c r="J11" s="3">
        <v>0.58045000000000002</v>
      </c>
      <c r="K11" s="3" t="str">
        <f t="shared" si="0"/>
        <v>19x75-Q5</v>
      </c>
      <c r="L11" s="32">
        <f>VLOOKUP(K:K,'price per block'!A:B,2,FALSE)</f>
        <v>300</v>
      </c>
      <c r="M11" s="33">
        <f>VLOOKUP(K:K,'price per block'!A:E,5,FALSE)</f>
        <v>1</v>
      </c>
      <c r="N11">
        <f t="shared" si="1"/>
        <v>0.317</v>
      </c>
      <c r="O11" s="34">
        <f t="shared" si="2"/>
        <v>0</v>
      </c>
    </row>
    <row r="12" spans="1:15" ht="17.649999999999999" customHeight="1" x14ac:dyDescent="0.2">
      <c r="A12" s="40">
        <v>45292</v>
      </c>
      <c r="B12" s="5" t="s">
        <v>26</v>
      </c>
      <c r="C12" s="1" t="s">
        <v>126</v>
      </c>
      <c r="D12" s="1" t="s">
        <v>25</v>
      </c>
      <c r="E12" s="1" t="s">
        <v>12</v>
      </c>
      <c r="F12" s="1" t="s">
        <v>65</v>
      </c>
      <c r="G12" s="4">
        <v>73</v>
      </c>
      <c r="H12" s="3">
        <v>219.21899999999999</v>
      </c>
      <c r="I12" s="3">
        <v>0.28899999999999998</v>
      </c>
      <c r="J12" s="3">
        <v>0.52890499999999996</v>
      </c>
      <c r="K12" s="3" t="str">
        <f t="shared" si="0"/>
        <v>19x75-Q5</v>
      </c>
      <c r="L12" s="32">
        <f>VLOOKUP(K:K,'price per block'!A:B,2,FALSE)</f>
        <v>300</v>
      </c>
      <c r="M12" s="33">
        <f>VLOOKUP(K:K,'price per block'!A:E,5,FALSE)</f>
        <v>1</v>
      </c>
      <c r="N12">
        <f t="shared" si="1"/>
        <v>0.28899999999999998</v>
      </c>
      <c r="O12" s="34">
        <f t="shared" si="2"/>
        <v>0</v>
      </c>
    </row>
    <row r="13" spans="1:15" ht="17.649999999999999" customHeight="1" x14ac:dyDescent="0.2">
      <c r="A13" s="40">
        <v>45292</v>
      </c>
      <c r="B13" s="6" t="s">
        <v>81</v>
      </c>
      <c r="C13" s="1" t="s">
        <v>28</v>
      </c>
      <c r="D13" s="1" t="s">
        <v>6</v>
      </c>
      <c r="E13" s="1" t="s">
        <v>6</v>
      </c>
      <c r="F13" s="1" t="s">
        <v>6</v>
      </c>
      <c r="G13" s="4">
        <v>184347</v>
      </c>
      <c r="H13" s="3">
        <v>9523.98</v>
      </c>
      <c r="I13" s="3">
        <v>10.029</v>
      </c>
      <c r="J13" s="3">
        <v>4.6371500000000001</v>
      </c>
      <c r="K13" s="3" t="str">
        <f t="shared" si="0"/>
        <v>16x69-Waste</v>
      </c>
      <c r="L13" s="32">
        <f>VLOOKUP(K:K,'price per block'!A:B,2,FALSE)</f>
        <v>300</v>
      </c>
      <c r="M13" s="33">
        <f>VLOOKUP(K:K,'price per block'!A:E,5,FALSE)</f>
        <v>1</v>
      </c>
      <c r="N13">
        <f t="shared" si="1"/>
        <v>10.029</v>
      </c>
      <c r="O13" s="34">
        <f t="shared" si="2"/>
        <v>0</v>
      </c>
    </row>
    <row r="14" spans="1:15" ht="17.649999999999999" customHeight="1" x14ac:dyDescent="0.2">
      <c r="A14" s="40">
        <v>45292</v>
      </c>
      <c r="B14" s="6" t="s">
        <v>81</v>
      </c>
      <c r="C14" s="1" t="s">
        <v>28</v>
      </c>
      <c r="D14" s="1" t="s">
        <v>16</v>
      </c>
      <c r="E14" s="1" t="s">
        <v>6</v>
      </c>
      <c r="F14" s="1" t="s">
        <v>6</v>
      </c>
      <c r="G14" s="4">
        <v>0</v>
      </c>
      <c r="H14" s="3">
        <v>1724.38</v>
      </c>
      <c r="I14" s="3">
        <v>1.8160000000000001</v>
      </c>
      <c r="J14" s="3">
        <v>0.83954099999999998</v>
      </c>
      <c r="K14" s="3" t="str">
        <f t="shared" si="0"/>
        <v>16x69-Waste</v>
      </c>
      <c r="L14" s="32">
        <f>VLOOKUP(K:K,'price per block'!A:B,2,FALSE)</f>
        <v>300</v>
      </c>
      <c r="M14" s="33">
        <f>VLOOKUP(K:K,'price per block'!A:E,5,FALSE)</f>
        <v>1</v>
      </c>
      <c r="N14">
        <f t="shared" si="1"/>
        <v>1.8160000000000001</v>
      </c>
      <c r="O14" s="34">
        <f t="shared" si="2"/>
        <v>0</v>
      </c>
    </row>
    <row r="15" spans="1:15" ht="17.649999999999999" customHeight="1" x14ac:dyDescent="0.2">
      <c r="A15" s="40">
        <v>45292</v>
      </c>
      <c r="B15" s="6" t="s">
        <v>81</v>
      </c>
      <c r="C15" s="1" t="s">
        <v>28</v>
      </c>
      <c r="D15" s="1" t="s">
        <v>17</v>
      </c>
      <c r="E15" s="1" t="s">
        <v>6</v>
      </c>
      <c r="F15" s="1" t="s">
        <v>6</v>
      </c>
      <c r="G15" s="4">
        <v>6</v>
      </c>
      <c r="H15" s="3">
        <v>15.63</v>
      </c>
      <c r="I15" s="3">
        <v>1.6E-2</v>
      </c>
      <c r="J15" s="3">
        <v>7.34573E-3</v>
      </c>
      <c r="K15" s="3" t="str">
        <f t="shared" si="0"/>
        <v>16x69-Waste</v>
      </c>
      <c r="L15" s="32">
        <f>VLOOKUP(K:K,'price per block'!A:B,2,FALSE)</f>
        <v>300</v>
      </c>
      <c r="M15" s="33">
        <f>VLOOKUP(K:K,'price per block'!A:E,5,FALSE)</f>
        <v>1</v>
      </c>
      <c r="N15">
        <f t="shared" si="1"/>
        <v>1.6E-2</v>
      </c>
      <c r="O15" s="34">
        <f t="shared" si="2"/>
        <v>0</v>
      </c>
    </row>
    <row r="16" spans="1:15" ht="17.649999999999999" customHeight="1" x14ac:dyDescent="0.2">
      <c r="A16" s="40">
        <v>45292</v>
      </c>
      <c r="B16" s="6" t="s">
        <v>81</v>
      </c>
      <c r="C16" s="1" t="s">
        <v>28</v>
      </c>
      <c r="D16" s="1" t="s">
        <v>9</v>
      </c>
      <c r="E16" s="1" t="s">
        <v>10</v>
      </c>
      <c r="F16" s="1" t="s">
        <v>6</v>
      </c>
      <c r="G16" s="4">
        <v>75102</v>
      </c>
      <c r="H16" s="3">
        <v>18768.599999999999</v>
      </c>
      <c r="I16" s="3">
        <v>19.760999999999999</v>
      </c>
      <c r="J16" s="3">
        <v>9.1369900000000008</v>
      </c>
      <c r="K16" s="3" t="str">
        <f t="shared" si="0"/>
        <v>16x69-Waste</v>
      </c>
      <c r="L16" s="32">
        <f>VLOOKUP(K:K,'price per block'!A:B,2,FALSE)</f>
        <v>300</v>
      </c>
      <c r="M16" s="33">
        <f>VLOOKUP(K:K,'price per block'!A:E,5,FALSE)</f>
        <v>1</v>
      </c>
      <c r="N16">
        <f t="shared" si="1"/>
        <v>19.760999999999999</v>
      </c>
      <c r="O16" s="34">
        <f t="shared" si="2"/>
        <v>0</v>
      </c>
    </row>
    <row r="17" spans="1:15" ht="17.649999999999999" customHeight="1" x14ac:dyDescent="0.2">
      <c r="A17" s="40">
        <v>45292</v>
      </c>
      <c r="B17" s="6" t="s">
        <v>81</v>
      </c>
      <c r="C17" s="1" t="s">
        <v>127</v>
      </c>
      <c r="D17" s="1" t="s">
        <v>6</v>
      </c>
      <c r="E17" s="1" t="s">
        <v>6</v>
      </c>
      <c r="F17" s="1" t="s">
        <v>6</v>
      </c>
      <c r="G17" s="4">
        <v>2072</v>
      </c>
      <c r="H17" s="3">
        <v>108.76</v>
      </c>
      <c r="I17" s="3">
        <v>0.45200000000000001</v>
      </c>
      <c r="J17" s="3">
        <v>0.20877299999999999</v>
      </c>
      <c r="K17" s="3" t="str">
        <f t="shared" si="0"/>
        <v>50x100-Waste</v>
      </c>
      <c r="L17" s="32">
        <f>VLOOKUP(K:K,'price per block'!A:B,2,FALSE)</f>
        <v>383.33333333333337</v>
      </c>
      <c r="M17" s="33">
        <f>VLOOKUP(K:K,'price per block'!A:E,5,FALSE)</f>
        <v>1</v>
      </c>
      <c r="N17">
        <f t="shared" si="1"/>
        <v>0.45200000000000001</v>
      </c>
      <c r="O17" s="34">
        <f t="shared" si="2"/>
        <v>0</v>
      </c>
    </row>
    <row r="18" spans="1:15" ht="17.649999999999999" customHeight="1" x14ac:dyDescent="0.2">
      <c r="A18" s="40">
        <v>45292</v>
      </c>
      <c r="B18" s="6" t="s">
        <v>81</v>
      </c>
      <c r="C18" s="1" t="s">
        <v>127</v>
      </c>
      <c r="D18" s="1" t="s">
        <v>16</v>
      </c>
      <c r="E18" s="1" t="s">
        <v>6</v>
      </c>
      <c r="F18" s="1" t="s">
        <v>6</v>
      </c>
      <c r="G18" s="4">
        <v>0</v>
      </c>
      <c r="H18" s="3">
        <v>25.952999999999999</v>
      </c>
      <c r="I18" s="3">
        <v>0.108</v>
      </c>
      <c r="J18" s="3">
        <v>4.98194E-2</v>
      </c>
      <c r="K18" s="3" t="str">
        <f t="shared" si="0"/>
        <v>50x100-Waste</v>
      </c>
      <c r="L18" s="32">
        <f>VLOOKUP(K:K,'price per block'!A:B,2,FALSE)</f>
        <v>383.33333333333337</v>
      </c>
      <c r="M18" s="33">
        <f>VLOOKUP(K:K,'price per block'!A:E,5,FALSE)</f>
        <v>1</v>
      </c>
      <c r="N18">
        <f t="shared" si="1"/>
        <v>0.108</v>
      </c>
      <c r="O18" s="34">
        <f t="shared" si="2"/>
        <v>0</v>
      </c>
    </row>
    <row r="19" spans="1:15" ht="17.649999999999999" customHeight="1" x14ac:dyDescent="0.2">
      <c r="A19" s="40">
        <v>45292</v>
      </c>
      <c r="B19" s="6" t="s">
        <v>81</v>
      </c>
      <c r="C19" s="1" t="s">
        <v>127</v>
      </c>
      <c r="D19" s="1" t="s">
        <v>17</v>
      </c>
      <c r="E19" s="1" t="s">
        <v>6</v>
      </c>
      <c r="F19" s="1" t="s">
        <v>6</v>
      </c>
      <c r="G19" s="4">
        <v>3</v>
      </c>
      <c r="H19" s="3">
        <v>9.0559999999999992</v>
      </c>
      <c r="I19" s="3">
        <v>3.6999999999999998E-2</v>
      </c>
      <c r="J19" s="3">
        <v>1.7315899999999999E-2</v>
      </c>
      <c r="K19" s="3" t="str">
        <f t="shared" si="0"/>
        <v>50x100-Waste</v>
      </c>
      <c r="L19" s="32">
        <f>VLOOKUP(K:K,'price per block'!A:B,2,FALSE)</f>
        <v>383.33333333333337</v>
      </c>
      <c r="M19" s="33">
        <f>VLOOKUP(K:K,'price per block'!A:E,5,FALSE)</f>
        <v>1</v>
      </c>
      <c r="N19">
        <f t="shared" si="1"/>
        <v>3.6999999999999998E-2</v>
      </c>
      <c r="O19" s="34">
        <f t="shared" si="2"/>
        <v>0</v>
      </c>
    </row>
    <row r="20" spans="1:15" ht="17.649999999999999" customHeight="1" x14ac:dyDescent="0.2">
      <c r="A20" s="40">
        <v>45292</v>
      </c>
      <c r="B20" s="6" t="s">
        <v>81</v>
      </c>
      <c r="C20" s="1" t="s">
        <v>127</v>
      </c>
      <c r="D20" s="1" t="s">
        <v>9</v>
      </c>
      <c r="E20" s="1" t="s">
        <v>10</v>
      </c>
      <c r="F20" s="1" t="s">
        <v>6</v>
      </c>
      <c r="G20" s="4">
        <v>2002</v>
      </c>
      <c r="H20" s="3">
        <v>444.83100000000002</v>
      </c>
      <c r="I20" s="3">
        <v>1.8460000000000001</v>
      </c>
      <c r="J20" s="3">
        <v>0.85366600000000004</v>
      </c>
      <c r="K20" s="3" t="str">
        <f t="shared" si="0"/>
        <v>50x100-Waste</v>
      </c>
      <c r="L20" s="32">
        <f>VLOOKUP(K:K,'price per block'!A:B,2,FALSE)</f>
        <v>383.33333333333337</v>
      </c>
      <c r="M20" s="33">
        <f>VLOOKUP(K:K,'price per block'!A:E,5,FALSE)</f>
        <v>1</v>
      </c>
      <c r="N20">
        <f t="shared" si="1"/>
        <v>1.8460000000000001</v>
      </c>
      <c r="O20" s="34">
        <f t="shared" si="2"/>
        <v>0</v>
      </c>
    </row>
    <row r="21" spans="1:15" ht="17.649999999999999" customHeight="1" x14ac:dyDescent="0.2">
      <c r="A21" s="40">
        <v>45292</v>
      </c>
      <c r="B21" s="6" t="s">
        <v>81</v>
      </c>
      <c r="C21" s="1" t="s">
        <v>126</v>
      </c>
      <c r="D21" s="1" t="s">
        <v>6</v>
      </c>
      <c r="E21" s="1" t="s">
        <v>6</v>
      </c>
      <c r="F21" s="1" t="s">
        <v>6</v>
      </c>
      <c r="G21" s="4">
        <v>113514</v>
      </c>
      <c r="H21" s="3">
        <v>5825.72</v>
      </c>
      <c r="I21" s="3">
        <v>7.6319999999999997</v>
      </c>
      <c r="J21" s="3">
        <v>3.5289899999999998</v>
      </c>
      <c r="K21" s="3" t="str">
        <f t="shared" si="0"/>
        <v>19x75-Waste</v>
      </c>
      <c r="L21" s="32">
        <f>VLOOKUP(K:K,'price per block'!A:B,2,FALSE)</f>
        <v>300</v>
      </c>
      <c r="M21" s="33">
        <f>VLOOKUP(K:K,'price per block'!A:E,5,FALSE)</f>
        <v>1</v>
      </c>
      <c r="N21">
        <f t="shared" si="1"/>
        <v>7.6319999999999997</v>
      </c>
      <c r="O21" s="34">
        <f t="shared" si="2"/>
        <v>0</v>
      </c>
    </row>
    <row r="22" spans="1:15" ht="17.649999999999999" customHeight="1" x14ac:dyDescent="0.2">
      <c r="A22" s="40">
        <v>45292</v>
      </c>
      <c r="B22" s="6" t="s">
        <v>81</v>
      </c>
      <c r="C22" s="1" t="s">
        <v>126</v>
      </c>
      <c r="D22" s="1" t="s">
        <v>16</v>
      </c>
      <c r="E22" s="1" t="s">
        <v>6</v>
      </c>
      <c r="F22" s="1" t="s">
        <v>6</v>
      </c>
      <c r="G22" s="4">
        <v>0</v>
      </c>
      <c r="H22" s="3">
        <v>1064.57</v>
      </c>
      <c r="I22" s="3">
        <v>1.395</v>
      </c>
      <c r="J22" s="3">
        <v>0.64488900000000005</v>
      </c>
      <c r="K22" s="3" t="str">
        <f t="shared" si="0"/>
        <v>19x75-Waste</v>
      </c>
      <c r="L22" s="32">
        <f>VLOOKUP(K:K,'price per block'!A:B,2,FALSE)</f>
        <v>300</v>
      </c>
      <c r="M22" s="33">
        <f>VLOOKUP(K:K,'price per block'!A:E,5,FALSE)</f>
        <v>1</v>
      </c>
      <c r="N22">
        <f t="shared" si="1"/>
        <v>1.395</v>
      </c>
      <c r="O22" s="34">
        <f t="shared" si="2"/>
        <v>0</v>
      </c>
    </row>
    <row r="23" spans="1:15" ht="17.649999999999999" customHeight="1" x14ac:dyDescent="0.2">
      <c r="A23" s="40">
        <v>45292</v>
      </c>
      <c r="B23" s="6" t="s">
        <v>81</v>
      </c>
      <c r="C23" s="1" t="s">
        <v>126</v>
      </c>
      <c r="D23" s="1" t="s">
        <v>17</v>
      </c>
      <c r="E23" s="1" t="s">
        <v>6</v>
      </c>
      <c r="F23" s="1" t="s">
        <v>6</v>
      </c>
      <c r="G23" s="4">
        <v>3</v>
      </c>
      <c r="H23" s="3">
        <v>5.8479999999999999</v>
      </c>
      <c r="I23" s="3">
        <v>8.0000000000000002E-3</v>
      </c>
      <c r="J23" s="3">
        <v>3.4826000000000002E-3</v>
      </c>
      <c r="K23" s="3" t="str">
        <f t="shared" si="0"/>
        <v>19x75-Waste</v>
      </c>
      <c r="L23" s="32">
        <f>VLOOKUP(K:K,'price per block'!A:B,2,FALSE)</f>
        <v>300</v>
      </c>
      <c r="M23" s="33">
        <f>VLOOKUP(K:K,'price per block'!A:E,5,FALSE)</f>
        <v>1</v>
      </c>
      <c r="N23">
        <f t="shared" si="1"/>
        <v>8.0000000000000002E-3</v>
      </c>
      <c r="O23" s="34">
        <f t="shared" si="2"/>
        <v>0</v>
      </c>
    </row>
    <row r="24" spans="1:15" ht="17.649999999999999" customHeight="1" x14ac:dyDescent="0.2">
      <c r="A24" s="40">
        <v>45292</v>
      </c>
      <c r="B24" s="6" t="s">
        <v>81</v>
      </c>
      <c r="C24" s="1" t="s">
        <v>126</v>
      </c>
      <c r="D24" s="1" t="s">
        <v>9</v>
      </c>
      <c r="E24" s="1" t="s">
        <v>10</v>
      </c>
      <c r="F24" s="1" t="s">
        <v>6</v>
      </c>
      <c r="G24" s="4">
        <v>47562</v>
      </c>
      <c r="H24" s="3">
        <v>11776.9</v>
      </c>
      <c r="I24" s="3">
        <v>15.426</v>
      </c>
      <c r="J24" s="3">
        <v>7.1324399999999999</v>
      </c>
      <c r="K24" s="3" t="str">
        <f t="shared" si="0"/>
        <v>19x75-Waste</v>
      </c>
      <c r="L24" s="32">
        <f>VLOOKUP(K:K,'price per block'!A:B,2,FALSE)</f>
        <v>300</v>
      </c>
      <c r="M24" s="33">
        <f>VLOOKUP(K:K,'price per block'!A:E,5,FALSE)</f>
        <v>1</v>
      </c>
      <c r="N24">
        <f t="shared" si="1"/>
        <v>15.426</v>
      </c>
      <c r="O24" s="34">
        <f t="shared" si="2"/>
        <v>0</v>
      </c>
    </row>
    <row r="25" spans="1:15" ht="17.649999999999999" customHeight="1" x14ac:dyDescent="0.2">
      <c r="A25" s="40">
        <v>45292</v>
      </c>
      <c r="B25" s="6" t="s">
        <v>81</v>
      </c>
      <c r="C25" s="1" t="s">
        <v>28</v>
      </c>
      <c r="D25" s="1" t="s">
        <v>29</v>
      </c>
      <c r="E25" s="1" t="s">
        <v>15</v>
      </c>
      <c r="F25" s="1" t="s">
        <v>62</v>
      </c>
      <c r="G25" s="4">
        <v>25803</v>
      </c>
      <c r="H25" s="3">
        <v>6682.2</v>
      </c>
      <c r="I25" s="3">
        <v>7.032</v>
      </c>
      <c r="J25" s="3">
        <v>3.25149</v>
      </c>
      <c r="K25" s="3" t="str">
        <f t="shared" si="0"/>
        <v>16x69-Q3</v>
      </c>
      <c r="L25" s="32">
        <f>VLOOKUP(K:K,'price per block'!A:B,2,FALSE)</f>
        <v>217.39130434782609</v>
      </c>
      <c r="M25" s="33">
        <f>VLOOKUP(K:K,'price per block'!A:E,5,FALSE)</f>
        <v>0.72463768115942029</v>
      </c>
      <c r="N25">
        <f t="shared" si="1"/>
        <v>5.0956521739130434</v>
      </c>
      <c r="O25" s="34">
        <f t="shared" si="2"/>
        <v>1.9363478260869567</v>
      </c>
    </row>
    <row r="26" spans="1:15" ht="17.649999999999999" customHeight="1" x14ac:dyDescent="0.2">
      <c r="A26" s="40">
        <v>45292</v>
      </c>
      <c r="B26" s="6" t="s">
        <v>81</v>
      </c>
      <c r="C26" s="1" t="s">
        <v>28</v>
      </c>
      <c r="D26" s="1" t="s">
        <v>30</v>
      </c>
      <c r="E26" s="1" t="s">
        <v>12</v>
      </c>
      <c r="F26" s="1" t="s">
        <v>61</v>
      </c>
      <c r="G26" s="4">
        <v>127927</v>
      </c>
      <c r="H26" s="3">
        <v>52987.6</v>
      </c>
      <c r="I26" s="3">
        <v>55.792999999999999</v>
      </c>
      <c r="J26" s="3">
        <v>25.7974</v>
      </c>
      <c r="K26" s="3" t="str">
        <f t="shared" si="0"/>
        <v>16x69-Q1</v>
      </c>
      <c r="L26" s="32">
        <f>VLOOKUP(K:K,'price per block'!A:B,2,FALSE)</f>
        <v>300</v>
      </c>
      <c r="M26" s="33">
        <f>VLOOKUP(K:K,'price per block'!A:E,5,FALSE)</f>
        <v>1</v>
      </c>
      <c r="N26">
        <f t="shared" si="1"/>
        <v>55.792999999999999</v>
      </c>
      <c r="O26" s="34">
        <f t="shared" si="2"/>
        <v>0</v>
      </c>
    </row>
    <row r="27" spans="1:15" ht="17.649999999999999" customHeight="1" x14ac:dyDescent="0.2">
      <c r="A27" s="40">
        <v>45292</v>
      </c>
      <c r="B27" s="6" t="s">
        <v>81</v>
      </c>
      <c r="C27" s="1" t="s">
        <v>28</v>
      </c>
      <c r="D27" s="1" t="s">
        <v>31</v>
      </c>
      <c r="E27" s="1" t="s">
        <v>12</v>
      </c>
      <c r="F27" s="1" t="s">
        <v>61</v>
      </c>
      <c r="G27" s="4">
        <v>79083</v>
      </c>
      <c r="H27" s="3">
        <v>17433.7</v>
      </c>
      <c r="I27" s="3">
        <v>18.359000000000002</v>
      </c>
      <c r="J27" s="3">
        <v>8.4887999999999995</v>
      </c>
      <c r="K27" s="3" t="str">
        <f t="shared" si="0"/>
        <v>16x69-Q1</v>
      </c>
      <c r="L27" s="32">
        <f>VLOOKUP(K:K,'price per block'!A:B,2,FALSE)</f>
        <v>300</v>
      </c>
      <c r="M27" s="33">
        <f>VLOOKUP(K:K,'price per block'!A:E,5,FALSE)</f>
        <v>1</v>
      </c>
      <c r="N27">
        <f t="shared" si="1"/>
        <v>18.359000000000002</v>
      </c>
      <c r="O27" s="34">
        <f t="shared" si="2"/>
        <v>0</v>
      </c>
    </row>
    <row r="28" spans="1:15" ht="17.649999999999999" customHeight="1" x14ac:dyDescent="0.2">
      <c r="A28" s="40">
        <v>45292</v>
      </c>
      <c r="B28" s="6" t="s">
        <v>81</v>
      </c>
      <c r="C28" s="1" t="s">
        <v>28</v>
      </c>
      <c r="D28" s="1" t="s">
        <v>32</v>
      </c>
      <c r="E28" s="1" t="s">
        <v>15</v>
      </c>
      <c r="F28" s="1" t="s">
        <v>64</v>
      </c>
      <c r="G28" s="4">
        <v>18461</v>
      </c>
      <c r="H28" s="3">
        <v>4440.8999999999996</v>
      </c>
      <c r="I28" s="3">
        <v>4.6749999999999998</v>
      </c>
      <c r="J28" s="3">
        <v>2.1614100000000001</v>
      </c>
      <c r="K28" s="3" t="str">
        <f t="shared" si="0"/>
        <v>16x69-Q4</v>
      </c>
      <c r="L28" s="32">
        <f>VLOOKUP(K:K,'price per block'!A:B,2,FALSE)</f>
        <v>217.39130434782609</v>
      </c>
      <c r="M28" s="33">
        <f>VLOOKUP(K:K,'price per block'!A:E,5,FALSE)</f>
        <v>0.72463768115942029</v>
      </c>
      <c r="N28">
        <f t="shared" si="1"/>
        <v>3.3876811594202896</v>
      </c>
      <c r="O28" s="34">
        <f t="shared" si="2"/>
        <v>1.2873188405797102</v>
      </c>
    </row>
    <row r="29" spans="1:15" ht="17.649999999999999" customHeight="1" x14ac:dyDescent="0.2">
      <c r="A29" s="40">
        <v>45292</v>
      </c>
      <c r="B29" s="6" t="s">
        <v>81</v>
      </c>
      <c r="C29" s="1" t="s">
        <v>28</v>
      </c>
      <c r="D29" s="1" t="s">
        <v>33</v>
      </c>
      <c r="E29" s="1" t="s">
        <v>22</v>
      </c>
      <c r="F29" s="1" t="s">
        <v>63</v>
      </c>
      <c r="G29" s="4">
        <v>9034</v>
      </c>
      <c r="H29" s="3">
        <v>2930.62</v>
      </c>
      <c r="I29" s="3">
        <v>3.0880000000000001</v>
      </c>
      <c r="J29" s="3">
        <v>1.42778</v>
      </c>
      <c r="K29" s="3" t="str">
        <f t="shared" si="0"/>
        <v>16x69-Q2</v>
      </c>
      <c r="L29" s="32">
        <f>VLOOKUP(K:K,'price per block'!A:B,2,FALSE)</f>
        <v>300</v>
      </c>
      <c r="M29" s="33">
        <f>VLOOKUP(K:K,'price per block'!A:E,5,FALSE)</f>
        <v>1</v>
      </c>
      <c r="N29">
        <f t="shared" si="1"/>
        <v>3.0880000000000001</v>
      </c>
      <c r="O29" s="34">
        <f t="shared" si="2"/>
        <v>0</v>
      </c>
    </row>
    <row r="30" spans="1:15" ht="17.649999999999999" customHeight="1" x14ac:dyDescent="0.2">
      <c r="A30" s="40">
        <v>45292</v>
      </c>
      <c r="B30" s="6" t="s">
        <v>81</v>
      </c>
      <c r="C30" s="1" t="s">
        <v>127</v>
      </c>
      <c r="D30" s="1" t="s">
        <v>34</v>
      </c>
      <c r="E30" s="1" t="s">
        <v>15</v>
      </c>
      <c r="F30" s="1" t="s">
        <v>62</v>
      </c>
      <c r="G30" s="4">
        <v>162</v>
      </c>
      <c r="H30" s="3">
        <v>41.375</v>
      </c>
      <c r="I30" s="3">
        <v>0.17199999999999999</v>
      </c>
      <c r="J30" s="3">
        <v>7.9395099999999996E-2</v>
      </c>
      <c r="K30" s="3" t="str">
        <f t="shared" si="0"/>
        <v>50x100-Q3</v>
      </c>
      <c r="L30" s="32">
        <f>VLOOKUP(K:K,'price per block'!A:B,2,FALSE)</f>
        <v>287.5</v>
      </c>
      <c r="M30" s="33">
        <f>VLOOKUP(K:K,'price per block'!A:E,5,FALSE)</f>
        <v>0.5</v>
      </c>
      <c r="N30">
        <f t="shared" si="1"/>
        <v>8.5999999999999993E-2</v>
      </c>
      <c r="O30" s="34">
        <f t="shared" si="2"/>
        <v>8.5999999999999993E-2</v>
      </c>
    </row>
    <row r="31" spans="1:15" ht="17.649999999999999" customHeight="1" x14ac:dyDescent="0.2">
      <c r="A31" s="40">
        <v>45292</v>
      </c>
      <c r="B31" s="6" t="s">
        <v>81</v>
      </c>
      <c r="C31" s="1" t="s">
        <v>127</v>
      </c>
      <c r="D31" s="1" t="s">
        <v>18</v>
      </c>
      <c r="E31" s="1" t="s">
        <v>12</v>
      </c>
      <c r="F31" s="1" t="s">
        <v>61</v>
      </c>
      <c r="G31" s="4">
        <v>1707</v>
      </c>
      <c r="H31" s="3">
        <v>405.04599999999999</v>
      </c>
      <c r="I31" s="3">
        <v>1.6819999999999999</v>
      </c>
      <c r="J31" s="3">
        <v>0.77753099999999997</v>
      </c>
      <c r="K31" s="3" t="str">
        <f t="shared" si="0"/>
        <v>50x100-Q1</v>
      </c>
      <c r="L31" s="32">
        <f>VLOOKUP(K:K,'price per block'!A:B,2,FALSE)</f>
        <v>383.33333333333337</v>
      </c>
      <c r="M31" s="33">
        <f>VLOOKUP(K:K,'price per block'!A:E,5,FALSE)</f>
        <v>1</v>
      </c>
      <c r="N31">
        <f t="shared" si="1"/>
        <v>1.6819999999999999</v>
      </c>
      <c r="O31" s="34">
        <f t="shared" si="2"/>
        <v>0</v>
      </c>
    </row>
    <row r="32" spans="1:15" ht="17.649999999999999" customHeight="1" x14ac:dyDescent="0.2">
      <c r="A32" s="40">
        <v>45292</v>
      </c>
      <c r="B32" s="6" t="s">
        <v>81</v>
      </c>
      <c r="C32" s="1" t="s">
        <v>127</v>
      </c>
      <c r="D32" s="1" t="s">
        <v>20</v>
      </c>
      <c r="E32" s="1" t="s">
        <v>15</v>
      </c>
      <c r="F32" s="1" t="s">
        <v>62</v>
      </c>
      <c r="G32" s="4">
        <v>860</v>
      </c>
      <c r="H32" s="3">
        <v>228.92699999999999</v>
      </c>
      <c r="I32" s="3">
        <v>0.95</v>
      </c>
      <c r="J32" s="3">
        <v>0.43936399999999998</v>
      </c>
      <c r="K32" s="3" t="str">
        <f t="shared" si="0"/>
        <v>50x100-Q3</v>
      </c>
      <c r="L32" s="32">
        <f>VLOOKUP(K:K,'price per block'!A:B,2,FALSE)</f>
        <v>287.5</v>
      </c>
      <c r="M32" s="33">
        <f>VLOOKUP(K:K,'price per block'!A:E,5,FALSE)</f>
        <v>0.5</v>
      </c>
      <c r="N32">
        <f t="shared" si="1"/>
        <v>0.47499999999999998</v>
      </c>
      <c r="O32" s="34">
        <f t="shared" si="2"/>
        <v>0.47499999999999998</v>
      </c>
    </row>
    <row r="33" spans="1:15" ht="17.649999999999999" customHeight="1" x14ac:dyDescent="0.2">
      <c r="A33" s="40">
        <v>45292</v>
      </c>
      <c r="B33" s="6" t="s">
        <v>81</v>
      </c>
      <c r="C33" s="1" t="s">
        <v>127</v>
      </c>
      <c r="D33" s="1" t="s">
        <v>19</v>
      </c>
      <c r="E33" s="1" t="s">
        <v>12</v>
      </c>
      <c r="F33" s="1" t="s">
        <v>61</v>
      </c>
      <c r="G33" s="4">
        <v>1183</v>
      </c>
      <c r="H33" s="3">
        <v>540.88099999999997</v>
      </c>
      <c r="I33" s="3">
        <v>2.246</v>
      </c>
      <c r="J33" s="3">
        <v>1.03854</v>
      </c>
      <c r="K33" s="3" t="str">
        <f t="shared" si="0"/>
        <v>50x100-Q1</v>
      </c>
      <c r="L33" s="32">
        <f>VLOOKUP(K:K,'price per block'!A:B,2,FALSE)</f>
        <v>383.33333333333337</v>
      </c>
      <c r="M33" s="33">
        <f>VLOOKUP(K:K,'price per block'!A:E,5,FALSE)</f>
        <v>1</v>
      </c>
      <c r="N33">
        <f t="shared" si="1"/>
        <v>2.246</v>
      </c>
      <c r="O33" s="34">
        <f t="shared" si="2"/>
        <v>0</v>
      </c>
    </row>
    <row r="34" spans="1:15" x14ac:dyDescent="0.2">
      <c r="A34" s="40">
        <v>45292</v>
      </c>
      <c r="B34" s="6" t="s">
        <v>81</v>
      </c>
      <c r="C34" s="1" t="s">
        <v>127</v>
      </c>
      <c r="D34" s="1" t="s">
        <v>21</v>
      </c>
      <c r="E34" s="1" t="s">
        <v>22</v>
      </c>
      <c r="F34" s="1" t="s">
        <v>63</v>
      </c>
      <c r="G34" s="4">
        <v>61</v>
      </c>
      <c r="H34" s="3">
        <v>21.117000000000001</v>
      </c>
      <c r="I34" s="3">
        <v>8.7999999999999995E-2</v>
      </c>
      <c r="J34" s="3">
        <v>4.0567300000000001E-2</v>
      </c>
      <c r="K34" s="3" t="str">
        <f t="shared" si="0"/>
        <v>50x100-Q2</v>
      </c>
      <c r="L34" s="32">
        <f>VLOOKUP(K:K,'price per block'!A:B,2,FALSE)</f>
        <v>383.33333333333337</v>
      </c>
      <c r="M34" s="33">
        <f>VLOOKUP(K:K,'price per block'!A:E,5,FALSE)</f>
        <v>1</v>
      </c>
      <c r="N34">
        <f t="shared" si="1"/>
        <v>8.7999999999999995E-2</v>
      </c>
      <c r="O34" s="34">
        <f t="shared" si="2"/>
        <v>0</v>
      </c>
    </row>
    <row r="35" spans="1:15" x14ac:dyDescent="0.2">
      <c r="A35" s="40">
        <v>45292</v>
      </c>
      <c r="B35" s="6" t="s">
        <v>81</v>
      </c>
      <c r="C35" s="1" t="s">
        <v>126</v>
      </c>
      <c r="D35" s="1" t="s">
        <v>11</v>
      </c>
      <c r="E35" s="1" t="s">
        <v>12</v>
      </c>
      <c r="F35" s="1" t="s">
        <v>61</v>
      </c>
      <c r="G35" s="4">
        <v>80773</v>
      </c>
      <c r="H35" s="3">
        <v>31079.200000000001</v>
      </c>
      <c r="I35" s="3">
        <v>40.722000000000001</v>
      </c>
      <c r="J35" s="3">
        <v>18.828900000000001</v>
      </c>
      <c r="K35" s="3" t="str">
        <f t="shared" si="0"/>
        <v>19x75-Q1</v>
      </c>
      <c r="L35" s="32">
        <f>VLOOKUP(K:K,'price per block'!A:B,2,FALSE)</f>
        <v>300</v>
      </c>
      <c r="M35" s="33">
        <f>VLOOKUP(K:K,'price per block'!A:E,5,FALSE)</f>
        <v>1</v>
      </c>
      <c r="N35">
        <f t="shared" si="1"/>
        <v>40.722000000000001</v>
      </c>
      <c r="O35" s="34">
        <f t="shared" si="2"/>
        <v>0</v>
      </c>
    </row>
    <row r="36" spans="1:15" x14ac:dyDescent="0.2">
      <c r="A36" s="40">
        <v>45292</v>
      </c>
      <c r="B36" s="6" t="s">
        <v>81</v>
      </c>
      <c r="C36" s="1" t="s">
        <v>126</v>
      </c>
      <c r="D36" s="1" t="s">
        <v>27</v>
      </c>
      <c r="E36" s="1" t="s">
        <v>15</v>
      </c>
      <c r="F36" s="1" t="s">
        <v>64</v>
      </c>
      <c r="G36" s="4">
        <v>11490</v>
      </c>
      <c r="H36" s="3">
        <v>2736.14</v>
      </c>
      <c r="I36" s="3">
        <v>3.585</v>
      </c>
      <c r="J36" s="3">
        <v>1.6575800000000001</v>
      </c>
      <c r="K36" s="3" t="str">
        <f t="shared" si="0"/>
        <v>19x75-Q4</v>
      </c>
      <c r="L36" s="32">
        <f>VLOOKUP(K:K,'price per block'!A:B,2,FALSE)</f>
        <v>200.00000000000003</v>
      </c>
      <c r="M36" s="33">
        <f>VLOOKUP(K:K,'price per block'!A:E,5,FALSE)</f>
        <v>0.66666666666666663</v>
      </c>
      <c r="N36">
        <f t="shared" si="1"/>
        <v>2.3899999999999997</v>
      </c>
      <c r="O36" s="34">
        <f t="shared" si="2"/>
        <v>1.1950000000000003</v>
      </c>
    </row>
    <row r="37" spans="1:15" x14ac:dyDescent="0.2">
      <c r="A37" s="40">
        <v>45292</v>
      </c>
      <c r="B37" s="6" t="s">
        <v>81</v>
      </c>
      <c r="C37" s="1" t="s">
        <v>126</v>
      </c>
      <c r="D37" s="1" t="s">
        <v>13</v>
      </c>
      <c r="E37" s="1" t="s">
        <v>12</v>
      </c>
      <c r="F37" s="1" t="s">
        <v>61</v>
      </c>
      <c r="G37" s="4">
        <v>45430</v>
      </c>
      <c r="H37" s="3">
        <v>9154.49</v>
      </c>
      <c r="I37" s="3">
        <v>11.996</v>
      </c>
      <c r="J37" s="3">
        <v>5.5464200000000003</v>
      </c>
      <c r="K37" s="3" t="str">
        <f t="shared" si="0"/>
        <v>19x75-Q1</v>
      </c>
      <c r="L37" s="32">
        <f>VLOOKUP(K:K,'price per block'!A:B,2,FALSE)</f>
        <v>300</v>
      </c>
      <c r="M37" s="33">
        <f>VLOOKUP(K:K,'price per block'!A:E,5,FALSE)</f>
        <v>1</v>
      </c>
      <c r="N37">
        <f t="shared" si="1"/>
        <v>11.996</v>
      </c>
      <c r="O37" s="34">
        <f t="shared" si="2"/>
        <v>0</v>
      </c>
    </row>
    <row r="38" spans="1:15" x14ac:dyDescent="0.2">
      <c r="A38" s="40">
        <v>45292</v>
      </c>
      <c r="B38" s="6" t="s">
        <v>81</v>
      </c>
      <c r="C38" s="1" t="s">
        <v>126</v>
      </c>
      <c r="D38" s="1" t="s">
        <v>14</v>
      </c>
      <c r="E38" s="1" t="s">
        <v>15</v>
      </c>
      <c r="F38" s="1" t="s">
        <v>62</v>
      </c>
      <c r="G38" s="4">
        <v>18858</v>
      </c>
      <c r="H38" s="3">
        <v>5120.33</v>
      </c>
      <c r="I38" s="3">
        <v>6.7030000000000003</v>
      </c>
      <c r="J38" s="3">
        <v>3.09945</v>
      </c>
      <c r="K38" s="3" t="str">
        <f t="shared" si="0"/>
        <v>19x75-Q3</v>
      </c>
      <c r="L38" s="32">
        <f>VLOOKUP(K:K,'price per block'!A:B,2,FALSE)</f>
        <v>244</v>
      </c>
      <c r="M38" s="33">
        <f>VLOOKUP(K:K,'price per block'!A:E,5,FALSE)</f>
        <v>0.81333333333333335</v>
      </c>
      <c r="N38">
        <f t="shared" si="1"/>
        <v>5.4517733333333336</v>
      </c>
      <c r="O38" s="34">
        <f t="shared" si="2"/>
        <v>1.2512266666666667</v>
      </c>
    </row>
    <row r="39" spans="1:15" x14ac:dyDescent="0.2">
      <c r="A39" s="40">
        <v>45292</v>
      </c>
      <c r="B39" s="6" t="s">
        <v>81</v>
      </c>
      <c r="C39" s="1" t="s">
        <v>126</v>
      </c>
      <c r="D39" s="1" t="s">
        <v>23</v>
      </c>
      <c r="E39" s="1" t="s">
        <v>22</v>
      </c>
      <c r="F39" s="1" t="s">
        <v>63</v>
      </c>
      <c r="G39" s="4">
        <v>1912</v>
      </c>
      <c r="H39" s="3">
        <v>473.30399999999997</v>
      </c>
      <c r="I39" s="3">
        <v>0.62</v>
      </c>
      <c r="J39" s="3">
        <v>0.286713</v>
      </c>
      <c r="K39" s="3" t="str">
        <f t="shared" si="0"/>
        <v>19x75-Q2</v>
      </c>
      <c r="L39" s="32">
        <f>VLOOKUP(K:K,'price per block'!A:B,2,FALSE)</f>
        <v>300</v>
      </c>
      <c r="M39" s="33">
        <f>VLOOKUP(K:K,'price per block'!A:E,5,FALSE)</f>
        <v>1</v>
      </c>
      <c r="N39">
        <f t="shared" si="1"/>
        <v>0.62</v>
      </c>
      <c r="O39" s="34">
        <f t="shared" si="2"/>
        <v>0</v>
      </c>
    </row>
    <row r="40" spans="1:15" x14ac:dyDescent="0.2">
      <c r="A40" s="40">
        <v>45292</v>
      </c>
      <c r="B40" s="6" t="s">
        <v>81</v>
      </c>
      <c r="C40" s="1" t="s">
        <v>126</v>
      </c>
      <c r="D40" s="1" t="s">
        <v>24</v>
      </c>
      <c r="E40" s="1" t="s">
        <v>12</v>
      </c>
      <c r="F40" s="1" t="s">
        <v>65</v>
      </c>
      <c r="G40" s="4">
        <v>10</v>
      </c>
      <c r="H40" s="3">
        <v>24.08</v>
      </c>
      <c r="I40" s="3">
        <v>3.2000000000000001E-2</v>
      </c>
      <c r="J40" s="3">
        <v>1.4612399999999999E-2</v>
      </c>
      <c r="K40" s="3" t="str">
        <f t="shared" si="0"/>
        <v>19x75-Q5</v>
      </c>
      <c r="L40" s="32">
        <f>VLOOKUP(K:K,'price per block'!A:B,2,FALSE)</f>
        <v>300</v>
      </c>
      <c r="M40" s="33">
        <f>VLOOKUP(K:K,'price per block'!A:E,5,FALSE)</f>
        <v>1</v>
      </c>
      <c r="N40">
        <f t="shared" si="1"/>
        <v>3.2000000000000001E-2</v>
      </c>
      <c r="O40" s="34">
        <f t="shared" si="2"/>
        <v>0</v>
      </c>
    </row>
    <row r="41" spans="1:15" x14ac:dyDescent="0.2">
      <c r="A41" s="40">
        <v>45292</v>
      </c>
      <c r="B41" s="6" t="s">
        <v>81</v>
      </c>
      <c r="C41" s="1" t="s">
        <v>126</v>
      </c>
      <c r="D41" s="1" t="s">
        <v>25</v>
      </c>
      <c r="E41" s="1" t="s">
        <v>12</v>
      </c>
      <c r="F41" s="1" t="s">
        <v>65</v>
      </c>
      <c r="G41" s="4">
        <v>2</v>
      </c>
      <c r="H41" s="3">
        <v>6.0060000000000002</v>
      </c>
      <c r="I41" s="3">
        <v>8.0000000000000002E-3</v>
      </c>
      <c r="J41" s="3">
        <v>3.64905E-3</v>
      </c>
      <c r="K41" s="3" t="str">
        <f t="shared" si="0"/>
        <v>19x75-Q5</v>
      </c>
      <c r="L41" s="32">
        <f>VLOOKUP(K:K,'price per block'!A:B,2,FALSE)</f>
        <v>300</v>
      </c>
      <c r="M41" s="33">
        <f>VLOOKUP(K:K,'price per block'!A:E,5,FALSE)</f>
        <v>1</v>
      </c>
      <c r="N41">
        <f t="shared" si="1"/>
        <v>8.0000000000000002E-3</v>
      </c>
      <c r="O41" s="34">
        <f t="shared" si="2"/>
        <v>0</v>
      </c>
    </row>
    <row r="42" spans="1:15" x14ac:dyDescent="0.2">
      <c r="A42" s="40">
        <v>45292</v>
      </c>
      <c r="B42" t="s">
        <v>80</v>
      </c>
      <c r="C42" s="1" t="s">
        <v>126</v>
      </c>
      <c r="D42" s="1" t="s">
        <v>9</v>
      </c>
      <c r="E42" s="1" t="s">
        <v>10</v>
      </c>
      <c r="F42" s="1" t="s">
        <v>6</v>
      </c>
      <c r="G42" s="4">
        <v>649</v>
      </c>
      <c r="H42" s="3">
        <v>116.896</v>
      </c>
      <c r="I42" s="3">
        <v>0.153</v>
      </c>
      <c r="J42" s="3">
        <v>5.7188100000000004</v>
      </c>
      <c r="K42" s="3" t="str">
        <f t="shared" si="0"/>
        <v>19x75-Waste</v>
      </c>
      <c r="L42" s="32">
        <f>VLOOKUP(K:K,'price per block'!A:B,2,FALSE)</f>
        <v>300</v>
      </c>
      <c r="M42" s="33">
        <f>VLOOKUP(K:K,'price per block'!A:E,5,FALSE)</f>
        <v>1</v>
      </c>
      <c r="N42">
        <f t="shared" si="1"/>
        <v>0.153</v>
      </c>
      <c r="O42" s="34">
        <f t="shared" si="2"/>
        <v>0</v>
      </c>
    </row>
    <row r="43" spans="1:15" x14ac:dyDescent="0.2">
      <c r="A43" s="40">
        <v>45292</v>
      </c>
      <c r="B43" t="s">
        <v>80</v>
      </c>
      <c r="C43" s="1" t="s">
        <v>126</v>
      </c>
      <c r="D43" s="1" t="s">
        <v>6</v>
      </c>
      <c r="E43" s="1" t="s">
        <v>6</v>
      </c>
      <c r="F43" s="1" t="s">
        <v>6</v>
      </c>
      <c r="G43" s="4">
        <v>1740</v>
      </c>
      <c r="H43" s="3">
        <v>66.802999999999997</v>
      </c>
      <c r="I43" s="3">
        <v>8.7999999999999995E-2</v>
      </c>
      <c r="J43" s="3">
        <v>3.2700399999999998</v>
      </c>
      <c r="K43" s="3" t="str">
        <f t="shared" si="0"/>
        <v>19x75-Waste</v>
      </c>
      <c r="L43" s="32">
        <f>VLOOKUP(K:K,'price per block'!A:B,2,FALSE)</f>
        <v>300</v>
      </c>
      <c r="M43" s="33">
        <f>VLOOKUP(K:K,'price per block'!A:E,5,FALSE)</f>
        <v>1</v>
      </c>
      <c r="N43">
        <f t="shared" si="1"/>
        <v>8.7999999999999995E-2</v>
      </c>
      <c r="O43" s="34">
        <f t="shared" si="2"/>
        <v>0</v>
      </c>
    </row>
    <row r="44" spans="1:15" x14ac:dyDescent="0.2">
      <c r="A44" s="40">
        <v>45292</v>
      </c>
      <c r="B44" t="s">
        <v>80</v>
      </c>
      <c r="C44" s="1" t="s">
        <v>126</v>
      </c>
      <c r="D44" s="1" t="s">
        <v>16</v>
      </c>
      <c r="E44" s="1" t="s">
        <v>6</v>
      </c>
      <c r="F44" s="1" t="s">
        <v>6</v>
      </c>
      <c r="G44" s="4">
        <v>0</v>
      </c>
      <c r="H44" s="3">
        <v>17.350000000000001</v>
      </c>
      <c r="I44" s="3">
        <v>2.3E-2</v>
      </c>
      <c r="J44" s="3">
        <v>0.84923499999999996</v>
      </c>
      <c r="K44" s="3" t="str">
        <f t="shared" si="0"/>
        <v>19x75-Waste</v>
      </c>
      <c r="L44" s="32">
        <f>VLOOKUP(K:K,'price per block'!A:B,2,FALSE)</f>
        <v>300</v>
      </c>
      <c r="M44" s="33">
        <f>VLOOKUP(K:K,'price per block'!A:E,5,FALSE)</f>
        <v>1</v>
      </c>
      <c r="N44">
        <f t="shared" si="1"/>
        <v>2.3E-2</v>
      </c>
      <c r="O44" s="34">
        <f t="shared" si="2"/>
        <v>0</v>
      </c>
    </row>
    <row r="45" spans="1:15" x14ac:dyDescent="0.2">
      <c r="A45" s="40">
        <v>45292</v>
      </c>
      <c r="B45" t="s">
        <v>80</v>
      </c>
      <c r="C45" s="1" t="s">
        <v>126</v>
      </c>
      <c r="D45" s="1" t="s">
        <v>17</v>
      </c>
      <c r="E45" s="1" t="s">
        <v>6</v>
      </c>
      <c r="F45" s="1" t="s">
        <v>6</v>
      </c>
      <c r="G45" s="4">
        <v>0</v>
      </c>
      <c r="H45" s="3">
        <v>0</v>
      </c>
      <c r="I45" s="3">
        <v>0</v>
      </c>
      <c r="J45" s="3">
        <v>0</v>
      </c>
      <c r="K45" s="3" t="str">
        <f t="shared" si="0"/>
        <v>19x75-Waste</v>
      </c>
      <c r="L45" s="32">
        <f>VLOOKUP(K:K,'price per block'!A:B,2,FALSE)</f>
        <v>300</v>
      </c>
      <c r="M45" s="33">
        <f>VLOOKUP(K:K,'price per block'!A:E,5,FALSE)</f>
        <v>1</v>
      </c>
      <c r="N45">
        <f t="shared" si="1"/>
        <v>0</v>
      </c>
      <c r="O45" s="34">
        <f t="shared" si="2"/>
        <v>0</v>
      </c>
    </row>
    <row r="46" spans="1:15" x14ac:dyDescent="0.2">
      <c r="A46" s="40">
        <v>45292</v>
      </c>
      <c r="B46" t="s">
        <v>80</v>
      </c>
      <c r="C46" s="1" t="s">
        <v>126</v>
      </c>
      <c r="D46" s="1" t="s">
        <v>14</v>
      </c>
      <c r="E46" s="1" t="s">
        <v>15</v>
      </c>
      <c r="F46" s="1" t="s">
        <v>62</v>
      </c>
      <c r="G46" s="4">
        <v>326</v>
      </c>
      <c r="H46" s="3">
        <v>98.177999999999997</v>
      </c>
      <c r="I46" s="3">
        <v>0.129</v>
      </c>
      <c r="J46" s="3">
        <v>4.80342</v>
      </c>
      <c r="K46" s="3" t="str">
        <f t="shared" si="0"/>
        <v>19x75-Q3</v>
      </c>
      <c r="L46" s="32">
        <f>VLOOKUP(K:K,'price per block'!A:B,2,FALSE)</f>
        <v>244</v>
      </c>
      <c r="M46" s="33">
        <f>VLOOKUP(K:K,'price per block'!A:E,5,FALSE)</f>
        <v>0.81333333333333335</v>
      </c>
      <c r="N46">
        <f t="shared" si="1"/>
        <v>0.10492</v>
      </c>
      <c r="O46" s="34">
        <f t="shared" si="2"/>
        <v>2.4080000000000004E-2</v>
      </c>
    </row>
    <row r="47" spans="1:15" x14ac:dyDescent="0.2">
      <c r="A47" s="40">
        <v>45292</v>
      </c>
      <c r="B47" t="s">
        <v>80</v>
      </c>
      <c r="C47" s="1" t="s">
        <v>126</v>
      </c>
      <c r="D47" s="1" t="s">
        <v>11</v>
      </c>
      <c r="E47" s="1" t="s">
        <v>12</v>
      </c>
      <c r="F47" s="1" t="s">
        <v>61</v>
      </c>
      <c r="G47" s="4">
        <v>2620</v>
      </c>
      <c r="H47" s="3">
        <v>1305.3699999999999</v>
      </c>
      <c r="I47" s="3">
        <v>1.714</v>
      </c>
      <c r="J47" s="3">
        <v>63.905799999999999</v>
      </c>
      <c r="K47" s="3" t="str">
        <f t="shared" si="0"/>
        <v>19x75-Q1</v>
      </c>
      <c r="L47" s="32">
        <f>VLOOKUP(K:K,'price per block'!A:B,2,FALSE)</f>
        <v>300</v>
      </c>
      <c r="M47" s="33">
        <f>VLOOKUP(K:K,'price per block'!A:E,5,FALSE)</f>
        <v>1</v>
      </c>
      <c r="N47">
        <f t="shared" si="1"/>
        <v>1.714</v>
      </c>
      <c r="O47" s="34">
        <f t="shared" si="2"/>
        <v>0</v>
      </c>
    </row>
    <row r="48" spans="1:15" x14ac:dyDescent="0.2">
      <c r="A48" s="40">
        <v>45292</v>
      </c>
      <c r="B48" t="s">
        <v>80</v>
      </c>
      <c r="C48" s="1" t="s">
        <v>126</v>
      </c>
      <c r="D48" s="1" t="s">
        <v>13</v>
      </c>
      <c r="E48" s="1" t="s">
        <v>12</v>
      </c>
      <c r="F48" s="1" t="s">
        <v>61</v>
      </c>
      <c r="G48" s="4">
        <v>288</v>
      </c>
      <c r="H48" s="3">
        <v>58.031999999999996</v>
      </c>
      <c r="I48" s="3">
        <v>7.5999999999999998E-2</v>
      </c>
      <c r="J48" s="3">
        <v>2.8405900000000002</v>
      </c>
      <c r="K48" s="3" t="str">
        <f t="shared" si="0"/>
        <v>19x75-Q1</v>
      </c>
      <c r="L48" s="32">
        <f>VLOOKUP(K:K,'price per block'!A:B,2,FALSE)</f>
        <v>300</v>
      </c>
      <c r="M48" s="33">
        <f>VLOOKUP(K:K,'price per block'!A:E,5,FALSE)</f>
        <v>1</v>
      </c>
      <c r="N48">
        <f t="shared" si="1"/>
        <v>7.5999999999999998E-2</v>
      </c>
      <c r="O48" s="34">
        <f t="shared" si="2"/>
        <v>0</v>
      </c>
    </row>
    <row r="49" spans="1:15" x14ac:dyDescent="0.2">
      <c r="A49" s="40">
        <v>45292</v>
      </c>
      <c r="B49" t="s">
        <v>80</v>
      </c>
      <c r="C49" s="1" t="s">
        <v>126</v>
      </c>
      <c r="D49" s="1" t="s">
        <v>24</v>
      </c>
      <c r="E49" s="1" t="s">
        <v>12</v>
      </c>
      <c r="F49" s="1" t="s">
        <v>65</v>
      </c>
      <c r="G49" s="4">
        <v>52</v>
      </c>
      <c r="H49" s="3">
        <v>125.21599999999999</v>
      </c>
      <c r="I49" s="3">
        <v>0.16500000000000001</v>
      </c>
      <c r="J49" s="3">
        <v>6.1366199999999997</v>
      </c>
      <c r="K49" s="3" t="str">
        <f t="shared" si="0"/>
        <v>19x75-Q5</v>
      </c>
      <c r="L49" s="32">
        <f>VLOOKUP(K:K,'price per block'!A:B,2,FALSE)</f>
        <v>300</v>
      </c>
      <c r="M49" s="33">
        <f>VLOOKUP(K:K,'price per block'!A:E,5,FALSE)</f>
        <v>1</v>
      </c>
      <c r="N49">
        <f t="shared" si="1"/>
        <v>0.16500000000000001</v>
      </c>
      <c r="O49" s="34">
        <f t="shared" si="2"/>
        <v>0</v>
      </c>
    </row>
    <row r="50" spans="1:15" x14ac:dyDescent="0.2">
      <c r="A50" s="40">
        <v>45292</v>
      </c>
      <c r="B50" t="s">
        <v>80</v>
      </c>
      <c r="C50" s="1" t="s">
        <v>126</v>
      </c>
      <c r="D50" s="1" t="s">
        <v>23</v>
      </c>
      <c r="E50" s="1" t="s">
        <v>22</v>
      </c>
      <c r="F50" s="1" t="s">
        <v>63</v>
      </c>
      <c r="G50" s="4">
        <v>32</v>
      </c>
      <c r="H50" s="3">
        <v>11.319000000000001</v>
      </c>
      <c r="I50" s="3">
        <v>1.4999999999999999E-2</v>
      </c>
      <c r="J50" s="3">
        <v>0.55314200000000002</v>
      </c>
      <c r="K50" s="3" t="str">
        <f t="shared" si="0"/>
        <v>19x75-Q2</v>
      </c>
      <c r="L50" s="32">
        <f>VLOOKUP(K:K,'price per block'!A:B,2,FALSE)</f>
        <v>300</v>
      </c>
      <c r="M50" s="33">
        <f>VLOOKUP(K:K,'price per block'!A:E,5,FALSE)</f>
        <v>1</v>
      </c>
      <c r="N50">
        <f t="shared" si="1"/>
        <v>1.4999999999999999E-2</v>
      </c>
      <c r="O50" s="34">
        <f t="shared" si="2"/>
        <v>0</v>
      </c>
    </row>
    <row r="51" spans="1:15" x14ac:dyDescent="0.2">
      <c r="A51" s="40">
        <v>45292</v>
      </c>
      <c r="B51" t="s">
        <v>80</v>
      </c>
      <c r="C51" s="1" t="s">
        <v>126</v>
      </c>
      <c r="D51" s="1" t="s">
        <v>25</v>
      </c>
      <c r="E51" s="1" t="s">
        <v>12</v>
      </c>
      <c r="F51" s="1" t="s">
        <v>65</v>
      </c>
      <c r="G51" s="4">
        <v>81</v>
      </c>
      <c r="H51" s="3">
        <v>243.24299999999999</v>
      </c>
      <c r="I51" s="3">
        <v>0.32</v>
      </c>
      <c r="J51" s="3">
        <v>11.9223</v>
      </c>
      <c r="K51" s="3" t="str">
        <f t="shared" si="0"/>
        <v>19x75-Q5</v>
      </c>
      <c r="L51" s="32">
        <f>VLOOKUP(K:K,'price per block'!A:B,2,FALSE)</f>
        <v>300</v>
      </c>
      <c r="M51" s="33">
        <f>VLOOKUP(K:K,'price per block'!A:E,5,FALSE)</f>
        <v>1</v>
      </c>
      <c r="N51">
        <f t="shared" si="1"/>
        <v>0.32</v>
      </c>
      <c r="O51" s="34">
        <f t="shared" si="2"/>
        <v>0</v>
      </c>
    </row>
    <row r="52" spans="1:15" x14ac:dyDescent="0.2">
      <c r="A52" s="40">
        <v>45292</v>
      </c>
      <c r="B52" s="6" t="s">
        <v>80</v>
      </c>
      <c r="C52" s="1" t="s">
        <v>127</v>
      </c>
      <c r="D52" s="1" t="s">
        <v>6</v>
      </c>
      <c r="E52" s="1" t="s">
        <v>6</v>
      </c>
      <c r="F52" s="1" t="s">
        <v>6</v>
      </c>
      <c r="G52" s="4">
        <v>8618</v>
      </c>
      <c r="H52" s="3">
        <v>438.90300000000002</v>
      </c>
      <c r="I52" s="3">
        <v>1.8220000000000001</v>
      </c>
      <c r="J52" s="3">
        <v>0.24909200000000001</v>
      </c>
      <c r="K52" s="3" t="str">
        <f t="shared" si="0"/>
        <v>50x100-Waste</v>
      </c>
      <c r="L52" s="32">
        <f>VLOOKUP(K:K,'price per block'!A:B,2,FALSE)</f>
        <v>383.33333333333337</v>
      </c>
      <c r="M52" s="33">
        <f>VLOOKUP(K:K,'price per block'!A:E,5,FALSE)</f>
        <v>1</v>
      </c>
      <c r="N52">
        <f t="shared" si="1"/>
        <v>1.8220000000000001</v>
      </c>
      <c r="O52" s="34">
        <f t="shared" si="2"/>
        <v>0</v>
      </c>
    </row>
    <row r="53" spans="1:15" x14ac:dyDescent="0.2">
      <c r="A53" s="40">
        <v>45292</v>
      </c>
      <c r="B53" s="6" t="s">
        <v>80</v>
      </c>
      <c r="C53" s="1" t="s">
        <v>127</v>
      </c>
      <c r="D53" s="1" t="s">
        <v>9</v>
      </c>
      <c r="E53" s="1" t="s">
        <v>10</v>
      </c>
      <c r="F53" s="1" t="s">
        <v>6</v>
      </c>
      <c r="G53" s="4">
        <v>8170</v>
      </c>
      <c r="H53" s="3">
        <v>1730.31</v>
      </c>
      <c r="I53" s="3">
        <v>7.1790000000000003</v>
      </c>
      <c r="J53" s="3">
        <v>0.98169300000000004</v>
      </c>
      <c r="K53" s="3" t="str">
        <f t="shared" si="0"/>
        <v>50x100-Waste</v>
      </c>
      <c r="L53" s="32">
        <f>VLOOKUP(K:K,'price per block'!A:B,2,FALSE)</f>
        <v>383.33333333333337</v>
      </c>
      <c r="M53" s="33">
        <f>VLOOKUP(K:K,'price per block'!A:E,5,FALSE)</f>
        <v>1</v>
      </c>
      <c r="N53">
        <f t="shared" si="1"/>
        <v>7.1790000000000003</v>
      </c>
      <c r="O53" s="34">
        <f t="shared" si="2"/>
        <v>0</v>
      </c>
    </row>
    <row r="54" spans="1:15" x14ac:dyDescent="0.2">
      <c r="A54" s="40">
        <v>45292</v>
      </c>
      <c r="B54" s="6" t="s">
        <v>80</v>
      </c>
      <c r="C54" s="1" t="s">
        <v>127</v>
      </c>
      <c r="D54" s="1" t="s">
        <v>16</v>
      </c>
      <c r="E54" s="1" t="s">
        <v>6</v>
      </c>
      <c r="F54" s="1" t="s">
        <v>6</v>
      </c>
      <c r="G54" s="4">
        <v>0</v>
      </c>
      <c r="H54" s="3">
        <v>108.313</v>
      </c>
      <c r="I54" s="3">
        <v>0.44900000000000001</v>
      </c>
      <c r="J54" s="3">
        <v>6.1467399999999998E-2</v>
      </c>
      <c r="K54" s="3" t="str">
        <f t="shared" si="0"/>
        <v>50x100-Waste</v>
      </c>
      <c r="L54" s="32">
        <f>VLOOKUP(K:K,'price per block'!A:B,2,FALSE)</f>
        <v>383.33333333333337</v>
      </c>
      <c r="M54" s="33">
        <f>VLOOKUP(K:K,'price per block'!A:E,5,FALSE)</f>
        <v>1</v>
      </c>
      <c r="N54">
        <f t="shared" si="1"/>
        <v>0.44900000000000001</v>
      </c>
      <c r="O54" s="34">
        <f t="shared" si="2"/>
        <v>0</v>
      </c>
    </row>
    <row r="55" spans="1:15" x14ac:dyDescent="0.2">
      <c r="A55" s="40">
        <v>45292</v>
      </c>
      <c r="B55" s="6" t="s">
        <v>80</v>
      </c>
      <c r="C55" s="1" t="s">
        <v>127</v>
      </c>
      <c r="D55" s="1" t="s">
        <v>17</v>
      </c>
      <c r="E55" s="1" t="s">
        <v>6</v>
      </c>
      <c r="F55" s="1" t="s">
        <v>6</v>
      </c>
      <c r="G55" s="4">
        <v>6</v>
      </c>
      <c r="H55" s="3">
        <v>11.977</v>
      </c>
      <c r="I55" s="3">
        <v>0.05</v>
      </c>
      <c r="J55" s="3">
        <v>6.7878599999999997E-3</v>
      </c>
      <c r="K55" s="3" t="str">
        <f t="shared" si="0"/>
        <v>50x100-Waste</v>
      </c>
      <c r="L55" s="32">
        <f>VLOOKUP(K:K,'price per block'!A:B,2,FALSE)</f>
        <v>383.33333333333337</v>
      </c>
      <c r="M55" s="33">
        <f>VLOOKUP(K:K,'price per block'!A:E,5,FALSE)</f>
        <v>1</v>
      </c>
      <c r="N55">
        <f t="shared" si="1"/>
        <v>0.05</v>
      </c>
      <c r="O55" s="34">
        <f t="shared" si="2"/>
        <v>0</v>
      </c>
    </row>
    <row r="56" spans="1:15" x14ac:dyDescent="0.2">
      <c r="A56" s="40">
        <v>45292</v>
      </c>
      <c r="B56" s="6" t="s">
        <v>80</v>
      </c>
      <c r="C56" s="1" t="s">
        <v>126</v>
      </c>
      <c r="D56" s="1" t="s">
        <v>9</v>
      </c>
      <c r="E56" s="1" t="s">
        <v>10</v>
      </c>
      <c r="F56" s="1" t="s">
        <v>6</v>
      </c>
      <c r="G56" s="4">
        <v>61260</v>
      </c>
      <c r="H56" s="3">
        <v>12232.8</v>
      </c>
      <c r="I56" s="3">
        <v>16.021000000000001</v>
      </c>
      <c r="J56" s="3">
        <v>2.1908599999999998</v>
      </c>
      <c r="K56" s="3" t="str">
        <f t="shared" si="0"/>
        <v>19x75-Waste</v>
      </c>
      <c r="L56" s="32">
        <f>VLOOKUP(K:K,'price per block'!A:B,2,FALSE)</f>
        <v>300</v>
      </c>
      <c r="M56" s="33">
        <f>VLOOKUP(K:K,'price per block'!A:E,5,FALSE)</f>
        <v>1</v>
      </c>
      <c r="N56">
        <f t="shared" si="1"/>
        <v>16.021000000000001</v>
      </c>
      <c r="O56" s="34">
        <f t="shared" si="2"/>
        <v>0</v>
      </c>
    </row>
    <row r="57" spans="1:15" x14ac:dyDescent="0.2">
      <c r="A57" s="40">
        <v>45292</v>
      </c>
      <c r="B57" s="6" t="s">
        <v>80</v>
      </c>
      <c r="C57" s="1" t="s">
        <v>126</v>
      </c>
      <c r="D57" s="1" t="s">
        <v>6</v>
      </c>
      <c r="E57" s="1" t="s">
        <v>6</v>
      </c>
      <c r="F57" s="1" t="s">
        <v>6</v>
      </c>
      <c r="G57" s="4">
        <v>129728</v>
      </c>
      <c r="H57" s="3">
        <v>6878.16</v>
      </c>
      <c r="I57" s="3">
        <v>9.016</v>
      </c>
      <c r="J57" s="3">
        <v>1.23292</v>
      </c>
      <c r="K57" s="3" t="str">
        <f t="shared" si="0"/>
        <v>19x75-Waste</v>
      </c>
      <c r="L57" s="32">
        <f>VLOOKUP(K:K,'price per block'!A:B,2,FALSE)</f>
        <v>300</v>
      </c>
      <c r="M57" s="33">
        <f>VLOOKUP(K:K,'price per block'!A:E,5,FALSE)</f>
        <v>1</v>
      </c>
      <c r="N57">
        <f t="shared" si="1"/>
        <v>9.016</v>
      </c>
      <c r="O57" s="34">
        <f t="shared" si="2"/>
        <v>0</v>
      </c>
    </row>
    <row r="58" spans="1:15" x14ac:dyDescent="0.2">
      <c r="A58" s="40">
        <v>45292</v>
      </c>
      <c r="B58" s="6" t="s">
        <v>80</v>
      </c>
      <c r="C58" s="1" t="s">
        <v>126</v>
      </c>
      <c r="D58" s="1" t="s">
        <v>16</v>
      </c>
      <c r="E58" s="1" t="s">
        <v>6</v>
      </c>
      <c r="F58" s="1" t="s">
        <v>6</v>
      </c>
      <c r="G58" s="4">
        <v>0</v>
      </c>
      <c r="H58" s="3">
        <v>1313.3</v>
      </c>
      <c r="I58" s="3">
        <v>1.7210000000000001</v>
      </c>
      <c r="J58" s="3">
        <v>0.235351</v>
      </c>
      <c r="K58" s="3" t="str">
        <f t="shared" si="0"/>
        <v>19x75-Waste</v>
      </c>
      <c r="L58" s="32">
        <f>VLOOKUP(K:K,'price per block'!A:B,2,FALSE)</f>
        <v>300</v>
      </c>
      <c r="M58" s="33">
        <f>VLOOKUP(K:K,'price per block'!A:E,5,FALSE)</f>
        <v>1</v>
      </c>
      <c r="N58">
        <f t="shared" si="1"/>
        <v>1.7210000000000001</v>
      </c>
      <c r="O58" s="34">
        <f t="shared" si="2"/>
        <v>0</v>
      </c>
    </row>
    <row r="59" spans="1:15" x14ac:dyDescent="0.2">
      <c r="A59" s="40">
        <v>45292</v>
      </c>
      <c r="B59" s="6" t="s">
        <v>80</v>
      </c>
      <c r="C59" s="1" t="s">
        <v>126</v>
      </c>
      <c r="D59" s="1" t="s">
        <v>17</v>
      </c>
      <c r="E59" s="1" t="s">
        <v>6</v>
      </c>
      <c r="F59" s="1" t="s">
        <v>6</v>
      </c>
      <c r="G59" s="4">
        <v>4</v>
      </c>
      <c r="H59" s="3">
        <v>6.9429999999999996</v>
      </c>
      <c r="I59" s="3">
        <v>8.9999999999999993E-3</v>
      </c>
      <c r="J59" s="3">
        <v>1.24456E-3</v>
      </c>
      <c r="K59" s="3" t="str">
        <f t="shared" si="0"/>
        <v>19x75-Waste</v>
      </c>
      <c r="L59" s="32">
        <f>VLOOKUP(K:K,'price per block'!A:B,2,FALSE)</f>
        <v>300</v>
      </c>
      <c r="M59" s="33">
        <f>VLOOKUP(K:K,'price per block'!A:E,5,FALSE)</f>
        <v>1</v>
      </c>
      <c r="N59">
        <f t="shared" si="1"/>
        <v>8.9999999999999993E-3</v>
      </c>
      <c r="O59" s="34">
        <f t="shared" si="2"/>
        <v>0</v>
      </c>
    </row>
    <row r="60" spans="1:15" x14ac:dyDescent="0.2">
      <c r="A60" s="40">
        <v>45292</v>
      </c>
      <c r="B60" s="6" t="s">
        <v>80</v>
      </c>
      <c r="C60" s="1" t="s">
        <v>55</v>
      </c>
      <c r="D60" s="1" t="s">
        <v>6</v>
      </c>
      <c r="E60" s="1" t="s">
        <v>6</v>
      </c>
      <c r="F60" s="1" t="s">
        <v>6</v>
      </c>
      <c r="G60" s="4">
        <v>33502</v>
      </c>
      <c r="H60" s="3">
        <v>1723.66</v>
      </c>
      <c r="I60" s="3">
        <v>3.835</v>
      </c>
      <c r="J60" s="3">
        <v>0.52443099999999998</v>
      </c>
      <c r="K60" s="3" t="str">
        <f t="shared" si="0"/>
        <v>19x125-Waste</v>
      </c>
      <c r="L60" s="32">
        <f>VLOOKUP(K:K,'price per block'!A:B,2,FALSE)</f>
        <v>321.42857142857144</v>
      </c>
      <c r="M60" s="33">
        <f>VLOOKUP(K:K,'price per block'!A:E,5,FALSE)</f>
        <v>1</v>
      </c>
      <c r="N60">
        <f t="shared" si="1"/>
        <v>3.835</v>
      </c>
      <c r="O60" s="34">
        <f t="shared" si="2"/>
        <v>0</v>
      </c>
    </row>
    <row r="61" spans="1:15" x14ac:dyDescent="0.2">
      <c r="A61" s="40">
        <v>45292</v>
      </c>
      <c r="B61" s="6" t="s">
        <v>80</v>
      </c>
      <c r="C61" s="1" t="s">
        <v>55</v>
      </c>
      <c r="D61" s="1" t="s">
        <v>16</v>
      </c>
      <c r="E61" s="1" t="s">
        <v>6</v>
      </c>
      <c r="F61" s="1" t="s">
        <v>6</v>
      </c>
      <c r="G61" s="4">
        <v>0</v>
      </c>
      <c r="H61" s="3">
        <v>532.84199999999998</v>
      </c>
      <c r="I61" s="3">
        <v>1.1850000000000001</v>
      </c>
      <c r="J61" s="3">
        <v>0.16206400000000001</v>
      </c>
      <c r="K61" s="3" t="str">
        <f t="shared" si="0"/>
        <v>19x125-Waste</v>
      </c>
      <c r="L61" s="32">
        <f>VLOOKUP(K:K,'price per block'!A:B,2,FALSE)</f>
        <v>321.42857142857144</v>
      </c>
      <c r="M61" s="33">
        <f>VLOOKUP(K:K,'price per block'!A:E,5,FALSE)</f>
        <v>1</v>
      </c>
      <c r="N61">
        <f t="shared" si="1"/>
        <v>1.1850000000000001</v>
      </c>
      <c r="O61" s="34">
        <f t="shared" si="2"/>
        <v>0</v>
      </c>
    </row>
    <row r="62" spans="1:15" x14ac:dyDescent="0.2">
      <c r="A62" s="40">
        <v>45292</v>
      </c>
      <c r="B62" s="6" t="s">
        <v>80</v>
      </c>
      <c r="C62" s="1" t="s">
        <v>55</v>
      </c>
      <c r="D62" s="1" t="s">
        <v>17</v>
      </c>
      <c r="E62" s="1" t="s">
        <v>6</v>
      </c>
      <c r="F62" s="1" t="s">
        <v>6</v>
      </c>
      <c r="G62" s="4">
        <v>18</v>
      </c>
      <c r="H62" s="3">
        <v>62.46</v>
      </c>
      <c r="I62" s="3">
        <v>0.13500000000000001</v>
      </c>
      <c r="J62" s="3">
        <v>1.85046E-2</v>
      </c>
      <c r="K62" s="3" t="str">
        <f t="shared" si="0"/>
        <v>19x125-Waste</v>
      </c>
      <c r="L62" s="32">
        <f>VLOOKUP(K:K,'price per block'!A:B,2,FALSE)</f>
        <v>321.42857142857144</v>
      </c>
      <c r="M62" s="33">
        <f>VLOOKUP(K:K,'price per block'!A:E,5,FALSE)</f>
        <v>1</v>
      </c>
      <c r="N62">
        <f t="shared" si="1"/>
        <v>0.13500000000000001</v>
      </c>
      <c r="O62" s="34">
        <f t="shared" si="2"/>
        <v>0</v>
      </c>
    </row>
    <row r="63" spans="1:15" x14ac:dyDescent="0.2">
      <c r="A63" s="40">
        <v>45292</v>
      </c>
      <c r="B63" s="6" t="s">
        <v>80</v>
      </c>
      <c r="C63" s="1" t="s">
        <v>55</v>
      </c>
      <c r="D63" s="1" t="s">
        <v>9</v>
      </c>
      <c r="E63" s="1" t="s">
        <v>10</v>
      </c>
      <c r="F63" s="1" t="s">
        <v>6</v>
      </c>
      <c r="G63" s="4">
        <v>45027</v>
      </c>
      <c r="H63" s="3">
        <v>9886.01</v>
      </c>
      <c r="I63" s="3">
        <v>21.957000000000001</v>
      </c>
      <c r="J63" s="3">
        <v>3.00258</v>
      </c>
      <c r="K63" s="3" t="str">
        <f t="shared" si="0"/>
        <v>19x125-Waste</v>
      </c>
      <c r="L63" s="32">
        <f>VLOOKUP(K:K,'price per block'!A:B,2,FALSE)</f>
        <v>321.42857142857144</v>
      </c>
      <c r="M63" s="33">
        <f>VLOOKUP(K:K,'price per block'!A:E,5,FALSE)</f>
        <v>1</v>
      </c>
      <c r="N63">
        <f t="shared" si="1"/>
        <v>21.957000000000001</v>
      </c>
      <c r="O63" s="34">
        <f t="shared" si="2"/>
        <v>0</v>
      </c>
    </row>
    <row r="64" spans="1:15" x14ac:dyDescent="0.2">
      <c r="A64" s="40">
        <v>45292</v>
      </c>
      <c r="B64" s="6" t="s">
        <v>80</v>
      </c>
      <c r="C64" s="1" t="s">
        <v>129</v>
      </c>
      <c r="D64" s="1" t="s">
        <v>6</v>
      </c>
      <c r="E64" s="1" t="s">
        <v>6</v>
      </c>
      <c r="F64" s="1" t="s">
        <v>6</v>
      </c>
      <c r="G64" s="4">
        <v>82646</v>
      </c>
      <c r="H64" s="3">
        <v>4538.38</v>
      </c>
      <c r="I64" s="3">
        <v>12.930999999999999</v>
      </c>
      <c r="J64" s="3">
        <v>1.7682599999999999</v>
      </c>
      <c r="K64" s="3" t="str">
        <f t="shared" si="0"/>
        <v>25x125-Waste</v>
      </c>
      <c r="L64" s="32">
        <f>VLOOKUP(K:K,'price per block'!A:B,2,FALSE)</f>
        <v>346.15384615384613</v>
      </c>
      <c r="M64" s="33">
        <f>VLOOKUP(K:K,'price per block'!A:E,5,FALSE)</f>
        <v>1</v>
      </c>
      <c r="N64">
        <f t="shared" si="1"/>
        <v>12.930999999999999</v>
      </c>
      <c r="O64" s="34">
        <f t="shared" si="2"/>
        <v>0</v>
      </c>
    </row>
    <row r="65" spans="1:15" x14ac:dyDescent="0.2">
      <c r="A65" s="40">
        <v>45292</v>
      </c>
      <c r="B65" s="6" t="s">
        <v>80</v>
      </c>
      <c r="C65" s="1" t="s">
        <v>129</v>
      </c>
      <c r="D65" s="1" t="s">
        <v>16</v>
      </c>
      <c r="E65" s="1" t="s">
        <v>6</v>
      </c>
      <c r="F65" s="1" t="s">
        <v>6</v>
      </c>
      <c r="G65" s="4">
        <v>0</v>
      </c>
      <c r="H65" s="3">
        <v>1240.8900000000001</v>
      </c>
      <c r="I65" s="3">
        <v>3.5339999999999998</v>
      </c>
      <c r="J65" s="3">
        <v>0.483267</v>
      </c>
      <c r="K65" s="3" t="str">
        <f t="shared" si="0"/>
        <v>25x125-Waste</v>
      </c>
      <c r="L65" s="32">
        <f>VLOOKUP(K:K,'price per block'!A:B,2,FALSE)</f>
        <v>346.15384615384613</v>
      </c>
      <c r="M65" s="33">
        <f>VLOOKUP(K:K,'price per block'!A:E,5,FALSE)</f>
        <v>1</v>
      </c>
      <c r="N65">
        <f t="shared" si="1"/>
        <v>3.5339999999999998</v>
      </c>
      <c r="O65" s="34">
        <f t="shared" si="2"/>
        <v>0</v>
      </c>
    </row>
    <row r="66" spans="1:15" x14ac:dyDescent="0.2">
      <c r="A66" s="40">
        <v>45292</v>
      </c>
      <c r="B66" s="6" t="s">
        <v>80</v>
      </c>
      <c r="C66" s="1" t="s">
        <v>129</v>
      </c>
      <c r="D66" s="1" t="s">
        <v>17</v>
      </c>
      <c r="E66" s="1" t="s">
        <v>6</v>
      </c>
      <c r="F66" s="1" t="s">
        <v>6</v>
      </c>
      <c r="G66" s="4">
        <v>19</v>
      </c>
      <c r="H66" s="3">
        <v>50.926000000000002</v>
      </c>
      <c r="I66" s="3">
        <v>0.193</v>
      </c>
      <c r="J66" s="3">
        <v>2.6401500000000001E-2</v>
      </c>
      <c r="K66" s="3" t="str">
        <f t="shared" si="0"/>
        <v>25x125-Waste</v>
      </c>
      <c r="L66" s="32">
        <f>VLOOKUP(K:K,'price per block'!A:B,2,FALSE)</f>
        <v>346.15384615384613</v>
      </c>
      <c r="M66" s="33">
        <f>VLOOKUP(K:K,'price per block'!A:E,5,FALSE)</f>
        <v>1</v>
      </c>
      <c r="N66">
        <f t="shared" si="1"/>
        <v>0.193</v>
      </c>
      <c r="O66" s="34">
        <f t="shared" si="2"/>
        <v>0</v>
      </c>
    </row>
    <row r="67" spans="1:15" x14ac:dyDescent="0.2">
      <c r="A67" s="40">
        <v>45292</v>
      </c>
      <c r="B67" s="6" t="s">
        <v>80</v>
      </c>
      <c r="C67" s="1" t="s">
        <v>129</v>
      </c>
      <c r="D67" s="1" t="s">
        <v>9</v>
      </c>
      <c r="E67" s="1" t="s">
        <v>10</v>
      </c>
      <c r="F67" s="1" t="s">
        <v>6</v>
      </c>
      <c r="G67" s="4">
        <v>104591</v>
      </c>
      <c r="H67" s="3">
        <v>22179.5</v>
      </c>
      <c r="I67" s="3">
        <v>63.109000000000002</v>
      </c>
      <c r="J67" s="3">
        <v>8.6301699999999997</v>
      </c>
      <c r="K67" s="3" t="str">
        <f t="shared" ref="K67:K130" si="3">CONCATENATE(C67,"-",F67)</f>
        <v>25x125-Waste</v>
      </c>
      <c r="L67" s="32">
        <f>VLOOKUP(K:K,'price per block'!A:B,2,FALSE)</f>
        <v>346.15384615384613</v>
      </c>
      <c r="M67" s="33">
        <f>VLOOKUP(K:K,'price per block'!A:E,5,FALSE)</f>
        <v>1</v>
      </c>
      <c r="N67">
        <f t="shared" ref="N67:N130" si="4">M67*I67</f>
        <v>63.109000000000002</v>
      </c>
      <c r="O67" s="34">
        <f t="shared" ref="O67:O130" si="5">I67-N67</f>
        <v>0</v>
      </c>
    </row>
    <row r="68" spans="1:15" x14ac:dyDescent="0.2">
      <c r="A68" s="40">
        <v>45292</v>
      </c>
      <c r="B68" s="6" t="s">
        <v>80</v>
      </c>
      <c r="C68" s="1" t="s">
        <v>42</v>
      </c>
      <c r="D68" s="1" t="s">
        <v>6</v>
      </c>
      <c r="E68" s="1" t="s">
        <v>6</v>
      </c>
      <c r="F68" s="1" t="s">
        <v>6</v>
      </c>
      <c r="G68" s="4">
        <v>16</v>
      </c>
      <c r="H68" s="3">
        <v>0.67100000000000004</v>
      </c>
      <c r="I68" s="3">
        <v>2E-3</v>
      </c>
      <c r="J68" s="3">
        <v>2.6297000000000001E-4</v>
      </c>
      <c r="K68" s="3" t="str">
        <f t="shared" si="3"/>
        <v>19x100-Waste</v>
      </c>
      <c r="L68" s="32">
        <f>VLOOKUP(K:K,'price per block'!A:B,2,FALSE)</f>
        <v>300</v>
      </c>
      <c r="M68" s="33">
        <f>VLOOKUP(K:K,'price per block'!A:E,5,FALSE)</f>
        <v>1</v>
      </c>
      <c r="N68">
        <f t="shared" si="4"/>
        <v>2E-3</v>
      </c>
      <c r="O68" s="34">
        <f t="shared" si="5"/>
        <v>0</v>
      </c>
    </row>
    <row r="69" spans="1:15" x14ac:dyDescent="0.2">
      <c r="A69" s="40">
        <v>45292</v>
      </c>
      <c r="B69" s="6" t="s">
        <v>80</v>
      </c>
      <c r="C69" s="1" t="s">
        <v>42</v>
      </c>
      <c r="D69" s="1" t="s">
        <v>9</v>
      </c>
      <c r="E69" s="1" t="s">
        <v>10</v>
      </c>
      <c r="F69" s="1" t="s">
        <v>6</v>
      </c>
      <c r="G69" s="4">
        <v>21</v>
      </c>
      <c r="H69" s="3">
        <v>3.5619999999999998</v>
      </c>
      <c r="I69" s="3">
        <v>0.01</v>
      </c>
      <c r="J69" s="3">
        <v>1.39704E-3</v>
      </c>
      <c r="K69" s="3" t="str">
        <f t="shared" si="3"/>
        <v>19x100-Waste</v>
      </c>
      <c r="L69" s="32">
        <f>VLOOKUP(K:K,'price per block'!A:B,2,FALSE)</f>
        <v>300</v>
      </c>
      <c r="M69" s="33">
        <f>VLOOKUP(K:K,'price per block'!A:E,5,FALSE)</f>
        <v>1</v>
      </c>
      <c r="N69">
        <f t="shared" si="4"/>
        <v>0.01</v>
      </c>
      <c r="O69" s="34">
        <f t="shared" si="5"/>
        <v>0</v>
      </c>
    </row>
    <row r="70" spans="1:15" x14ac:dyDescent="0.2">
      <c r="A70" s="40">
        <v>45292</v>
      </c>
      <c r="B70" s="6" t="s">
        <v>80</v>
      </c>
      <c r="C70" s="1" t="s">
        <v>42</v>
      </c>
      <c r="D70" s="1" t="s">
        <v>6</v>
      </c>
      <c r="E70" s="1" t="s">
        <v>6</v>
      </c>
      <c r="F70" s="1" t="s">
        <v>6</v>
      </c>
      <c r="G70" s="4">
        <v>130454</v>
      </c>
      <c r="H70" s="3">
        <v>7758.62</v>
      </c>
      <c r="I70" s="3">
        <v>13.616</v>
      </c>
      <c r="J70" s="3">
        <v>1.86195</v>
      </c>
      <c r="K70" s="3" t="str">
        <f t="shared" si="3"/>
        <v>19x100-Waste</v>
      </c>
      <c r="L70" s="32">
        <f>VLOOKUP(K:K,'price per block'!A:B,2,FALSE)</f>
        <v>300</v>
      </c>
      <c r="M70" s="33">
        <f>VLOOKUP(K:K,'price per block'!A:E,5,FALSE)</f>
        <v>1</v>
      </c>
      <c r="N70">
        <f t="shared" si="4"/>
        <v>13.616</v>
      </c>
      <c r="O70" s="34">
        <f t="shared" si="5"/>
        <v>0</v>
      </c>
    </row>
    <row r="71" spans="1:15" x14ac:dyDescent="0.2">
      <c r="A71" s="40">
        <v>45292</v>
      </c>
      <c r="B71" s="6" t="s">
        <v>80</v>
      </c>
      <c r="C71" s="1" t="s">
        <v>42</v>
      </c>
      <c r="D71" s="1" t="s">
        <v>16</v>
      </c>
      <c r="E71" s="1" t="s">
        <v>6</v>
      </c>
      <c r="F71" s="1" t="s">
        <v>6</v>
      </c>
      <c r="G71" s="4">
        <v>0</v>
      </c>
      <c r="H71" s="3">
        <v>1376.5</v>
      </c>
      <c r="I71" s="3">
        <v>2.4159999999999999</v>
      </c>
      <c r="J71" s="3">
        <v>0.33032099999999998</v>
      </c>
      <c r="K71" s="3" t="str">
        <f t="shared" si="3"/>
        <v>19x100-Waste</v>
      </c>
      <c r="L71" s="32">
        <f>VLOOKUP(K:K,'price per block'!A:B,2,FALSE)</f>
        <v>300</v>
      </c>
      <c r="M71" s="33">
        <f>VLOOKUP(K:K,'price per block'!A:E,5,FALSE)</f>
        <v>1</v>
      </c>
      <c r="N71">
        <f t="shared" si="4"/>
        <v>2.4159999999999999</v>
      </c>
      <c r="O71" s="34">
        <f t="shared" si="5"/>
        <v>0</v>
      </c>
    </row>
    <row r="72" spans="1:15" x14ac:dyDescent="0.2">
      <c r="A72" s="40">
        <v>45292</v>
      </c>
      <c r="B72" s="6" t="s">
        <v>80</v>
      </c>
      <c r="C72" s="1" t="s">
        <v>42</v>
      </c>
      <c r="D72" s="1" t="s">
        <v>17</v>
      </c>
      <c r="E72" s="1" t="s">
        <v>6</v>
      </c>
      <c r="F72" s="1" t="s">
        <v>6</v>
      </c>
      <c r="G72" s="4">
        <v>7</v>
      </c>
      <c r="H72" s="3">
        <v>21.137</v>
      </c>
      <c r="I72" s="3">
        <v>6.9000000000000006E-2</v>
      </c>
      <c r="J72" s="3">
        <v>9.4056699999999997E-3</v>
      </c>
      <c r="K72" s="3" t="str">
        <f t="shared" si="3"/>
        <v>19x100-Waste</v>
      </c>
      <c r="L72" s="32">
        <f>VLOOKUP(K:K,'price per block'!A:B,2,FALSE)</f>
        <v>300</v>
      </c>
      <c r="M72" s="33">
        <f>VLOOKUP(K:K,'price per block'!A:E,5,FALSE)</f>
        <v>1</v>
      </c>
      <c r="N72">
        <f t="shared" si="4"/>
        <v>6.9000000000000006E-2</v>
      </c>
      <c r="O72" s="34">
        <f t="shared" si="5"/>
        <v>0</v>
      </c>
    </row>
    <row r="73" spans="1:15" x14ac:dyDescent="0.2">
      <c r="A73" s="40">
        <v>45292</v>
      </c>
      <c r="B73" s="6" t="s">
        <v>80</v>
      </c>
      <c r="C73" s="1" t="s">
        <v>42</v>
      </c>
      <c r="D73" s="1" t="s">
        <v>9</v>
      </c>
      <c r="E73" s="1" t="s">
        <v>10</v>
      </c>
      <c r="F73" s="1" t="s">
        <v>6</v>
      </c>
      <c r="G73" s="4">
        <v>70820</v>
      </c>
      <c r="H73" s="3">
        <v>13198.9</v>
      </c>
      <c r="I73" s="3">
        <v>23.146999999999998</v>
      </c>
      <c r="J73" s="3">
        <v>3.16533</v>
      </c>
      <c r="K73" s="3" t="str">
        <f t="shared" si="3"/>
        <v>19x100-Waste</v>
      </c>
      <c r="L73" s="32">
        <f>VLOOKUP(K:K,'price per block'!A:B,2,FALSE)</f>
        <v>300</v>
      </c>
      <c r="M73" s="33">
        <f>VLOOKUP(K:K,'price per block'!A:E,5,FALSE)</f>
        <v>1</v>
      </c>
      <c r="N73">
        <f t="shared" si="4"/>
        <v>23.146999999999998</v>
      </c>
      <c r="O73" s="34">
        <f t="shared" si="5"/>
        <v>0</v>
      </c>
    </row>
    <row r="74" spans="1:15" x14ac:dyDescent="0.2">
      <c r="A74" s="40">
        <v>45292</v>
      </c>
      <c r="B74" s="6" t="s">
        <v>80</v>
      </c>
      <c r="C74" s="19" t="s">
        <v>130</v>
      </c>
      <c r="D74" s="1" t="s">
        <v>6</v>
      </c>
      <c r="E74" s="1" t="s">
        <v>6</v>
      </c>
      <c r="F74" s="1" t="s">
        <v>6</v>
      </c>
      <c r="G74" s="4">
        <v>15412</v>
      </c>
      <c r="H74" s="3">
        <v>950.32799999999997</v>
      </c>
      <c r="I74" s="3">
        <v>1.0469999999999999</v>
      </c>
      <c r="J74" s="3">
        <v>0.14315600000000001</v>
      </c>
      <c r="K74" s="3" t="str">
        <f t="shared" si="3"/>
        <v>16x75-Waste</v>
      </c>
      <c r="L74" s="32">
        <f>VLOOKUP(K:K,'price per block'!A:B,2,FALSE)</f>
        <v>300</v>
      </c>
      <c r="M74" s="33">
        <f>VLOOKUP(K:K,'price per block'!A:E,5,FALSE)</f>
        <v>1</v>
      </c>
      <c r="N74">
        <f t="shared" si="4"/>
        <v>1.0469999999999999</v>
      </c>
      <c r="O74" s="34">
        <f t="shared" si="5"/>
        <v>0</v>
      </c>
    </row>
    <row r="75" spans="1:15" x14ac:dyDescent="0.2">
      <c r="A75" s="40">
        <v>45292</v>
      </c>
      <c r="B75" s="6" t="s">
        <v>80</v>
      </c>
      <c r="C75" s="19" t="s">
        <v>130</v>
      </c>
      <c r="D75" s="1" t="s">
        <v>16</v>
      </c>
      <c r="E75" s="1" t="s">
        <v>6</v>
      </c>
      <c r="F75" s="1" t="s">
        <v>6</v>
      </c>
      <c r="G75" s="4">
        <v>0</v>
      </c>
      <c r="H75" s="3">
        <v>154.00700000000001</v>
      </c>
      <c r="I75" s="3">
        <v>0.17</v>
      </c>
      <c r="J75" s="3">
        <v>2.3198300000000002E-2</v>
      </c>
      <c r="K75" s="3" t="str">
        <f t="shared" si="3"/>
        <v>16x75-Waste</v>
      </c>
      <c r="L75" s="32">
        <f>VLOOKUP(K:K,'price per block'!A:B,2,FALSE)</f>
        <v>300</v>
      </c>
      <c r="M75" s="33">
        <f>VLOOKUP(K:K,'price per block'!A:E,5,FALSE)</f>
        <v>1</v>
      </c>
      <c r="N75">
        <f t="shared" si="4"/>
        <v>0.17</v>
      </c>
      <c r="O75" s="34">
        <f t="shared" si="5"/>
        <v>0</v>
      </c>
    </row>
    <row r="76" spans="1:15" x14ac:dyDescent="0.2">
      <c r="A76" s="40">
        <v>45292</v>
      </c>
      <c r="B76" s="6" t="s">
        <v>80</v>
      </c>
      <c r="C76" s="19" t="s">
        <v>130</v>
      </c>
      <c r="D76" s="1" t="s">
        <v>17</v>
      </c>
      <c r="E76" s="1" t="s">
        <v>6</v>
      </c>
      <c r="F76" s="1" t="s">
        <v>6</v>
      </c>
      <c r="G76" s="4">
        <v>0</v>
      </c>
      <c r="H76" s="3">
        <v>0</v>
      </c>
      <c r="I76" s="3">
        <v>0</v>
      </c>
      <c r="J76" s="3">
        <v>0</v>
      </c>
      <c r="K76" s="3" t="str">
        <f t="shared" si="3"/>
        <v>16x75-Waste</v>
      </c>
      <c r="L76" s="32">
        <f>VLOOKUP(K:K,'price per block'!A:B,2,FALSE)</f>
        <v>300</v>
      </c>
      <c r="M76" s="33">
        <f>VLOOKUP(K:K,'price per block'!A:E,5,FALSE)</f>
        <v>1</v>
      </c>
      <c r="N76">
        <f t="shared" si="4"/>
        <v>0</v>
      </c>
      <c r="O76" s="34">
        <f t="shared" si="5"/>
        <v>0</v>
      </c>
    </row>
    <row r="77" spans="1:15" x14ac:dyDescent="0.2">
      <c r="A77" s="40">
        <v>45292</v>
      </c>
      <c r="B77" s="6" t="s">
        <v>80</v>
      </c>
      <c r="C77" s="19" t="s">
        <v>130</v>
      </c>
      <c r="D77" s="1" t="s">
        <v>9</v>
      </c>
      <c r="E77" s="1" t="s">
        <v>10</v>
      </c>
      <c r="F77" s="1" t="s">
        <v>6</v>
      </c>
      <c r="G77" s="4">
        <v>7415</v>
      </c>
      <c r="H77" s="3">
        <v>1488.83</v>
      </c>
      <c r="I77" s="3">
        <v>1.639</v>
      </c>
      <c r="J77" s="3">
        <v>0.22419700000000001</v>
      </c>
      <c r="K77" s="3" t="str">
        <f t="shared" si="3"/>
        <v>16x75-Waste</v>
      </c>
      <c r="L77" s="32">
        <f>VLOOKUP(K:K,'price per block'!A:B,2,FALSE)</f>
        <v>300</v>
      </c>
      <c r="M77" s="33">
        <f>VLOOKUP(K:K,'price per block'!A:E,5,FALSE)</f>
        <v>1</v>
      </c>
      <c r="N77">
        <f t="shared" si="4"/>
        <v>1.639</v>
      </c>
      <c r="O77" s="34">
        <f t="shared" si="5"/>
        <v>0</v>
      </c>
    </row>
    <row r="78" spans="1:15" x14ac:dyDescent="0.2">
      <c r="A78" s="40">
        <v>45292</v>
      </c>
      <c r="B78" s="6" t="s">
        <v>80</v>
      </c>
      <c r="C78" s="1" t="s">
        <v>127</v>
      </c>
      <c r="D78" s="1" t="s">
        <v>20</v>
      </c>
      <c r="E78" s="1" t="s">
        <v>15</v>
      </c>
      <c r="F78" s="1" t="s">
        <v>62</v>
      </c>
      <c r="G78" s="4">
        <v>3350</v>
      </c>
      <c r="H78" s="3">
        <v>862.40899999999999</v>
      </c>
      <c r="I78" s="3">
        <v>3.5790000000000002</v>
      </c>
      <c r="J78" s="3">
        <v>0.48940099999999997</v>
      </c>
      <c r="K78" s="3" t="str">
        <f t="shared" si="3"/>
        <v>50x100-Q3</v>
      </c>
      <c r="L78" s="32">
        <f>VLOOKUP(K:K,'price per block'!A:B,2,FALSE)</f>
        <v>287.5</v>
      </c>
      <c r="M78" s="33">
        <f>VLOOKUP(K:K,'price per block'!A:E,5,FALSE)</f>
        <v>0.5</v>
      </c>
      <c r="N78">
        <f t="shared" si="4"/>
        <v>1.7895000000000001</v>
      </c>
      <c r="O78" s="34">
        <f t="shared" si="5"/>
        <v>1.7895000000000001</v>
      </c>
    </row>
    <row r="79" spans="1:15" x14ac:dyDescent="0.2">
      <c r="A79" s="40">
        <v>45292</v>
      </c>
      <c r="B79" s="6" t="s">
        <v>80</v>
      </c>
      <c r="C79" s="1" t="s">
        <v>127</v>
      </c>
      <c r="D79" s="1" t="s">
        <v>18</v>
      </c>
      <c r="E79" s="1" t="s">
        <v>12</v>
      </c>
      <c r="F79" s="1" t="s">
        <v>61</v>
      </c>
      <c r="G79" s="4">
        <v>7052</v>
      </c>
      <c r="H79" s="3">
        <v>1708.75</v>
      </c>
      <c r="I79" s="3">
        <v>7.0910000000000002</v>
      </c>
      <c r="J79" s="3">
        <v>0.96972100000000006</v>
      </c>
      <c r="K79" s="3" t="str">
        <f t="shared" si="3"/>
        <v>50x100-Q1</v>
      </c>
      <c r="L79" s="32">
        <f>VLOOKUP(K:K,'price per block'!A:B,2,FALSE)</f>
        <v>383.33333333333337</v>
      </c>
      <c r="M79" s="33">
        <f>VLOOKUP(K:K,'price per block'!A:E,5,FALSE)</f>
        <v>1</v>
      </c>
      <c r="N79">
        <f t="shared" si="4"/>
        <v>7.0910000000000002</v>
      </c>
      <c r="O79" s="34">
        <f t="shared" si="5"/>
        <v>0</v>
      </c>
    </row>
    <row r="80" spans="1:15" x14ac:dyDescent="0.2">
      <c r="A80" s="40">
        <v>45292</v>
      </c>
      <c r="B80" s="6" t="s">
        <v>80</v>
      </c>
      <c r="C80" s="1" t="s">
        <v>127</v>
      </c>
      <c r="D80" s="1" t="s">
        <v>19</v>
      </c>
      <c r="E80" s="1" t="s">
        <v>12</v>
      </c>
      <c r="F80" s="1" t="s">
        <v>61</v>
      </c>
      <c r="G80" s="4">
        <v>5361</v>
      </c>
      <c r="H80" s="3">
        <v>2482.44</v>
      </c>
      <c r="I80" s="3">
        <v>10.304</v>
      </c>
      <c r="J80" s="3">
        <v>1.4090199999999999</v>
      </c>
      <c r="K80" s="3" t="str">
        <f t="shared" si="3"/>
        <v>50x100-Q1</v>
      </c>
      <c r="L80" s="32">
        <f>VLOOKUP(K:K,'price per block'!A:B,2,FALSE)</f>
        <v>383.33333333333337</v>
      </c>
      <c r="M80" s="33">
        <f>VLOOKUP(K:K,'price per block'!A:E,5,FALSE)</f>
        <v>1</v>
      </c>
      <c r="N80">
        <f t="shared" si="4"/>
        <v>10.304</v>
      </c>
      <c r="O80" s="34">
        <f t="shared" si="5"/>
        <v>0</v>
      </c>
    </row>
    <row r="81" spans="1:15" x14ac:dyDescent="0.2">
      <c r="A81" s="40">
        <v>45292</v>
      </c>
      <c r="B81" s="6" t="s">
        <v>80</v>
      </c>
      <c r="C81" s="1" t="s">
        <v>127</v>
      </c>
      <c r="D81" s="1" t="s">
        <v>34</v>
      </c>
      <c r="E81" s="1" t="s">
        <v>15</v>
      </c>
      <c r="F81" s="1" t="s">
        <v>62</v>
      </c>
      <c r="G81" s="4">
        <v>979</v>
      </c>
      <c r="H81" s="3">
        <v>253.43</v>
      </c>
      <c r="I81" s="3">
        <v>1.0509999999999999</v>
      </c>
      <c r="J81" s="3">
        <v>0.14378299999999999</v>
      </c>
      <c r="K81" s="3" t="str">
        <f t="shared" si="3"/>
        <v>50x100-Q3</v>
      </c>
      <c r="L81" s="32">
        <f>VLOOKUP(K:K,'price per block'!A:B,2,FALSE)</f>
        <v>287.5</v>
      </c>
      <c r="M81" s="33">
        <f>VLOOKUP(K:K,'price per block'!A:E,5,FALSE)</f>
        <v>0.5</v>
      </c>
      <c r="N81">
        <f t="shared" si="4"/>
        <v>0.52549999999999997</v>
      </c>
      <c r="O81" s="34">
        <f t="shared" si="5"/>
        <v>0.52549999999999997</v>
      </c>
    </row>
    <row r="82" spans="1:15" x14ac:dyDescent="0.2">
      <c r="A82" s="40">
        <v>45292</v>
      </c>
      <c r="B82" s="6" t="s">
        <v>80</v>
      </c>
      <c r="C82" s="1" t="s">
        <v>126</v>
      </c>
      <c r="D82" s="1" t="s">
        <v>11</v>
      </c>
      <c r="E82" s="1" t="s">
        <v>12</v>
      </c>
      <c r="F82" s="1" t="s">
        <v>61</v>
      </c>
      <c r="G82" s="4">
        <v>148514</v>
      </c>
      <c r="H82" s="3">
        <v>64497.3</v>
      </c>
      <c r="I82" s="3">
        <v>84.534999999999997</v>
      </c>
      <c r="J82" s="3">
        <v>11.5601</v>
      </c>
      <c r="K82" s="3" t="str">
        <f t="shared" si="3"/>
        <v>19x75-Q1</v>
      </c>
      <c r="L82" s="32">
        <f>VLOOKUP(K:K,'price per block'!A:B,2,FALSE)</f>
        <v>300</v>
      </c>
      <c r="M82" s="33">
        <f>VLOOKUP(K:K,'price per block'!A:E,5,FALSE)</f>
        <v>1</v>
      </c>
      <c r="N82">
        <f t="shared" si="4"/>
        <v>84.534999999999997</v>
      </c>
      <c r="O82" s="34">
        <f t="shared" si="5"/>
        <v>0</v>
      </c>
    </row>
    <row r="83" spans="1:15" x14ac:dyDescent="0.2">
      <c r="A83" s="40">
        <v>45292</v>
      </c>
      <c r="B83" s="6" t="s">
        <v>80</v>
      </c>
      <c r="C83" s="1" t="s">
        <v>126</v>
      </c>
      <c r="D83" s="1" t="s">
        <v>27</v>
      </c>
      <c r="E83" s="1" t="s">
        <v>15</v>
      </c>
      <c r="F83" s="1" t="s">
        <v>64</v>
      </c>
      <c r="G83" s="4">
        <v>5267</v>
      </c>
      <c r="H83" s="3">
        <v>1252.83</v>
      </c>
      <c r="I83" s="3">
        <v>1.64</v>
      </c>
      <c r="J83" s="3">
        <v>0.224275</v>
      </c>
      <c r="K83" s="3" t="str">
        <f t="shared" si="3"/>
        <v>19x75-Q4</v>
      </c>
      <c r="L83" s="32">
        <f>VLOOKUP(K:K,'price per block'!A:B,2,FALSE)</f>
        <v>200.00000000000003</v>
      </c>
      <c r="M83" s="33">
        <f>VLOOKUP(K:K,'price per block'!A:E,5,FALSE)</f>
        <v>0.66666666666666663</v>
      </c>
      <c r="N83">
        <f t="shared" si="4"/>
        <v>1.0933333333333333</v>
      </c>
      <c r="O83" s="34">
        <f t="shared" si="5"/>
        <v>0.54666666666666663</v>
      </c>
    </row>
    <row r="84" spans="1:15" x14ac:dyDescent="0.2">
      <c r="A84" s="40">
        <v>45292</v>
      </c>
      <c r="B84" s="6" t="s">
        <v>80</v>
      </c>
      <c r="C84" s="1" t="s">
        <v>126</v>
      </c>
      <c r="D84" s="1" t="s">
        <v>23</v>
      </c>
      <c r="E84" s="1" t="s">
        <v>22</v>
      </c>
      <c r="F84" s="1" t="s">
        <v>63</v>
      </c>
      <c r="G84" s="4">
        <v>3563</v>
      </c>
      <c r="H84" s="3">
        <v>1114.1300000000001</v>
      </c>
      <c r="I84" s="3">
        <v>1.4590000000000001</v>
      </c>
      <c r="J84" s="3">
        <v>0.199519</v>
      </c>
      <c r="K84" s="3" t="str">
        <f t="shared" si="3"/>
        <v>19x75-Q2</v>
      </c>
      <c r="L84" s="32">
        <f>VLOOKUP(K:K,'price per block'!A:B,2,FALSE)</f>
        <v>300</v>
      </c>
      <c r="M84" s="33">
        <f>VLOOKUP(K:K,'price per block'!A:E,5,FALSE)</f>
        <v>1</v>
      </c>
      <c r="N84">
        <f t="shared" si="4"/>
        <v>1.4590000000000001</v>
      </c>
      <c r="O84" s="34">
        <f t="shared" si="5"/>
        <v>0</v>
      </c>
    </row>
    <row r="85" spans="1:15" x14ac:dyDescent="0.2">
      <c r="A85" s="40">
        <v>45292</v>
      </c>
      <c r="B85" s="6" t="s">
        <v>80</v>
      </c>
      <c r="C85" s="1" t="s">
        <v>126</v>
      </c>
      <c r="D85" s="1" t="s">
        <v>13</v>
      </c>
      <c r="E85" s="1" t="s">
        <v>12</v>
      </c>
      <c r="F85" s="1" t="s">
        <v>61</v>
      </c>
      <c r="G85" s="4">
        <v>32808</v>
      </c>
      <c r="H85" s="3">
        <v>6697.04</v>
      </c>
      <c r="I85" s="3">
        <v>8.7769999999999992</v>
      </c>
      <c r="J85" s="3">
        <v>1.2002699999999999</v>
      </c>
      <c r="K85" s="3" t="str">
        <f t="shared" si="3"/>
        <v>19x75-Q1</v>
      </c>
      <c r="L85" s="32">
        <f>VLOOKUP(K:K,'price per block'!A:B,2,FALSE)</f>
        <v>300</v>
      </c>
      <c r="M85" s="33">
        <f>VLOOKUP(K:K,'price per block'!A:E,5,FALSE)</f>
        <v>1</v>
      </c>
      <c r="N85">
        <f t="shared" si="4"/>
        <v>8.7769999999999992</v>
      </c>
      <c r="O85" s="34">
        <f t="shared" si="5"/>
        <v>0</v>
      </c>
    </row>
    <row r="86" spans="1:15" x14ac:dyDescent="0.2">
      <c r="A86" s="40">
        <v>45292</v>
      </c>
      <c r="B86" s="6" t="s">
        <v>80</v>
      </c>
      <c r="C86" s="1" t="s">
        <v>126</v>
      </c>
      <c r="D86" s="1" t="s">
        <v>14</v>
      </c>
      <c r="E86" s="1" t="s">
        <v>15</v>
      </c>
      <c r="F86" s="1" t="s">
        <v>62</v>
      </c>
      <c r="G86" s="4">
        <v>16884</v>
      </c>
      <c r="H86" s="3">
        <v>4729.34</v>
      </c>
      <c r="I86" s="3">
        <v>6.194</v>
      </c>
      <c r="J86" s="3">
        <v>0.84702100000000002</v>
      </c>
      <c r="K86" s="3" t="str">
        <f t="shared" si="3"/>
        <v>19x75-Q3</v>
      </c>
      <c r="L86" s="32">
        <f>VLOOKUP(K:K,'price per block'!A:B,2,FALSE)</f>
        <v>244</v>
      </c>
      <c r="M86" s="33">
        <f>VLOOKUP(K:K,'price per block'!A:E,5,FALSE)</f>
        <v>0.81333333333333335</v>
      </c>
      <c r="N86">
        <f t="shared" si="4"/>
        <v>5.0377866666666664</v>
      </c>
      <c r="O86" s="34">
        <f t="shared" si="5"/>
        <v>1.1562133333333335</v>
      </c>
    </row>
    <row r="87" spans="1:15" x14ac:dyDescent="0.2">
      <c r="A87" s="40">
        <v>45292</v>
      </c>
      <c r="B87" s="6" t="s">
        <v>80</v>
      </c>
      <c r="C87" s="1" t="s">
        <v>126</v>
      </c>
      <c r="D87" s="1" t="s">
        <v>25</v>
      </c>
      <c r="E87" s="1" t="s">
        <v>12</v>
      </c>
      <c r="F87" s="1" t="s">
        <v>65</v>
      </c>
      <c r="G87" s="4">
        <v>669</v>
      </c>
      <c r="H87" s="3">
        <v>2009.01</v>
      </c>
      <c r="I87" s="3">
        <v>2.64</v>
      </c>
      <c r="J87" s="3">
        <v>0.36098799999999998</v>
      </c>
      <c r="K87" s="3" t="str">
        <f t="shared" si="3"/>
        <v>19x75-Q5</v>
      </c>
      <c r="L87" s="32">
        <f>VLOOKUP(K:K,'price per block'!A:B,2,FALSE)</f>
        <v>300</v>
      </c>
      <c r="M87" s="33">
        <f>VLOOKUP(K:K,'price per block'!A:E,5,FALSE)</f>
        <v>1</v>
      </c>
      <c r="N87">
        <f t="shared" si="4"/>
        <v>2.64</v>
      </c>
      <c r="O87" s="34">
        <f t="shared" si="5"/>
        <v>0</v>
      </c>
    </row>
    <row r="88" spans="1:15" x14ac:dyDescent="0.2">
      <c r="A88" s="40">
        <v>45292</v>
      </c>
      <c r="B88" s="6" t="s">
        <v>80</v>
      </c>
      <c r="C88" s="1" t="s">
        <v>126</v>
      </c>
      <c r="D88" s="1" t="s">
        <v>24</v>
      </c>
      <c r="E88" s="1" t="s">
        <v>12</v>
      </c>
      <c r="F88" s="1" t="s">
        <v>65</v>
      </c>
      <c r="G88" s="4">
        <v>891</v>
      </c>
      <c r="H88" s="3">
        <v>2145.5300000000002</v>
      </c>
      <c r="I88" s="3">
        <v>2.8149999999999999</v>
      </c>
      <c r="J88" s="3">
        <v>0.38497799999999999</v>
      </c>
      <c r="K88" s="3" t="str">
        <f t="shared" si="3"/>
        <v>19x75-Q5</v>
      </c>
      <c r="L88" s="32">
        <f>VLOOKUP(K:K,'price per block'!A:B,2,FALSE)</f>
        <v>300</v>
      </c>
      <c r="M88" s="33">
        <f>VLOOKUP(K:K,'price per block'!A:E,5,FALSE)</f>
        <v>1</v>
      </c>
      <c r="N88">
        <f t="shared" si="4"/>
        <v>2.8149999999999999</v>
      </c>
      <c r="O88" s="34">
        <f t="shared" si="5"/>
        <v>0</v>
      </c>
    </row>
    <row r="89" spans="1:15" x14ac:dyDescent="0.2">
      <c r="A89" s="40">
        <v>45292</v>
      </c>
      <c r="B89" s="6" t="s">
        <v>80</v>
      </c>
      <c r="C89" s="1" t="s">
        <v>55</v>
      </c>
      <c r="D89" s="1" t="s">
        <v>59</v>
      </c>
      <c r="E89" s="1" t="s">
        <v>12</v>
      </c>
      <c r="F89" s="1" t="s">
        <v>61</v>
      </c>
      <c r="G89" s="4">
        <v>14096</v>
      </c>
      <c r="H89" s="3">
        <v>2882.14</v>
      </c>
      <c r="I89" s="3">
        <v>6.4109999999999996</v>
      </c>
      <c r="J89" s="3">
        <v>0.87672399999999995</v>
      </c>
      <c r="K89" s="3" t="str">
        <f t="shared" si="3"/>
        <v>19x125-Q1</v>
      </c>
      <c r="L89" s="32">
        <f>VLOOKUP(K:K,'price per block'!A:B,2,FALSE)</f>
        <v>321.42857142857144</v>
      </c>
      <c r="M89" s="33">
        <f>VLOOKUP(K:K,'price per block'!A:E,5,FALSE)</f>
        <v>1</v>
      </c>
      <c r="N89">
        <f t="shared" si="4"/>
        <v>6.4109999999999996</v>
      </c>
      <c r="O89" s="34">
        <f t="shared" si="5"/>
        <v>0</v>
      </c>
    </row>
    <row r="90" spans="1:15" x14ac:dyDescent="0.2">
      <c r="A90" s="40">
        <v>45292</v>
      </c>
      <c r="B90" s="6" t="s">
        <v>80</v>
      </c>
      <c r="C90" s="1" t="s">
        <v>55</v>
      </c>
      <c r="D90" s="1" t="s">
        <v>58</v>
      </c>
      <c r="E90" s="1" t="s">
        <v>15</v>
      </c>
      <c r="F90" s="1" t="s">
        <v>62</v>
      </c>
      <c r="G90" s="4">
        <v>15479</v>
      </c>
      <c r="H90" s="3">
        <v>4292.05</v>
      </c>
      <c r="I90" s="3">
        <v>9.5350000000000001</v>
      </c>
      <c r="J90" s="3">
        <v>1.30386</v>
      </c>
      <c r="K90" s="3" t="str">
        <f t="shared" si="3"/>
        <v>19x125-Q3</v>
      </c>
      <c r="L90" s="32">
        <f>VLOOKUP(K:K,'price per block'!A:B,2,FALSE)</f>
        <v>257.14285714285717</v>
      </c>
      <c r="M90" s="33">
        <f>VLOOKUP(K:K,'price per block'!A:E,5,FALSE)</f>
        <v>0.6</v>
      </c>
      <c r="N90">
        <f t="shared" si="4"/>
        <v>5.7210000000000001</v>
      </c>
      <c r="O90" s="34">
        <f t="shared" si="5"/>
        <v>3.8140000000000001</v>
      </c>
    </row>
    <row r="91" spans="1:15" x14ac:dyDescent="0.2">
      <c r="A91" s="40">
        <v>45292</v>
      </c>
      <c r="B91" s="6" t="s">
        <v>80</v>
      </c>
      <c r="C91" s="1" t="s">
        <v>55</v>
      </c>
      <c r="D91" s="1" t="s">
        <v>57</v>
      </c>
      <c r="E91" s="1" t="s">
        <v>12</v>
      </c>
      <c r="F91" s="1" t="s">
        <v>61</v>
      </c>
      <c r="G91" s="4">
        <v>47042</v>
      </c>
      <c r="H91" s="3">
        <v>19664.8</v>
      </c>
      <c r="I91" s="3">
        <v>43.774000000000001</v>
      </c>
      <c r="J91" s="3">
        <v>5.9860499999999996</v>
      </c>
      <c r="K91" s="3" t="str">
        <f t="shared" si="3"/>
        <v>19x125-Q1</v>
      </c>
      <c r="L91" s="32">
        <f>VLOOKUP(K:K,'price per block'!A:B,2,FALSE)</f>
        <v>321.42857142857144</v>
      </c>
      <c r="M91" s="33">
        <f>VLOOKUP(K:K,'price per block'!A:E,5,FALSE)</f>
        <v>1</v>
      </c>
      <c r="N91">
        <f t="shared" si="4"/>
        <v>43.774000000000001</v>
      </c>
      <c r="O91" s="34">
        <f t="shared" si="5"/>
        <v>0</v>
      </c>
    </row>
    <row r="92" spans="1:15" x14ac:dyDescent="0.2">
      <c r="A92" s="40">
        <v>45292</v>
      </c>
      <c r="B92" s="6" t="s">
        <v>80</v>
      </c>
      <c r="C92" s="1" t="s">
        <v>55</v>
      </c>
      <c r="D92" s="1" t="s">
        <v>56</v>
      </c>
      <c r="E92" s="1" t="s">
        <v>22</v>
      </c>
      <c r="F92" s="1" t="s">
        <v>63</v>
      </c>
      <c r="G92" s="4">
        <v>5635</v>
      </c>
      <c r="H92" s="3">
        <v>1782.57</v>
      </c>
      <c r="I92" s="3">
        <v>3.9660000000000002</v>
      </c>
      <c r="J92" s="3">
        <v>0.54237999999999997</v>
      </c>
      <c r="K92" s="3" t="str">
        <f t="shared" si="3"/>
        <v>19x125-Q2</v>
      </c>
      <c r="L92" s="32">
        <f>VLOOKUP(K:K,'price per block'!A:B,2,FALSE)</f>
        <v>321.42857142857144</v>
      </c>
      <c r="M92" s="33">
        <f>VLOOKUP(K:K,'price per block'!A:E,5,FALSE)</f>
        <v>1</v>
      </c>
      <c r="N92">
        <f t="shared" si="4"/>
        <v>3.9660000000000002</v>
      </c>
      <c r="O92" s="34">
        <f t="shared" si="5"/>
        <v>0</v>
      </c>
    </row>
    <row r="93" spans="1:15" x14ac:dyDescent="0.2">
      <c r="A93" s="40">
        <v>45292</v>
      </c>
      <c r="B93" s="6" t="s">
        <v>80</v>
      </c>
      <c r="C93" s="1" t="s">
        <v>55</v>
      </c>
      <c r="D93" s="1" t="s">
        <v>54</v>
      </c>
      <c r="E93" s="1" t="s">
        <v>15</v>
      </c>
      <c r="F93" s="1" t="s">
        <v>64</v>
      </c>
      <c r="G93" s="4">
        <v>2010</v>
      </c>
      <c r="H93" s="3">
        <v>462.59100000000001</v>
      </c>
      <c r="I93" s="3">
        <v>1.0269999999999999</v>
      </c>
      <c r="J93" s="3">
        <v>0.14047100000000001</v>
      </c>
      <c r="K93" s="3" t="str">
        <f t="shared" si="3"/>
        <v>19x125-Q4</v>
      </c>
      <c r="L93" s="32">
        <f>VLOOKUP(K:K,'price per block'!A:B,2,FALSE)</f>
        <v>128.57142857142858</v>
      </c>
      <c r="M93" s="33">
        <f>VLOOKUP(K:K,'price per block'!A:E,5,FALSE)</f>
        <v>0.4</v>
      </c>
      <c r="N93">
        <f t="shared" si="4"/>
        <v>0.4108</v>
      </c>
      <c r="O93" s="34">
        <f t="shared" si="5"/>
        <v>0.61619999999999986</v>
      </c>
    </row>
    <row r="94" spans="1:15" x14ac:dyDescent="0.2">
      <c r="A94" s="40">
        <v>45292</v>
      </c>
      <c r="B94" s="6" t="s">
        <v>80</v>
      </c>
      <c r="C94" s="1" t="s">
        <v>129</v>
      </c>
      <c r="D94" s="1" t="s">
        <v>52</v>
      </c>
      <c r="E94" s="1" t="s">
        <v>12</v>
      </c>
      <c r="F94" s="1" t="s">
        <v>61</v>
      </c>
      <c r="G94" s="4">
        <v>116976</v>
      </c>
      <c r="H94" s="3">
        <v>48185.599999999999</v>
      </c>
      <c r="I94" s="3">
        <v>137.28299999999999</v>
      </c>
      <c r="J94" s="3">
        <v>18.773499999999999</v>
      </c>
      <c r="K94" s="3" t="str">
        <f t="shared" si="3"/>
        <v>25x125-Q1</v>
      </c>
      <c r="L94" s="32">
        <f>VLOOKUP(K:K,'price per block'!A:B,2,FALSE)</f>
        <v>346.15384615384613</v>
      </c>
      <c r="M94" s="33">
        <f>VLOOKUP(K:K,'price per block'!A:E,5,FALSE)</f>
        <v>1</v>
      </c>
      <c r="N94">
        <f t="shared" si="4"/>
        <v>137.28299999999999</v>
      </c>
      <c r="O94" s="34">
        <f t="shared" si="5"/>
        <v>0</v>
      </c>
    </row>
    <row r="95" spans="1:15" x14ac:dyDescent="0.2">
      <c r="A95" s="40">
        <v>45292</v>
      </c>
      <c r="B95" s="6" t="s">
        <v>80</v>
      </c>
      <c r="C95" s="1" t="s">
        <v>129</v>
      </c>
      <c r="D95" s="1" t="s">
        <v>50</v>
      </c>
      <c r="E95" s="1" t="s">
        <v>15</v>
      </c>
      <c r="F95" s="1" t="s">
        <v>62</v>
      </c>
      <c r="G95" s="4">
        <v>40959</v>
      </c>
      <c r="H95" s="3">
        <v>10880.4</v>
      </c>
      <c r="I95" s="3">
        <v>30.962</v>
      </c>
      <c r="J95" s="3">
        <v>4.2341199999999999</v>
      </c>
      <c r="K95" s="3" t="str">
        <f t="shared" si="3"/>
        <v>25x125-Q3</v>
      </c>
      <c r="L95" s="32">
        <f>VLOOKUP(K:K,'price per block'!A:B,2,FALSE)</f>
        <v>276.92307692307691</v>
      </c>
      <c r="M95" s="33">
        <f>VLOOKUP(K:K,'price per block'!A:E,5,FALSE)</f>
        <v>0.6</v>
      </c>
      <c r="N95">
        <f t="shared" si="4"/>
        <v>18.577199999999998</v>
      </c>
      <c r="O95" s="34">
        <f t="shared" si="5"/>
        <v>12.384800000000002</v>
      </c>
    </row>
    <row r="96" spans="1:15" x14ac:dyDescent="0.2">
      <c r="A96" s="40">
        <v>45292</v>
      </c>
      <c r="B96" s="6" t="s">
        <v>80</v>
      </c>
      <c r="C96" s="1" t="s">
        <v>129</v>
      </c>
      <c r="D96" s="1" t="s">
        <v>51</v>
      </c>
      <c r="E96" s="1" t="s">
        <v>12</v>
      </c>
      <c r="F96" s="1" t="s">
        <v>61</v>
      </c>
      <c r="G96" s="4">
        <v>16109</v>
      </c>
      <c r="H96" s="3">
        <v>3603.1</v>
      </c>
      <c r="I96" s="3">
        <v>10.260999999999999</v>
      </c>
      <c r="J96" s="3">
        <v>1.4031400000000001</v>
      </c>
      <c r="K96" s="3" t="str">
        <f t="shared" si="3"/>
        <v>25x125-Q1</v>
      </c>
      <c r="L96" s="32">
        <f>VLOOKUP(K:K,'price per block'!A:B,2,FALSE)</f>
        <v>346.15384615384613</v>
      </c>
      <c r="M96" s="33">
        <f>VLOOKUP(K:K,'price per block'!A:E,5,FALSE)</f>
        <v>1</v>
      </c>
      <c r="N96">
        <f t="shared" si="4"/>
        <v>10.260999999999999</v>
      </c>
      <c r="O96" s="34">
        <f t="shared" si="5"/>
        <v>0</v>
      </c>
    </row>
    <row r="97" spans="1:15" x14ac:dyDescent="0.2">
      <c r="A97" s="40">
        <v>45292</v>
      </c>
      <c r="B97" s="6" t="s">
        <v>80</v>
      </c>
      <c r="C97" s="1" t="s">
        <v>129</v>
      </c>
      <c r="D97" s="1" t="s">
        <v>49</v>
      </c>
      <c r="E97" s="1" t="s">
        <v>22</v>
      </c>
      <c r="F97" s="1" t="s">
        <v>63</v>
      </c>
      <c r="G97" s="4">
        <v>19200</v>
      </c>
      <c r="H97" s="3">
        <v>5400.59</v>
      </c>
      <c r="I97" s="3">
        <v>15.393000000000001</v>
      </c>
      <c r="J97" s="3">
        <v>2.1049500000000001</v>
      </c>
      <c r="K97" s="3" t="str">
        <f t="shared" si="3"/>
        <v>25x125-Q2</v>
      </c>
      <c r="L97" s="32">
        <f>VLOOKUP(K:K,'price per block'!A:B,2,FALSE)</f>
        <v>346.15384615384613</v>
      </c>
      <c r="M97" s="33">
        <f>VLOOKUP(K:K,'price per block'!A:E,5,FALSE)</f>
        <v>1</v>
      </c>
      <c r="N97">
        <f t="shared" si="4"/>
        <v>15.393000000000001</v>
      </c>
      <c r="O97" s="34">
        <f t="shared" si="5"/>
        <v>0</v>
      </c>
    </row>
    <row r="98" spans="1:15" x14ac:dyDescent="0.2">
      <c r="A98" s="40">
        <v>45292</v>
      </c>
      <c r="B98" s="6" t="s">
        <v>80</v>
      </c>
      <c r="C98" s="1" t="s">
        <v>129</v>
      </c>
      <c r="D98" s="1" t="s">
        <v>53</v>
      </c>
      <c r="E98" s="1" t="s">
        <v>15</v>
      </c>
      <c r="F98" s="1" t="s">
        <v>64</v>
      </c>
      <c r="G98" s="4">
        <v>848</v>
      </c>
      <c r="H98" s="3">
        <v>184.893</v>
      </c>
      <c r="I98" s="3">
        <v>0.52500000000000002</v>
      </c>
      <c r="J98" s="3">
        <v>7.1737300000000004E-2</v>
      </c>
      <c r="K98" s="3" t="str">
        <f t="shared" si="3"/>
        <v>25x125-Q4</v>
      </c>
      <c r="L98" s="32">
        <f>VLOOKUP(K:K,'price per block'!A:B,2,FALSE)</f>
        <v>138.46153846153845</v>
      </c>
      <c r="M98" s="33">
        <f>VLOOKUP(K:K,'price per block'!A:E,5,FALSE)</f>
        <v>0.4</v>
      </c>
      <c r="N98">
        <f t="shared" si="4"/>
        <v>0.21000000000000002</v>
      </c>
      <c r="O98" s="34">
        <f t="shared" si="5"/>
        <v>0.315</v>
      </c>
    </row>
    <row r="99" spans="1:15" x14ac:dyDescent="0.2">
      <c r="A99" s="40">
        <v>45292</v>
      </c>
      <c r="B99" s="6" t="s">
        <v>80</v>
      </c>
      <c r="C99" s="1" t="s">
        <v>42</v>
      </c>
      <c r="D99" s="1" t="s">
        <v>52</v>
      </c>
      <c r="E99" s="1" t="s">
        <v>12</v>
      </c>
      <c r="F99" s="1" t="s">
        <v>61</v>
      </c>
      <c r="G99" s="4">
        <v>32</v>
      </c>
      <c r="H99" s="3">
        <v>14.246</v>
      </c>
      <c r="I99" s="3">
        <v>4.1000000000000002E-2</v>
      </c>
      <c r="J99" s="3">
        <v>5.5873299999999997E-3</v>
      </c>
      <c r="K99" s="3" t="str">
        <f t="shared" si="3"/>
        <v>19x100-Q1</v>
      </c>
      <c r="L99" s="32">
        <f>VLOOKUP(K:K,'price per block'!A:B,2,FALSE)</f>
        <v>300</v>
      </c>
      <c r="M99" s="33">
        <f>VLOOKUP(K:K,'price per block'!A:E,5,FALSE)</f>
        <v>1</v>
      </c>
      <c r="N99">
        <f t="shared" si="4"/>
        <v>4.1000000000000002E-2</v>
      </c>
      <c r="O99" s="34">
        <f t="shared" si="5"/>
        <v>0</v>
      </c>
    </row>
    <row r="100" spans="1:15" x14ac:dyDescent="0.2">
      <c r="A100" s="40">
        <v>45292</v>
      </c>
      <c r="B100" s="6" t="s">
        <v>80</v>
      </c>
      <c r="C100" s="1" t="s">
        <v>42</v>
      </c>
      <c r="D100" s="1" t="s">
        <v>51</v>
      </c>
      <c r="E100" s="1" t="s">
        <v>12</v>
      </c>
      <c r="F100" s="1" t="s">
        <v>61</v>
      </c>
      <c r="G100" s="4">
        <v>1</v>
      </c>
      <c r="H100" s="3">
        <v>0.24</v>
      </c>
      <c r="I100" s="3">
        <v>1E-3</v>
      </c>
      <c r="J100" s="3">
        <v>9.3947299999999994E-5</v>
      </c>
      <c r="K100" s="3" t="str">
        <f t="shared" si="3"/>
        <v>19x100-Q1</v>
      </c>
      <c r="L100" s="32">
        <f>VLOOKUP(K:K,'price per block'!A:B,2,FALSE)</f>
        <v>300</v>
      </c>
      <c r="M100" s="33">
        <f>VLOOKUP(K:K,'price per block'!A:E,5,FALSE)</f>
        <v>1</v>
      </c>
      <c r="N100">
        <f t="shared" si="4"/>
        <v>1E-3</v>
      </c>
      <c r="O100" s="34">
        <f t="shared" si="5"/>
        <v>0</v>
      </c>
    </row>
    <row r="101" spans="1:15" x14ac:dyDescent="0.2">
      <c r="A101" s="40">
        <v>45292</v>
      </c>
      <c r="B101" s="6" t="s">
        <v>80</v>
      </c>
      <c r="C101" s="1" t="s">
        <v>42</v>
      </c>
      <c r="D101" s="1" t="s">
        <v>50</v>
      </c>
      <c r="E101" s="1" t="s">
        <v>15</v>
      </c>
      <c r="F101" s="1" t="s">
        <v>62</v>
      </c>
      <c r="G101" s="4">
        <v>10</v>
      </c>
      <c r="H101" s="3">
        <v>2.4129999999999998</v>
      </c>
      <c r="I101" s="3">
        <v>7.0000000000000001E-3</v>
      </c>
      <c r="J101" s="3">
        <v>9.4576299999999996E-4</v>
      </c>
      <c r="K101" s="3" t="str">
        <f t="shared" si="3"/>
        <v>19x100-Q3</v>
      </c>
      <c r="L101" s="32">
        <f>VLOOKUP(K:K,'price per block'!A:B,2,FALSE)</f>
        <v>225</v>
      </c>
      <c r="M101" s="33">
        <f>VLOOKUP(K:K,'price per block'!A:E,5,FALSE)</f>
        <v>0.75</v>
      </c>
      <c r="N101">
        <f t="shared" si="4"/>
        <v>5.2500000000000003E-3</v>
      </c>
      <c r="O101" s="34">
        <f t="shared" si="5"/>
        <v>1.7499999999999998E-3</v>
      </c>
    </row>
    <row r="102" spans="1:15" x14ac:dyDescent="0.2">
      <c r="A102" s="40">
        <v>45292</v>
      </c>
      <c r="B102" s="6" t="s">
        <v>80</v>
      </c>
      <c r="C102" s="1" t="s">
        <v>42</v>
      </c>
      <c r="D102" s="1" t="s">
        <v>49</v>
      </c>
      <c r="E102" s="1" t="s">
        <v>22</v>
      </c>
      <c r="F102" s="1" t="s">
        <v>63</v>
      </c>
      <c r="G102" s="4">
        <v>2</v>
      </c>
      <c r="H102" s="3">
        <v>0.34200000000000003</v>
      </c>
      <c r="I102" s="3">
        <v>1E-3</v>
      </c>
      <c r="J102" s="3">
        <v>1.34289E-4</v>
      </c>
      <c r="K102" s="3" t="str">
        <f t="shared" si="3"/>
        <v>19x100-Q2</v>
      </c>
      <c r="L102" s="32">
        <f>VLOOKUP(K:K,'price per block'!A:B,2,FALSE)</f>
        <v>300</v>
      </c>
      <c r="M102" s="33">
        <f>VLOOKUP(K:K,'price per block'!A:E,5,FALSE)</f>
        <v>1</v>
      </c>
      <c r="N102">
        <f t="shared" si="4"/>
        <v>1E-3</v>
      </c>
      <c r="O102" s="34">
        <f t="shared" si="5"/>
        <v>0</v>
      </c>
    </row>
    <row r="103" spans="1:15" x14ac:dyDescent="0.2">
      <c r="A103" s="40">
        <v>45292</v>
      </c>
      <c r="B103" s="6" t="s">
        <v>80</v>
      </c>
      <c r="C103" s="1" t="s">
        <v>42</v>
      </c>
      <c r="D103" s="1" t="s">
        <v>48</v>
      </c>
      <c r="E103" s="1" t="s">
        <v>15</v>
      </c>
      <c r="F103" s="1" t="s">
        <v>62</v>
      </c>
      <c r="G103" s="4">
        <v>17328</v>
      </c>
      <c r="H103" s="3">
        <v>4871.26</v>
      </c>
      <c r="I103" s="3">
        <v>8.5389999999999997</v>
      </c>
      <c r="J103" s="3">
        <v>1.16771</v>
      </c>
      <c r="K103" s="3" t="str">
        <f t="shared" si="3"/>
        <v>19x100-Q3</v>
      </c>
      <c r="L103" s="32">
        <f>VLOOKUP(K:K,'price per block'!A:B,2,FALSE)</f>
        <v>225</v>
      </c>
      <c r="M103" s="33">
        <f>VLOOKUP(K:K,'price per block'!A:E,5,FALSE)</f>
        <v>0.75</v>
      </c>
      <c r="N103">
        <f t="shared" si="4"/>
        <v>6.4042499999999993</v>
      </c>
      <c r="O103" s="34">
        <f t="shared" si="5"/>
        <v>2.1347500000000004</v>
      </c>
    </row>
    <row r="104" spans="1:15" x14ac:dyDescent="0.2">
      <c r="A104" s="40">
        <v>45292</v>
      </c>
      <c r="B104" s="6" t="s">
        <v>80</v>
      </c>
      <c r="C104" s="1" t="s">
        <v>42</v>
      </c>
      <c r="D104" s="1" t="s">
        <v>47</v>
      </c>
      <c r="E104" s="1" t="s">
        <v>12</v>
      </c>
      <c r="F104" s="1" t="s">
        <v>61</v>
      </c>
      <c r="G104" s="4">
        <v>151724</v>
      </c>
      <c r="H104" s="3">
        <v>65671.899999999994</v>
      </c>
      <c r="I104" s="3">
        <v>115.29900000000001</v>
      </c>
      <c r="J104" s="3">
        <v>15.767099999999999</v>
      </c>
      <c r="K104" s="3" t="str">
        <f t="shared" si="3"/>
        <v>19x100-Q1</v>
      </c>
      <c r="L104" s="32">
        <f>VLOOKUP(K:K,'price per block'!A:B,2,FALSE)</f>
        <v>300</v>
      </c>
      <c r="M104" s="33">
        <f>VLOOKUP(K:K,'price per block'!A:E,5,FALSE)</f>
        <v>1</v>
      </c>
      <c r="N104">
        <f t="shared" si="4"/>
        <v>115.29900000000001</v>
      </c>
      <c r="O104" s="34">
        <f t="shared" si="5"/>
        <v>0</v>
      </c>
    </row>
    <row r="105" spans="1:15" x14ac:dyDescent="0.2">
      <c r="A105" s="40">
        <v>45292</v>
      </c>
      <c r="B105" s="6" t="s">
        <v>80</v>
      </c>
      <c r="C105" s="1" t="s">
        <v>42</v>
      </c>
      <c r="D105" s="1" t="s">
        <v>46</v>
      </c>
      <c r="E105" s="1" t="s">
        <v>12</v>
      </c>
      <c r="F105" s="1" t="s">
        <v>61</v>
      </c>
      <c r="G105" s="4">
        <v>38644</v>
      </c>
      <c r="H105" s="3">
        <v>7723.67</v>
      </c>
      <c r="I105" s="3">
        <v>13.548</v>
      </c>
      <c r="J105" s="3">
        <v>1.8526400000000001</v>
      </c>
      <c r="K105" s="3" t="str">
        <f t="shared" si="3"/>
        <v>19x100-Q1</v>
      </c>
      <c r="L105" s="32">
        <f>VLOOKUP(K:K,'price per block'!A:B,2,FALSE)</f>
        <v>300</v>
      </c>
      <c r="M105" s="33">
        <f>VLOOKUP(K:K,'price per block'!A:E,5,FALSE)</f>
        <v>1</v>
      </c>
      <c r="N105">
        <f t="shared" si="4"/>
        <v>13.548</v>
      </c>
      <c r="O105" s="34">
        <f t="shared" si="5"/>
        <v>0</v>
      </c>
    </row>
    <row r="106" spans="1:15" x14ac:dyDescent="0.2">
      <c r="A106" s="40">
        <v>45292</v>
      </c>
      <c r="B106" s="6" t="s">
        <v>80</v>
      </c>
      <c r="C106" s="1" t="s">
        <v>42</v>
      </c>
      <c r="D106" s="1" t="s">
        <v>45</v>
      </c>
      <c r="E106" s="1" t="s">
        <v>22</v>
      </c>
      <c r="F106" s="1" t="s">
        <v>63</v>
      </c>
      <c r="G106" s="4">
        <v>2346</v>
      </c>
      <c r="H106" s="3">
        <v>838.70899999999995</v>
      </c>
      <c r="I106" s="3">
        <v>1.4750000000000001</v>
      </c>
      <c r="J106" s="3">
        <v>0.201763</v>
      </c>
      <c r="K106" s="3" t="str">
        <f t="shared" si="3"/>
        <v>19x100-Q2</v>
      </c>
      <c r="L106" s="32">
        <f>VLOOKUP(K:K,'price per block'!A:B,2,FALSE)</f>
        <v>300</v>
      </c>
      <c r="M106" s="33">
        <f>VLOOKUP(K:K,'price per block'!A:E,5,FALSE)</f>
        <v>1</v>
      </c>
      <c r="N106">
        <f t="shared" si="4"/>
        <v>1.4750000000000001</v>
      </c>
      <c r="O106" s="34">
        <f t="shared" si="5"/>
        <v>0</v>
      </c>
    </row>
    <row r="107" spans="1:15" x14ac:dyDescent="0.2">
      <c r="A107" s="40">
        <v>45292</v>
      </c>
      <c r="B107" s="6" t="s">
        <v>80</v>
      </c>
      <c r="C107" s="1" t="s">
        <v>42</v>
      </c>
      <c r="D107" s="1" t="s">
        <v>44</v>
      </c>
      <c r="E107" s="1" t="s">
        <v>15</v>
      </c>
      <c r="F107" s="1" t="s">
        <v>64</v>
      </c>
      <c r="G107" s="4">
        <v>8299</v>
      </c>
      <c r="H107" s="3">
        <v>1466.31</v>
      </c>
      <c r="I107" s="3">
        <v>2.573</v>
      </c>
      <c r="J107" s="3">
        <v>0.35187299999999999</v>
      </c>
      <c r="K107" s="3" t="str">
        <f t="shared" si="3"/>
        <v>19x100-Q4</v>
      </c>
      <c r="L107" s="32">
        <f>VLOOKUP(K:K,'price per block'!A:B,2,FALSE)</f>
        <v>150</v>
      </c>
      <c r="M107" s="33">
        <f>VLOOKUP(K:K,'price per block'!A:E,5,FALSE)</f>
        <v>0.5</v>
      </c>
      <c r="N107">
        <f t="shared" si="4"/>
        <v>1.2865</v>
      </c>
      <c r="O107" s="34">
        <f t="shared" si="5"/>
        <v>1.2865</v>
      </c>
    </row>
    <row r="108" spans="1:15" x14ac:dyDescent="0.2">
      <c r="A108" s="40">
        <v>45292</v>
      </c>
      <c r="B108" s="6" t="s">
        <v>80</v>
      </c>
      <c r="C108" s="1" t="s">
        <v>42</v>
      </c>
      <c r="D108" s="1" t="s">
        <v>43</v>
      </c>
      <c r="E108" s="1" t="s">
        <v>12</v>
      </c>
      <c r="F108" s="1" t="s">
        <v>65</v>
      </c>
      <c r="G108" s="4">
        <v>620</v>
      </c>
      <c r="H108" s="3">
        <v>1492.96</v>
      </c>
      <c r="I108" s="3">
        <v>2.6269999999999998</v>
      </c>
      <c r="J108" s="3">
        <v>0.359288</v>
      </c>
      <c r="K108" s="3" t="str">
        <f t="shared" si="3"/>
        <v>19x100-Q5</v>
      </c>
      <c r="L108" s="32">
        <f>VLOOKUP(K:K,'price per block'!A:B,2,FALSE)</f>
        <v>300</v>
      </c>
      <c r="M108" s="33">
        <f>VLOOKUP(K:K,'price per block'!A:E,5,FALSE)</f>
        <v>1</v>
      </c>
      <c r="N108">
        <f t="shared" si="4"/>
        <v>2.6269999999999998</v>
      </c>
      <c r="O108" s="34">
        <f t="shared" si="5"/>
        <v>0</v>
      </c>
    </row>
    <row r="109" spans="1:15" x14ac:dyDescent="0.2">
      <c r="A109" s="40">
        <v>45292</v>
      </c>
      <c r="B109" s="6" t="s">
        <v>80</v>
      </c>
      <c r="C109" s="1" t="s">
        <v>42</v>
      </c>
      <c r="D109" s="1" t="s">
        <v>41</v>
      </c>
      <c r="E109" s="1" t="s">
        <v>12</v>
      </c>
      <c r="F109" s="1" t="s">
        <v>65</v>
      </c>
      <c r="G109" s="4">
        <v>373</v>
      </c>
      <c r="H109" s="3">
        <v>1120.1199999999999</v>
      </c>
      <c r="I109" s="3">
        <v>1.9690000000000001</v>
      </c>
      <c r="J109" s="3">
        <v>0.269208</v>
      </c>
      <c r="K109" s="3" t="str">
        <f t="shared" si="3"/>
        <v>19x100-Q5</v>
      </c>
      <c r="L109" s="32">
        <f>VLOOKUP(K:K,'price per block'!A:B,2,FALSE)</f>
        <v>300</v>
      </c>
      <c r="M109" s="33">
        <f>VLOOKUP(K:K,'price per block'!A:E,5,FALSE)</f>
        <v>1</v>
      </c>
      <c r="N109">
        <f t="shared" si="4"/>
        <v>1.9690000000000001</v>
      </c>
      <c r="O109" s="34">
        <f t="shared" si="5"/>
        <v>0</v>
      </c>
    </row>
    <row r="110" spans="1:15" x14ac:dyDescent="0.2">
      <c r="A110" s="40">
        <v>45292</v>
      </c>
      <c r="B110" s="6" t="s">
        <v>80</v>
      </c>
      <c r="C110" s="19" t="s">
        <v>130</v>
      </c>
      <c r="D110" s="1" t="s">
        <v>40</v>
      </c>
      <c r="E110" s="1" t="s">
        <v>15</v>
      </c>
      <c r="F110" s="1" t="s">
        <v>62</v>
      </c>
      <c r="G110" s="4">
        <v>1003</v>
      </c>
      <c r="H110" s="3">
        <v>240.45400000000001</v>
      </c>
      <c r="I110" s="3">
        <v>0.26500000000000001</v>
      </c>
      <c r="J110" s="3">
        <v>3.6212899999999999E-2</v>
      </c>
      <c r="K110" s="3" t="str">
        <f t="shared" si="3"/>
        <v>16x75-Q3</v>
      </c>
      <c r="L110" s="32">
        <f>VLOOKUP(K:K,'price per block'!A:B,2,FALSE)</f>
        <v>244</v>
      </c>
      <c r="M110" s="33">
        <f>VLOOKUP(K:K,'price per block'!A:E,5,FALSE)</f>
        <v>0.81333333333333335</v>
      </c>
      <c r="N110">
        <f t="shared" si="4"/>
        <v>0.21553333333333335</v>
      </c>
      <c r="O110" s="34">
        <f t="shared" si="5"/>
        <v>4.9466666666666659E-2</v>
      </c>
    </row>
    <row r="111" spans="1:15" x14ac:dyDescent="0.2">
      <c r="A111" s="40">
        <v>45292</v>
      </c>
      <c r="B111" s="6" t="s">
        <v>80</v>
      </c>
      <c r="C111" s="19" t="s">
        <v>130</v>
      </c>
      <c r="D111" s="1" t="s">
        <v>39</v>
      </c>
      <c r="E111" s="1" t="s">
        <v>12</v>
      </c>
      <c r="F111" s="1" t="s">
        <v>61</v>
      </c>
      <c r="G111" s="4">
        <v>8072</v>
      </c>
      <c r="H111" s="3">
        <v>2079.46</v>
      </c>
      <c r="I111" s="3">
        <v>2.29</v>
      </c>
      <c r="J111" s="3">
        <v>0.31320300000000001</v>
      </c>
      <c r="K111" s="3" t="str">
        <f t="shared" si="3"/>
        <v>16x75-Q1</v>
      </c>
      <c r="L111" s="32">
        <f>VLOOKUP(K:K,'price per block'!A:B,2,FALSE)</f>
        <v>300</v>
      </c>
      <c r="M111" s="33">
        <f>VLOOKUP(K:K,'price per block'!A:E,5,FALSE)</f>
        <v>1</v>
      </c>
      <c r="N111">
        <f t="shared" si="4"/>
        <v>2.29</v>
      </c>
      <c r="O111" s="34">
        <f t="shared" si="5"/>
        <v>0</v>
      </c>
    </row>
    <row r="112" spans="1:15" x14ac:dyDescent="0.2">
      <c r="A112" s="40">
        <v>45292</v>
      </c>
      <c r="B112" s="6" t="s">
        <v>80</v>
      </c>
      <c r="C112" s="19" t="s">
        <v>130</v>
      </c>
      <c r="D112" s="1" t="s">
        <v>38</v>
      </c>
      <c r="E112" s="1" t="s">
        <v>12</v>
      </c>
      <c r="F112" s="1" t="s">
        <v>61</v>
      </c>
      <c r="G112" s="4">
        <v>14766</v>
      </c>
      <c r="H112" s="3">
        <v>7118.41</v>
      </c>
      <c r="I112" s="3">
        <v>7.8419999999999996</v>
      </c>
      <c r="J112" s="3">
        <v>1.0724400000000001</v>
      </c>
      <c r="K112" s="3" t="str">
        <f t="shared" si="3"/>
        <v>16x75-Q1</v>
      </c>
      <c r="L112" s="32">
        <f>VLOOKUP(K:K,'price per block'!A:B,2,FALSE)</f>
        <v>300</v>
      </c>
      <c r="M112" s="33">
        <f>VLOOKUP(K:K,'price per block'!A:E,5,FALSE)</f>
        <v>1</v>
      </c>
      <c r="N112">
        <f t="shared" si="4"/>
        <v>7.8419999999999996</v>
      </c>
      <c r="O112" s="34">
        <f t="shared" si="5"/>
        <v>0</v>
      </c>
    </row>
    <row r="113" spans="1:15" x14ac:dyDescent="0.2">
      <c r="A113" s="40">
        <v>45292</v>
      </c>
      <c r="B113" s="6" t="s">
        <v>80</v>
      </c>
      <c r="C113" s="19" t="s">
        <v>130</v>
      </c>
      <c r="D113" s="1" t="s">
        <v>37</v>
      </c>
      <c r="E113" s="1" t="s">
        <v>12</v>
      </c>
      <c r="F113" s="1" t="s">
        <v>65</v>
      </c>
      <c r="G113" s="4">
        <v>50</v>
      </c>
      <c r="H113" s="3">
        <v>150.15</v>
      </c>
      <c r="I113" s="3">
        <v>0.16500000000000001</v>
      </c>
      <c r="J113" s="3">
        <v>2.26308E-2</v>
      </c>
      <c r="K113" s="3" t="str">
        <f t="shared" si="3"/>
        <v>16x75-Q5</v>
      </c>
      <c r="L113" s="32">
        <f>VLOOKUP(K:K,'price per block'!A:B,2,FALSE)</f>
        <v>225</v>
      </c>
      <c r="M113" s="33">
        <f>VLOOKUP(K:K,'price per block'!A:E,5,FALSE)</f>
        <v>1</v>
      </c>
      <c r="N113">
        <f t="shared" si="4"/>
        <v>0.16500000000000001</v>
      </c>
      <c r="O113" s="34">
        <f t="shared" si="5"/>
        <v>0</v>
      </c>
    </row>
    <row r="114" spans="1:15" x14ac:dyDescent="0.2">
      <c r="A114" s="40">
        <v>45292</v>
      </c>
      <c r="B114" s="6" t="s">
        <v>80</v>
      </c>
      <c r="C114" s="19" t="s">
        <v>130</v>
      </c>
      <c r="D114" s="1" t="s">
        <v>36</v>
      </c>
      <c r="E114" s="1" t="s">
        <v>12</v>
      </c>
      <c r="F114" s="1" t="s">
        <v>65</v>
      </c>
      <c r="G114" s="4">
        <v>15</v>
      </c>
      <c r="H114" s="3">
        <v>40.545000000000002</v>
      </c>
      <c r="I114" s="3">
        <v>4.4999999999999998E-2</v>
      </c>
      <c r="J114" s="3">
        <v>6.1160099999999998E-3</v>
      </c>
      <c r="K114" s="3" t="str">
        <f t="shared" si="3"/>
        <v>16x75-Q5</v>
      </c>
      <c r="L114" s="32">
        <f>VLOOKUP(K:K,'price per block'!A:B,2,FALSE)</f>
        <v>225</v>
      </c>
      <c r="M114" s="33">
        <f>VLOOKUP(K:K,'price per block'!A:E,5,FALSE)</f>
        <v>1</v>
      </c>
      <c r="N114">
        <f t="shared" si="4"/>
        <v>4.4999999999999998E-2</v>
      </c>
      <c r="O114" s="34">
        <f t="shared" si="5"/>
        <v>0</v>
      </c>
    </row>
    <row r="115" spans="1:15" x14ac:dyDescent="0.2">
      <c r="A115" s="40">
        <v>45292</v>
      </c>
      <c r="B115" s="6" t="s">
        <v>80</v>
      </c>
      <c r="C115" s="19" t="s">
        <v>130</v>
      </c>
      <c r="D115" s="1" t="s">
        <v>35</v>
      </c>
      <c r="E115" s="1" t="s">
        <v>12</v>
      </c>
      <c r="F115" s="1" t="s">
        <v>65</v>
      </c>
      <c r="G115" s="4">
        <v>35</v>
      </c>
      <c r="H115" s="3">
        <v>84.28</v>
      </c>
      <c r="I115" s="3">
        <v>9.2999999999999999E-2</v>
      </c>
      <c r="J115" s="3">
        <v>1.27286E-2</v>
      </c>
      <c r="K115" s="3" t="str">
        <f t="shared" si="3"/>
        <v>16x75-Q5</v>
      </c>
      <c r="L115" s="32">
        <f>VLOOKUP(K:K,'price per block'!A:B,2,FALSE)</f>
        <v>225</v>
      </c>
      <c r="M115" s="33">
        <f>VLOOKUP(K:K,'price per block'!A:E,5,FALSE)</f>
        <v>1</v>
      </c>
      <c r="N115">
        <f t="shared" si="4"/>
        <v>9.2999999999999999E-2</v>
      </c>
      <c r="O115" s="34">
        <f t="shared" si="5"/>
        <v>0</v>
      </c>
    </row>
    <row r="116" spans="1:15" x14ac:dyDescent="0.2">
      <c r="A116" s="40">
        <v>45292</v>
      </c>
      <c r="B116" s="11" t="s">
        <v>83</v>
      </c>
      <c r="C116" s="1" t="s">
        <v>126</v>
      </c>
      <c r="D116" s="1" t="s">
        <v>6</v>
      </c>
      <c r="E116" s="1" t="s">
        <v>6</v>
      </c>
      <c r="F116" s="1" t="s">
        <v>6</v>
      </c>
      <c r="G116" s="4">
        <v>3141</v>
      </c>
      <c r="H116" s="3">
        <v>141.13499999999999</v>
      </c>
      <c r="I116" s="3">
        <v>0.185</v>
      </c>
      <c r="J116" s="3">
        <v>4.2511099999999997</v>
      </c>
      <c r="K116" s="3" t="str">
        <f t="shared" si="3"/>
        <v>19x75-Waste</v>
      </c>
      <c r="L116" s="32">
        <f>VLOOKUP(K:K,'price per block'!A:B,2,FALSE)</f>
        <v>300</v>
      </c>
      <c r="M116" s="33">
        <f>VLOOKUP(K:K,'price per block'!A:E,5,FALSE)</f>
        <v>1</v>
      </c>
      <c r="N116">
        <f t="shared" si="4"/>
        <v>0.185</v>
      </c>
      <c r="O116" s="34">
        <f t="shared" si="5"/>
        <v>0</v>
      </c>
    </row>
    <row r="117" spans="1:15" x14ac:dyDescent="0.2">
      <c r="A117" s="40">
        <v>45292</v>
      </c>
      <c r="B117" s="11" t="s">
        <v>83</v>
      </c>
      <c r="C117" s="1" t="s">
        <v>126</v>
      </c>
      <c r="D117" s="1" t="s">
        <v>9</v>
      </c>
      <c r="E117" s="1" t="s">
        <v>10</v>
      </c>
      <c r="F117" s="1" t="s">
        <v>6</v>
      </c>
      <c r="G117" s="4">
        <v>2373</v>
      </c>
      <c r="H117" s="3">
        <v>459.16300000000001</v>
      </c>
      <c r="I117" s="3">
        <v>0.60199999999999998</v>
      </c>
      <c r="J117" s="3">
        <v>13.824199999999999</v>
      </c>
      <c r="K117" s="3" t="str">
        <f t="shared" si="3"/>
        <v>19x75-Waste</v>
      </c>
      <c r="L117" s="32">
        <f>VLOOKUP(K:K,'price per block'!A:B,2,FALSE)</f>
        <v>300</v>
      </c>
      <c r="M117" s="33">
        <f>VLOOKUP(K:K,'price per block'!A:E,5,FALSE)</f>
        <v>1</v>
      </c>
      <c r="N117">
        <f t="shared" si="4"/>
        <v>0.60199999999999998</v>
      </c>
      <c r="O117" s="34">
        <f t="shared" si="5"/>
        <v>0</v>
      </c>
    </row>
    <row r="118" spans="1:15" x14ac:dyDescent="0.2">
      <c r="A118" s="40">
        <v>45292</v>
      </c>
      <c r="B118" s="11" t="s">
        <v>83</v>
      </c>
      <c r="C118" s="1" t="s">
        <v>126</v>
      </c>
      <c r="D118" s="1" t="s">
        <v>16</v>
      </c>
      <c r="E118" s="1" t="s">
        <v>6</v>
      </c>
      <c r="F118" s="1" t="s">
        <v>6</v>
      </c>
      <c r="G118" s="4">
        <v>0</v>
      </c>
      <c r="H118" s="3">
        <v>36.100999999999999</v>
      </c>
      <c r="I118" s="3">
        <v>4.7E-2</v>
      </c>
      <c r="J118" s="3">
        <v>1.08727</v>
      </c>
      <c r="K118" s="3" t="str">
        <f t="shared" si="3"/>
        <v>19x75-Waste</v>
      </c>
      <c r="L118" s="32">
        <f>VLOOKUP(K:K,'price per block'!A:B,2,FALSE)</f>
        <v>300</v>
      </c>
      <c r="M118" s="33">
        <f>VLOOKUP(K:K,'price per block'!A:E,5,FALSE)</f>
        <v>1</v>
      </c>
      <c r="N118">
        <f t="shared" si="4"/>
        <v>4.7E-2</v>
      </c>
      <c r="O118" s="34">
        <f t="shared" si="5"/>
        <v>0</v>
      </c>
    </row>
    <row r="119" spans="1:15" x14ac:dyDescent="0.2">
      <c r="A119" s="40">
        <v>45292</v>
      </c>
      <c r="B119" s="11" t="s">
        <v>83</v>
      </c>
      <c r="C119" s="1" t="s">
        <v>126</v>
      </c>
      <c r="D119" s="1" t="s">
        <v>17</v>
      </c>
      <c r="E119" s="1" t="s">
        <v>6</v>
      </c>
      <c r="F119" s="1" t="s">
        <v>6</v>
      </c>
      <c r="G119" s="4">
        <v>0</v>
      </c>
      <c r="H119" s="3">
        <v>0</v>
      </c>
      <c r="I119" s="3">
        <v>0</v>
      </c>
      <c r="J119" s="3">
        <v>0</v>
      </c>
      <c r="K119" s="3" t="str">
        <f t="shared" si="3"/>
        <v>19x75-Waste</v>
      </c>
      <c r="L119" s="32">
        <f>VLOOKUP(K:K,'price per block'!A:B,2,FALSE)</f>
        <v>300</v>
      </c>
      <c r="M119" s="33">
        <f>VLOOKUP(K:K,'price per block'!A:E,5,FALSE)</f>
        <v>1</v>
      </c>
      <c r="N119">
        <f t="shared" si="4"/>
        <v>0</v>
      </c>
      <c r="O119" s="34">
        <f t="shared" si="5"/>
        <v>0</v>
      </c>
    </row>
    <row r="120" spans="1:15" x14ac:dyDescent="0.2">
      <c r="A120" s="40">
        <v>45292</v>
      </c>
      <c r="B120" s="11" t="s">
        <v>83</v>
      </c>
      <c r="C120" s="1" t="s">
        <v>126</v>
      </c>
      <c r="D120" s="1" t="s">
        <v>11</v>
      </c>
      <c r="E120" s="1" t="s">
        <v>12</v>
      </c>
      <c r="F120" s="1" t="s">
        <v>61</v>
      </c>
      <c r="G120" s="4">
        <v>4671</v>
      </c>
      <c r="H120" s="3">
        <v>2150.5500000000002</v>
      </c>
      <c r="I120" s="3">
        <v>2.82</v>
      </c>
      <c r="J120" s="3">
        <v>64.778899999999993</v>
      </c>
      <c r="K120" s="3" t="str">
        <f t="shared" si="3"/>
        <v>19x75-Q1</v>
      </c>
      <c r="L120" s="32">
        <f>VLOOKUP(K:K,'price per block'!A:B,2,FALSE)</f>
        <v>300</v>
      </c>
      <c r="M120" s="33">
        <f>VLOOKUP(K:K,'price per block'!A:E,5,FALSE)</f>
        <v>1</v>
      </c>
      <c r="N120">
        <f t="shared" si="4"/>
        <v>2.82</v>
      </c>
      <c r="O120" s="34">
        <f t="shared" si="5"/>
        <v>0</v>
      </c>
    </row>
    <row r="121" spans="1:15" x14ac:dyDescent="0.2">
      <c r="A121" s="40">
        <v>45292</v>
      </c>
      <c r="B121" s="11" t="s">
        <v>83</v>
      </c>
      <c r="C121" s="1" t="s">
        <v>126</v>
      </c>
      <c r="D121" s="1" t="s">
        <v>23</v>
      </c>
      <c r="E121" s="1" t="s">
        <v>22</v>
      </c>
      <c r="F121" s="1" t="s">
        <v>63</v>
      </c>
      <c r="G121" s="4">
        <v>131</v>
      </c>
      <c r="H121" s="3">
        <v>42.18</v>
      </c>
      <c r="I121" s="3">
        <v>5.5E-2</v>
      </c>
      <c r="J121" s="3">
        <v>1.26715</v>
      </c>
      <c r="K121" s="3" t="str">
        <f t="shared" si="3"/>
        <v>19x75-Q2</v>
      </c>
      <c r="L121" s="32">
        <f>VLOOKUP(K:K,'price per block'!A:B,2,FALSE)</f>
        <v>300</v>
      </c>
      <c r="M121" s="33">
        <f>VLOOKUP(K:K,'price per block'!A:E,5,FALSE)</f>
        <v>1</v>
      </c>
      <c r="N121">
        <f t="shared" si="4"/>
        <v>5.5E-2</v>
      </c>
      <c r="O121" s="34">
        <f t="shared" si="5"/>
        <v>0</v>
      </c>
    </row>
    <row r="122" spans="1:15" x14ac:dyDescent="0.2">
      <c r="A122" s="40">
        <v>45292</v>
      </c>
      <c r="B122" s="11" t="s">
        <v>83</v>
      </c>
      <c r="C122" s="1" t="s">
        <v>126</v>
      </c>
      <c r="D122" s="1" t="s">
        <v>13</v>
      </c>
      <c r="E122" s="1" t="s">
        <v>12</v>
      </c>
      <c r="F122" s="1" t="s">
        <v>61</v>
      </c>
      <c r="G122" s="4">
        <v>770</v>
      </c>
      <c r="H122" s="3">
        <v>158.078</v>
      </c>
      <c r="I122" s="3">
        <v>0.20699999999999999</v>
      </c>
      <c r="J122" s="3">
        <v>4.7591999999999999</v>
      </c>
      <c r="K122" s="3" t="str">
        <f t="shared" si="3"/>
        <v>19x75-Q1</v>
      </c>
      <c r="L122" s="32">
        <f>VLOOKUP(K:K,'price per block'!A:B,2,FALSE)</f>
        <v>300</v>
      </c>
      <c r="M122" s="33">
        <f>VLOOKUP(K:K,'price per block'!A:E,5,FALSE)</f>
        <v>1</v>
      </c>
      <c r="N122">
        <f t="shared" si="4"/>
        <v>0.20699999999999999</v>
      </c>
      <c r="O122" s="34">
        <f t="shared" si="5"/>
        <v>0</v>
      </c>
    </row>
    <row r="123" spans="1:15" x14ac:dyDescent="0.2">
      <c r="A123" s="40">
        <v>45292</v>
      </c>
      <c r="B123" s="11" t="s">
        <v>83</v>
      </c>
      <c r="C123" s="1" t="s">
        <v>126</v>
      </c>
      <c r="D123" s="1" t="s">
        <v>24</v>
      </c>
      <c r="E123" s="1" t="s">
        <v>12</v>
      </c>
      <c r="F123" s="1" t="s">
        <v>65</v>
      </c>
      <c r="G123" s="4">
        <v>58</v>
      </c>
      <c r="H123" s="3">
        <v>139.66399999999999</v>
      </c>
      <c r="I123" s="3">
        <v>0.183</v>
      </c>
      <c r="J123" s="3">
        <v>4.2090500000000004</v>
      </c>
      <c r="K123" s="3" t="str">
        <f t="shared" si="3"/>
        <v>19x75-Q5</v>
      </c>
      <c r="L123" s="32">
        <f>VLOOKUP(K:K,'price per block'!A:B,2,FALSE)</f>
        <v>300</v>
      </c>
      <c r="M123" s="33">
        <f>VLOOKUP(K:K,'price per block'!A:E,5,FALSE)</f>
        <v>1</v>
      </c>
      <c r="N123">
        <f t="shared" si="4"/>
        <v>0.183</v>
      </c>
      <c r="O123" s="34">
        <f t="shared" si="5"/>
        <v>0</v>
      </c>
    </row>
    <row r="124" spans="1:15" x14ac:dyDescent="0.2">
      <c r="A124" s="40">
        <v>45292</v>
      </c>
      <c r="B124" s="11" t="s">
        <v>83</v>
      </c>
      <c r="C124" s="1" t="s">
        <v>126</v>
      </c>
      <c r="D124" s="1" t="s">
        <v>14</v>
      </c>
      <c r="E124" s="1" t="s">
        <v>15</v>
      </c>
      <c r="F124" s="1" t="s">
        <v>62</v>
      </c>
      <c r="G124" s="4">
        <v>309</v>
      </c>
      <c r="H124" s="3">
        <v>85.25</v>
      </c>
      <c r="I124" s="3">
        <v>0.112</v>
      </c>
      <c r="J124" s="3">
        <v>2.5632100000000002</v>
      </c>
      <c r="K124" s="3" t="str">
        <f t="shared" si="3"/>
        <v>19x75-Q3</v>
      </c>
      <c r="L124" s="32">
        <f>VLOOKUP(K:K,'price per block'!A:B,2,FALSE)</f>
        <v>244</v>
      </c>
      <c r="M124" s="33">
        <f>VLOOKUP(K:K,'price per block'!A:E,5,FALSE)</f>
        <v>0.81333333333333335</v>
      </c>
      <c r="N124">
        <f t="shared" si="4"/>
        <v>9.1093333333333332E-2</v>
      </c>
      <c r="O124" s="34">
        <f t="shared" si="5"/>
        <v>2.0906666666666671E-2</v>
      </c>
    </row>
    <row r="125" spans="1:15" x14ac:dyDescent="0.2">
      <c r="A125" s="40">
        <v>45292</v>
      </c>
      <c r="B125" s="11" t="s">
        <v>83</v>
      </c>
      <c r="C125" s="1" t="s">
        <v>126</v>
      </c>
      <c r="D125" s="1" t="s">
        <v>25</v>
      </c>
      <c r="E125" s="1" t="s">
        <v>12</v>
      </c>
      <c r="F125" s="1" t="s">
        <v>65</v>
      </c>
      <c r="G125" s="4">
        <v>36</v>
      </c>
      <c r="H125" s="3">
        <v>108.108</v>
      </c>
      <c r="I125" s="3">
        <v>0.14199999999999999</v>
      </c>
      <c r="J125" s="3">
        <v>3.2599200000000002</v>
      </c>
      <c r="K125" s="3" t="str">
        <f t="shared" si="3"/>
        <v>19x75-Q5</v>
      </c>
      <c r="L125" s="32">
        <f>VLOOKUP(K:K,'price per block'!A:B,2,FALSE)</f>
        <v>300</v>
      </c>
      <c r="M125" s="33">
        <f>VLOOKUP(K:K,'price per block'!A:E,5,FALSE)</f>
        <v>1</v>
      </c>
      <c r="N125">
        <f t="shared" si="4"/>
        <v>0.14199999999999999</v>
      </c>
      <c r="O125" s="34">
        <f t="shared" si="5"/>
        <v>0</v>
      </c>
    </row>
    <row r="126" spans="1:15" x14ac:dyDescent="0.2">
      <c r="A126" s="40">
        <v>45292</v>
      </c>
      <c r="B126" s="6" t="s">
        <v>82</v>
      </c>
      <c r="C126" s="1" t="s">
        <v>126</v>
      </c>
      <c r="D126" s="1" t="s">
        <v>6</v>
      </c>
      <c r="E126" s="1" t="s">
        <v>6</v>
      </c>
      <c r="F126" s="1" t="s">
        <v>6</v>
      </c>
      <c r="G126" s="4">
        <v>7896</v>
      </c>
      <c r="H126" s="3">
        <v>438.11099999999999</v>
      </c>
      <c r="I126" s="3">
        <v>0.57499999999999996</v>
      </c>
      <c r="J126" s="3">
        <v>7.3125799999999996</v>
      </c>
      <c r="K126" s="3" t="str">
        <f t="shared" si="3"/>
        <v>19x75-Waste</v>
      </c>
      <c r="L126" s="32">
        <f>VLOOKUP(K:K,'price per block'!A:B,2,FALSE)</f>
        <v>300</v>
      </c>
      <c r="M126" s="33">
        <f>VLOOKUP(K:K,'price per block'!A:E,5,FALSE)</f>
        <v>1</v>
      </c>
      <c r="N126">
        <f t="shared" si="4"/>
        <v>0.57499999999999996</v>
      </c>
      <c r="O126" s="34">
        <f t="shared" si="5"/>
        <v>0</v>
      </c>
    </row>
    <row r="127" spans="1:15" x14ac:dyDescent="0.2">
      <c r="A127" s="40">
        <v>45292</v>
      </c>
      <c r="B127" s="6" t="s">
        <v>82</v>
      </c>
      <c r="C127" s="1" t="s">
        <v>126</v>
      </c>
      <c r="D127" s="1" t="s">
        <v>9</v>
      </c>
      <c r="E127" s="1" t="s">
        <v>10</v>
      </c>
      <c r="F127" s="1" t="s">
        <v>6</v>
      </c>
      <c r="G127" s="4">
        <v>3730</v>
      </c>
      <c r="H127" s="3">
        <v>722.21</v>
      </c>
      <c r="I127" s="3">
        <v>0.94699999999999995</v>
      </c>
      <c r="J127" s="3">
        <v>12.042199999999999</v>
      </c>
      <c r="K127" s="3" t="str">
        <f t="shared" si="3"/>
        <v>19x75-Waste</v>
      </c>
      <c r="L127" s="32">
        <f>VLOOKUP(K:K,'price per block'!A:B,2,FALSE)</f>
        <v>300</v>
      </c>
      <c r="M127" s="33">
        <f>VLOOKUP(K:K,'price per block'!A:E,5,FALSE)</f>
        <v>1</v>
      </c>
      <c r="N127">
        <f t="shared" si="4"/>
        <v>0.94699999999999995</v>
      </c>
      <c r="O127" s="34">
        <f t="shared" si="5"/>
        <v>0</v>
      </c>
    </row>
    <row r="128" spans="1:15" x14ac:dyDescent="0.2">
      <c r="A128" s="40">
        <v>45292</v>
      </c>
      <c r="B128" s="6" t="s">
        <v>82</v>
      </c>
      <c r="C128" s="1" t="s">
        <v>126</v>
      </c>
      <c r="D128" s="1" t="s">
        <v>16</v>
      </c>
      <c r="E128" s="1" t="s">
        <v>6</v>
      </c>
      <c r="F128" s="1" t="s">
        <v>6</v>
      </c>
      <c r="G128" s="4">
        <v>0</v>
      </c>
      <c r="H128" s="3">
        <v>77.554000000000002</v>
      </c>
      <c r="I128" s="3">
        <v>0.10199999999999999</v>
      </c>
      <c r="J128" s="3">
        <v>1.29433</v>
      </c>
      <c r="K128" s="3" t="str">
        <f t="shared" si="3"/>
        <v>19x75-Waste</v>
      </c>
      <c r="L128" s="32">
        <f>VLOOKUP(K:K,'price per block'!A:B,2,FALSE)</f>
        <v>300</v>
      </c>
      <c r="M128" s="33">
        <f>VLOOKUP(K:K,'price per block'!A:E,5,FALSE)</f>
        <v>1</v>
      </c>
      <c r="N128">
        <f t="shared" si="4"/>
        <v>0.10199999999999999</v>
      </c>
      <c r="O128" s="34">
        <f t="shared" si="5"/>
        <v>0</v>
      </c>
    </row>
    <row r="129" spans="1:15" x14ac:dyDescent="0.2">
      <c r="A129" s="40">
        <v>45292</v>
      </c>
      <c r="B129" s="6" t="s">
        <v>82</v>
      </c>
      <c r="C129" s="1" t="s">
        <v>126</v>
      </c>
      <c r="D129" s="1" t="s">
        <v>17</v>
      </c>
      <c r="E129" s="1" t="s">
        <v>6</v>
      </c>
      <c r="F129" s="1" t="s">
        <v>6</v>
      </c>
      <c r="G129" s="4">
        <v>0</v>
      </c>
      <c r="H129" s="3">
        <v>0</v>
      </c>
      <c r="I129" s="3">
        <v>0</v>
      </c>
      <c r="J129" s="3">
        <v>0</v>
      </c>
      <c r="K129" s="3" t="str">
        <f t="shared" si="3"/>
        <v>19x75-Waste</v>
      </c>
      <c r="L129" s="32">
        <f>VLOOKUP(K:K,'price per block'!A:B,2,FALSE)</f>
        <v>300</v>
      </c>
      <c r="M129" s="33">
        <f>VLOOKUP(K:K,'price per block'!A:E,5,FALSE)</f>
        <v>1</v>
      </c>
      <c r="N129">
        <f t="shared" si="4"/>
        <v>0</v>
      </c>
      <c r="O129" s="34">
        <f t="shared" si="5"/>
        <v>0</v>
      </c>
    </row>
    <row r="130" spans="1:15" x14ac:dyDescent="0.2">
      <c r="A130" s="40">
        <v>45292</v>
      </c>
      <c r="B130" s="6" t="s">
        <v>82</v>
      </c>
      <c r="C130" s="1" t="s">
        <v>126</v>
      </c>
      <c r="D130" s="1" t="s">
        <v>11</v>
      </c>
      <c r="E130" s="1" t="s">
        <v>12</v>
      </c>
      <c r="F130" s="1" t="s">
        <v>61</v>
      </c>
      <c r="G130" s="4">
        <v>8891</v>
      </c>
      <c r="H130" s="3">
        <v>3794</v>
      </c>
      <c r="I130" s="3">
        <v>4.9800000000000004</v>
      </c>
      <c r="J130" s="3">
        <v>63.320700000000002</v>
      </c>
      <c r="K130" s="3" t="str">
        <f t="shared" si="3"/>
        <v>19x75-Q1</v>
      </c>
      <c r="L130" s="32">
        <f>VLOOKUP(K:K,'price per block'!A:B,2,FALSE)</f>
        <v>300</v>
      </c>
      <c r="M130" s="33">
        <f>VLOOKUP(K:K,'price per block'!A:E,5,FALSE)</f>
        <v>1</v>
      </c>
      <c r="N130">
        <f t="shared" si="4"/>
        <v>4.9800000000000004</v>
      </c>
      <c r="O130" s="34">
        <f t="shared" si="5"/>
        <v>0</v>
      </c>
    </row>
    <row r="131" spans="1:15" x14ac:dyDescent="0.2">
      <c r="A131" s="40">
        <v>45292</v>
      </c>
      <c r="B131" s="6" t="s">
        <v>82</v>
      </c>
      <c r="C131" s="1" t="s">
        <v>126</v>
      </c>
      <c r="D131" s="1" t="s">
        <v>24</v>
      </c>
      <c r="E131" s="1" t="s">
        <v>12</v>
      </c>
      <c r="F131" s="1" t="s">
        <v>65</v>
      </c>
      <c r="G131" s="4">
        <v>26</v>
      </c>
      <c r="H131" s="3">
        <v>62.607999999999997</v>
      </c>
      <c r="I131" s="3">
        <v>8.2000000000000003E-2</v>
      </c>
      <c r="J131" s="3">
        <v>1.0462400000000001</v>
      </c>
      <c r="K131" s="3" t="str">
        <f t="shared" ref="K131:K194" si="6">CONCATENATE(C131,"-",F131)</f>
        <v>19x75-Q5</v>
      </c>
      <c r="L131" s="32">
        <f>VLOOKUP(K:K,'price per block'!A:B,2,FALSE)</f>
        <v>300</v>
      </c>
      <c r="M131" s="33">
        <f>VLOOKUP(K:K,'price per block'!A:E,5,FALSE)</f>
        <v>1</v>
      </c>
      <c r="N131">
        <f t="shared" ref="N131:N194" si="7">M131*I131</f>
        <v>8.2000000000000003E-2</v>
      </c>
      <c r="O131" s="34">
        <f t="shared" ref="O131:O194" si="8">I131-N131</f>
        <v>0</v>
      </c>
    </row>
    <row r="132" spans="1:15" x14ac:dyDescent="0.2">
      <c r="A132" s="40">
        <v>45292</v>
      </c>
      <c r="B132" s="6" t="s">
        <v>82</v>
      </c>
      <c r="C132" s="1" t="s">
        <v>126</v>
      </c>
      <c r="D132" s="1" t="s">
        <v>14</v>
      </c>
      <c r="E132" s="1" t="s">
        <v>15</v>
      </c>
      <c r="F132" s="1" t="s">
        <v>62</v>
      </c>
      <c r="G132" s="4">
        <v>883</v>
      </c>
      <c r="H132" s="3">
        <v>240.97</v>
      </c>
      <c r="I132" s="3">
        <v>0.316</v>
      </c>
      <c r="J132" s="3">
        <v>4.0235099999999999</v>
      </c>
      <c r="K132" s="3" t="str">
        <f t="shared" si="6"/>
        <v>19x75-Q3</v>
      </c>
      <c r="L132" s="32">
        <f>VLOOKUP(K:K,'price per block'!A:B,2,FALSE)</f>
        <v>244</v>
      </c>
      <c r="M132" s="33">
        <f>VLOOKUP(K:K,'price per block'!A:E,5,FALSE)</f>
        <v>0.81333333333333335</v>
      </c>
      <c r="N132">
        <f t="shared" si="7"/>
        <v>0.25701333333333332</v>
      </c>
      <c r="O132" s="34">
        <f t="shared" si="8"/>
        <v>5.8986666666666687E-2</v>
      </c>
    </row>
    <row r="133" spans="1:15" x14ac:dyDescent="0.2">
      <c r="A133" s="40">
        <v>45292</v>
      </c>
      <c r="B133" s="6" t="s">
        <v>82</v>
      </c>
      <c r="C133" s="1" t="s">
        <v>126</v>
      </c>
      <c r="D133" s="1" t="s">
        <v>13</v>
      </c>
      <c r="E133" s="1" t="s">
        <v>12</v>
      </c>
      <c r="F133" s="1" t="s">
        <v>61</v>
      </c>
      <c r="G133" s="4">
        <v>2107</v>
      </c>
      <c r="H133" s="3">
        <v>431.23700000000002</v>
      </c>
      <c r="I133" s="3">
        <v>0.56599999999999995</v>
      </c>
      <c r="J133" s="3">
        <v>7.1961300000000001</v>
      </c>
      <c r="K133" s="3" t="str">
        <f t="shared" si="6"/>
        <v>19x75-Q1</v>
      </c>
      <c r="L133" s="32">
        <f>VLOOKUP(K:K,'price per block'!A:B,2,FALSE)</f>
        <v>300</v>
      </c>
      <c r="M133" s="33">
        <f>VLOOKUP(K:K,'price per block'!A:E,5,FALSE)</f>
        <v>1</v>
      </c>
      <c r="N133">
        <f t="shared" si="7"/>
        <v>0.56599999999999995</v>
      </c>
      <c r="O133" s="34">
        <f t="shared" si="8"/>
        <v>0</v>
      </c>
    </row>
    <row r="134" spans="1:15" x14ac:dyDescent="0.2">
      <c r="A134" s="40">
        <v>45292</v>
      </c>
      <c r="B134" s="6" t="s">
        <v>82</v>
      </c>
      <c r="C134" s="1" t="s">
        <v>126</v>
      </c>
      <c r="D134" s="1" t="s">
        <v>23</v>
      </c>
      <c r="E134" s="1" t="s">
        <v>22</v>
      </c>
      <c r="F134" s="1" t="s">
        <v>63</v>
      </c>
      <c r="G134" s="4">
        <v>148</v>
      </c>
      <c r="H134" s="3">
        <v>46.991</v>
      </c>
      <c r="I134" s="3">
        <v>6.2E-2</v>
      </c>
      <c r="J134" s="3">
        <v>0.78402099999999997</v>
      </c>
      <c r="K134" s="3" t="str">
        <f t="shared" si="6"/>
        <v>19x75-Q2</v>
      </c>
      <c r="L134" s="32">
        <f>VLOOKUP(K:K,'price per block'!A:B,2,FALSE)</f>
        <v>300</v>
      </c>
      <c r="M134" s="33">
        <f>VLOOKUP(K:K,'price per block'!A:E,5,FALSE)</f>
        <v>1</v>
      </c>
      <c r="N134">
        <f t="shared" si="7"/>
        <v>6.2E-2</v>
      </c>
      <c r="O134" s="34">
        <f t="shared" si="8"/>
        <v>0</v>
      </c>
    </row>
    <row r="135" spans="1:15" x14ac:dyDescent="0.2">
      <c r="A135" s="40">
        <v>45292</v>
      </c>
      <c r="B135" s="6" t="s">
        <v>82</v>
      </c>
      <c r="C135" s="1" t="s">
        <v>126</v>
      </c>
      <c r="D135" s="1" t="s">
        <v>27</v>
      </c>
      <c r="E135" s="1" t="s">
        <v>15</v>
      </c>
      <c r="F135" s="1" t="s">
        <v>64</v>
      </c>
      <c r="G135" s="4">
        <v>450</v>
      </c>
      <c r="H135" s="3">
        <v>106.477</v>
      </c>
      <c r="I135" s="3">
        <v>0.14000000000000001</v>
      </c>
      <c r="J135" s="3">
        <v>1.7761899999999999</v>
      </c>
      <c r="K135" s="3" t="str">
        <f t="shared" si="6"/>
        <v>19x75-Q4</v>
      </c>
      <c r="L135" s="32">
        <f>VLOOKUP(K:K,'price per block'!A:B,2,FALSE)</f>
        <v>200.00000000000003</v>
      </c>
      <c r="M135" s="33">
        <f>VLOOKUP(K:K,'price per block'!A:E,5,FALSE)</f>
        <v>0.66666666666666663</v>
      </c>
      <c r="N135">
        <f t="shared" si="7"/>
        <v>9.3333333333333338E-2</v>
      </c>
      <c r="O135" s="34">
        <f t="shared" si="8"/>
        <v>4.6666666666666676E-2</v>
      </c>
    </row>
    <row r="136" spans="1:15" x14ac:dyDescent="0.2">
      <c r="A136" s="40">
        <v>45292</v>
      </c>
      <c r="B136" s="6" t="s">
        <v>82</v>
      </c>
      <c r="C136" s="1" t="s">
        <v>126</v>
      </c>
      <c r="D136" s="1" t="s">
        <v>25</v>
      </c>
      <c r="E136" s="1" t="s">
        <v>12</v>
      </c>
      <c r="F136" s="1" t="s">
        <v>65</v>
      </c>
      <c r="G136" s="4">
        <v>24</v>
      </c>
      <c r="H136" s="3">
        <v>72.072000000000003</v>
      </c>
      <c r="I136" s="3">
        <v>9.5000000000000001E-2</v>
      </c>
      <c r="J136" s="3">
        <v>1.2040999999999999</v>
      </c>
      <c r="K136" s="3" t="str">
        <f t="shared" si="6"/>
        <v>19x75-Q5</v>
      </c>
      <c r="L136" s="32">
        <f>VLOOKUP(K:K,'price per block'!A:B,2,FALSE)</f>
        <v>300</v>
      </c>
      <c r="M136" s="33">
        <f>VLOOKUP(K:K,'price per block'!A:E,5,FALSE)</f>
        <v>1</v>
      </c>
      <c r="N136">
        <f t="shared" si="7"/>
        <v>9.5000000000000001E-2</v>
      </c>
      <c r="O136" s="34">
        <f t="shared" si="8"/>
        <v>0</v>
      </c>
    </row>
    <row r="137" spans="1:15" x14ac:dyDescent="0.2">
      <c r="A137" s="40">
        <v>45292</v>
      </c>
      <c r="B137" s="23" t="s">
        <v>75</v>
      </c>
      <c r="C137" s="1" t="s">
        <v>126</v>
      </c>
      <c r="D137" s="1" t="s">
        <v>9</v>
      </c>
      <c r="E137" s="1" t="s">
        <v>10</v>
      </c>
      <c r="F137" s="1" t="s">
        <v>6</v>
      </c>
      <c r="G137" s="4">
        <v>8252</v>
      </c>
      <c r="H137" s="3">
        <v>1761.53</v>
      </c>
      <c r="I137" s="3">
        <v>2.31</v>
      </c>
      <c r="J137" s="3">
        <v>6.3100199999999997</v>
      </c>
      <c r="K137" s="3" t="str">
        <f t="shared" si="6"/>
        <v>19x75-Waste</v>
      </c>
      <c r="L137" s="32">
        <f>VLOOKUP(K:K,'price per block'!A:B,2,FALSE)</f>
        <v>300</v>
      </c>
      <c r="M137" s="33">
        <f>VLOOKUP(K:K,'price per block'!A:E,5,FALSE)</f>
        <v>1</v>
      </c>
      <c r="N137">
        <f t="shared" si="7"/>
        <v>2.31</v>
      </c>
      <c r="O137" s="34">
        <f t="shared" si="8"/>
        <v>0</v>
      </c>
    </row>
    <row r="138" spans="1:15" x14ac:dyDescent="0.2">
      <c r="A138" s="40">
        <v>45292</v>
      </c>
      <c r="B138" s="23" t="s">
        <v>75</v>
      </c>
      <c r="C138" s="1" t="s">
        <v>126</v>
      </c>
      <c r="D138" s="1" t="s">
        <v>6</v>
      </c>
      <c r="E138" s="1" t="s">
        <v>6</v>
      </c>
      <c r="F138" s="1" t="s">
        <v>6</v>
      </c>
      <c r="G138" s="4">
        <v>14117</v>
      </c>
      <c r="H138" s="3">
        <v>913.65499999999997</v>
      </c>
      <c r="I138" s="3">
        <v>1.1990000000000001</v>
      </c>
      <c r="J138" s="3">
        <v>3.2745099999999998</v>
      </c>
      <c r="K138" s="3" t="str">
        <f t="shared" si="6"/>
        <v>19x75-Waste</v>
      </c>
      <c r="L138" s="32">
        <f>VLOOKUP(K:K,'price per block'!A:B,2,FALSE)</f>
        <v>300</v>
      </c>
      <c r="M138" s="33">
        <f>VLOOKUP(K:K,'price per block'!A:E,5,FALSE)</f>
        <v>1</v>
      </c>
      <c r="N138">
        <f t="shared" si="7"/>
        <v>1.1990000000000001</v>
      </c>
      <c r="O138" s="34">
        <f t="shared" si="8"/>
        <v>0</v>
      </c>
    </row>
    <row r="139" spans="1:15" x14ac:dyDescent="0.2">
      <c r="A139" s="40">
        <v>45292</v>
      </c>
      <c r="B139" s="23" t="s">
        <v>75</v>
      </c>
      <c r="C139" s="1" t="s">
        <v>126</v>
      </c>
      <c r="D139" s="1" t="s">
        <v>16</v>
      </c>
      <c r="E139" s="1" t="s">
        <v>6</v>
      </c>
      <c r="F139" s="1" t="s">
        <v>6</v>
      </c>
      <c r="G139" s="4">
        <v>0</v>
      </c>
      <c r="H139" s="3">
        <v>135.941</v>
      </c>
      <c r="I139" s="3">
        <v>0.17799999999999999</v>
      </c>
      <c r="J139" s="3">
        <v>0.48708499999999999</v>
      </c>
      <c r="K139" s="3" t="str">
        <f t="shared" si="6"/>
        <v>19x75-Waste</v>
      </c>
      <c r="L139" s="32">
        <f>VLOOKUP(K:K,'price per block'!A:B,2,FALSE)</f>
        <v>300</v>
      </c>
      <c r="M139" s="33">
        <f>VLOOKUP(K:K,'price per block'!A:E,5,FALSE)</f>
        <v>1</v>
      </c>
      <c r="N139">
        <f t="shared" si="7"/>
        <v>0.17799999999999999</v>
      </c>
      <c r="O139" s="34">
        <f t="shared" si="8"/>
        <v>0</v>
      </c>
    </row>
    <row r="140" spans="1:15" x14ac:dyDescent="0.2">
      <c r="A140" s="40">
        <v>45292</v>
      </c>
      <c r="B140" s="23" t="s">
        <v>75</v>
      </c>
      <c r="C140" s="1" t="s">
        <v>126</v>
      </c>
      <c r="D140" s="1" t="s">
        <v>17</v>
      </c>
      <c r="E140" s="1" t="s">
        <v>6</v>
      </c>
      <c r="F140" s="1" t="s">
        <v>6</v>
      </c>
      <c r="G140" s="4">
        <v>11</v>
      </c>
      <c r="H140" s="3">
        <v>40.481999999999999</v>
      </c>
      <c r="I140" s="3">
        <v>5.2999999999999999E-2</v>
      </c>
      <c r="J140" s="3">
        <v>0.14552599999999999</v>
      </c>
      <c r="K140" s="3" t="str">
        <f t="shared" si="6"/>
        <v>19x75-Waste</v>
      </c>
      <c r="L140" s="32">
        <f>VLOOKUP(K:K,'price per block'!A:B,2,FALSE)</f>
        <v>300</v>
      </c>
      <c r="M140" s="33">
        <f>VLOOKUP(K:K,'price per block'!A:E,5,FALSE)</f>
        <v>1</v>
      </c>
      <c r="N140">
        <f t="shared" si="7"/>
        <v>5.2999999999999999E-2</v>
      </c>
      <c r="O140" s="34">
        <f t="shared" si="8"/>
        <v>0</v>
      </c>
    </row>
    <row r="141" spans="1:15" x14ac:dyDescent="0.2">
      <c r="A141" s="40">
        <v>45292</v>
      </c>
      <c r="B141" s="23" t="s">
        <v>75</v>
      </c>
      <c r="C141" s="1" t="s">
        <v>42</v>
      </c>
      <c r="D141" s="1" t="s">
        <v>9</v>
      </c>
      <c r="E141" s="1" t="s">
        <v>10</v>
      </c>
      <c r="F141" s="1" t="s">
        <v>6</v>
      </c>
      <c r="G141" s="4">
        <v>6385</v>
      </c>
      <c r="H141" s="3">
        <v>1209.1500000000001</v>
      </c>
      <c r="I141" s="3">
        <v>2.13</v>
      </c>
      <c r="J141" s="3">
        <v>5.81785</v>
      </c>
      <c r="K141" s="3" t="str">
        <f t="shared" si="6"/>
        <v>19x100-Waste</v>
      </c>
      <c r="L141" s="32">
        <f>VLOOKUP(K:K,'price per block'!A:B,2,FALSE)</f>
        <v>300</v>
      </c>
      <c r="M141" s="33">
        <f>VLOOKUP(K:K,'price per block'!A:E,5,FALSE)</f>
        <v>1</v>
      </c>
      <c r="N141">
        <f t="shared" si="7"/>
        <v>2.13</v>
      </c>
      <c r="O141" s="34">
        <f t="shared" si="8"/>
        <v>0</v>
      </c>
    </row>
    <row r="142" spans="1:15" x14ac:dyDescent="0.2">
      <c r="A142" s="40">
        <v>45292</v>
      </c>
      <c r="B142" s="23" t="s">
        <v>75</v>
      </c>
      <c r="C142" s="1" t="s">
        <v>42</v>
      </c>
      <c r="D142" s="1" t="s">
        <v>6</v>
      </c>
      <c r="E142" s="1" t="s">
        <v>6</v>
      </c>
      <c r="F142" s="1" t="s">
        <v>6</v>
      </c>
      <c r="G142" s="4">
        <v>10105</v>
      </c>
      <c r="H142" s="3">
        <v>608.702</v>
      </c>
      <c r="I142" s="3">
        <v>1.073</v>
      </c>
      <c r="J142" s="3">
        <v>2.93059</v>
      </c>
      <c r="K142" s="3" t="str">
        <f t="shared" si="6"/>
        <v>19x100-Waste</v>
      </c>
      <c r="L142" s="32">
        <f>VLOOKUP(K:K,'price per block'!A:B,2,FALSE)</f>
        <v>300</v>
      </c>
      <c r="M142" s="33">
        <f>VLOOKUP(K:K,'price per block'!A:E,5,FALSE)</f>
        <v>1</v>
      </c>
      <c r="N142">
        <f t="shared" si="7"/>
        <v>1.073</v>
      </c>
      <c r="O142" s="34">
        <f t="shared" si="8"/>
        <v>0</v>
      </c>
    </row>
    <row r="143" spans="1:15" x14ac:dyDescent="0.2">
      <c r="A143" s="40">
        <v>45292</v>
      </c>
      <c r="B143" s="23" t="s">
        <v>75</v>
      </c>
      <c r="C143" s="1" t="s">
        <v>42</v>
      </c>
      <c r="D143" s="1" t="s">
        <v>16</v>
      </c>
      <c r="E143" s="1" t="s">
        <v>6</v>
      </c>
      <c r="F143" s="1" t="s">
        <v>6</v>
      </c>
      <c r="G143" s="4">
        <v>0</v>
      </c>
      <c r="H143" s="3">
        <v>109.374</v>
      </c>
      <c r="I143" s="3">
        <v>0.193</v>
      </c>
      <c r="J143" s="3">
        <v>0.52672600000000003</v>
      </c>
      <c r="K143" s="3" t="str">
        <f t="shared" si="6"/>
        <v>19x100-Waste</v>
      </c>
      <c r="L143" s="32">
        <f>VLOOKUP(K:K,'price per block'!A:B,2,FALSE)</f>
        <v>300</v>
      </c>
      <c r="M143" s="33">
        <f>VLOOKUP(K:K,'price per block'!A:E,5,FALSE)</f>
        <v>1</v>
      </c>
      <c r="N143">
        <f t="shared" si="7"/>
        <v>0.193</v>
      </c>
      <c r="O143" s="34">
        <f t="shared" si="8"/>
        <v>0</v>
      </c>
    </row>
    <row r="144" spans="1:15" x14ac:dyDescent="0.2">
      <c r="A144" s="40">
        <v>45292</v>
      </c>
      <c r="B144" s="23" t="s">
        <v>75</v>
      </c>
      <c r="C144" s="1" t="s">
        <v>42</v>
      </c>
      <c r="D144" s="1" t="s">
        <v>17</v>
      </c>
      <c r="E144" s="1" t="s">
        <v>6</v>
      </c>
      <c r="F144" s="1" t="s">
        <v>6</v>
      </c>
      <c r="G144" s="4">
        <v>0</v>
      </c>
      <c r="H144" s="3">
        <v>0</v>
      </c>
      <c r="I144" s="3">
        <v>0</v>
      </c>
      <c r="J144" s="3">
        <v>0</v>
      </c>
      <c r="K144" s="3" t="str">
        <f t="shared" si="6"/>
        <v>19x100-Waste</v>
      </c>
      <c r="L144" s="32">
        <f>VLOOKUP(K:K,'price per block'!A:B,2,FALSE)</f>
        <v>300</v>
      </c>
      <c r="M144" s="33">
        <f>VLOOKUP(K:K,'price per block'!A:E,5,FALSE)</f>
        <v>1</v>
      </c>
      <c r="N144">
        <f t="shared" si="7"/>
        <v>0</v>
      </c>
      <c r="O144" s="34">
        <f t="shared" si="8"/>
        <v>0</v>
      </c>
    </row>
    <row r="145" spans="1:15" x14ac:dyDescent="0.2">
      <c r="A145" s="40">
        <v>45292</v>
      </c>
      <c r="B145" s="23" t="s">
        <v>75</v>
      </c>
      <c r="C145" s="19" t="s">
        <v>130</v>
      </c>
      <c r="D145" s="1" t="s">
        <v>6</v>
      </c>
      <c r="E145" s="1" t="s">
        <v>6</v>
      </c>
      <c r="F145" s="1" t="s">
        <v>6</v>
      </c>
      <c r="G145" s="4">
        <v>14186</v>
      </c>
      <c r="H145" s="3">
        <v>931.63699999999994</v>
      </c>
      <c r="I145" s="3">
        <v>1.0229999999999999</v>
      </c>
      <c r="J145" s="3">
        <v>2.7944</v>
      </c>
      <c r="K145" s="3" t="str">
        <f t="shared" si="6"/>
        <v>16x75-Waste</v>
      </c>
      <c r="L145" s="32">
        <f>VLOOKUP(K:K,'price per block'!A:B,2,FALSE)</f>
        <v>300</v>
      </c>
      <c r="M145" s="33">
        <f>VLOOKUP(K:K,'price per block'!A:E,5,FALSE)</f>
        <v>1</v>
      </c>
      <c r="N145">
        <f t="shared" si="7"/>
        <v>1.0229999999999999</v>
      </c>
      <c r="O145" s="34">
        <f t="shared" si="8"/>
        <v>0</v>
      </c>
    </row>
    <row r="146" spans="1:15" x14ac:dyDescent="0.2">
      <c r="A146" s="40">
        <v>45292</v>
      </c>
      <c r="B146" s="23" t="s">
        <v>75</v>
      </c>
      <c r="C146" s="19" t="s">
        <v>130</v>
      </c>
      <c r="D146" s="1" t="s">
        <v>9</v>
      </c>
      <c r="E146" s="1" t="s">
        <v>10</v>
      </c>
      <c r="F146" s="1" t="s">
        <v>6</v>
      </c>
      <c r="G146" s="4">
        <v>7773</v>
      </c>
      <c r="H146" s="3">
        <v>1703.65</v>
      </c>
      <c r="I146" s="3">
        <v>1.871</v>
      </c>
      <c r="J146" s="3">
        <v>5.1093099999999998</v>
      </c>
      <c r="K146" s="3" t="str">
        <f t="shared" si="6"/>
        <v>16x75-Waste</v>
      </c>
      <c r="L146" s="32">
        <f>VLOOKUP(K:K,'price per block'!A:B,2,FALSE)</f>
        <v>300</v>
      </c>
      <c r="M146" s="33">
        <f>VLOOKUP(K:K,'price per block'!A:E,5,FALSE)</f>
        <v>1</v>
      </c>
      <c r="N146">
        <f t="shared" si="7"/>
        <v>1.871</v>
      </c>
      <c r="O146" s="34">
        <f t="shared" si="8"/>
        <v>0</v>
      </c>
    </row>
    <row r="147" spans="1:15" x14ac:dyDescent="0.2">
      <c r="A147" s="40">
        <v>45292</v>
      </c>
      <c r="B147" s="23" t="s">
        <v>75</v>
      </c>
      <c r="C147" s="19" t="s">
        <v>130</v>
      </c>
      <c r="D147" s="1" t="s">
        <v>16</v>
      </c>
      <c r="E147" s="1" t="s">
        <v>6</v>
      </c>
      <c r="F147" s="1" t="s">
        <v>6</v>
      </c>
      <c r="G147" s="4">
        <v>0</v>
      </c>
      <c r="H147" s="3">
        <v>133.95400000000001</v>
      </c>
      <c r="I147" s="3">
        <v>0.14699999999999999</v>
      </c>
      <c r="J147" s="3">
        <v>0.40178700000000001</v>
      </c>
      <c r="K147" s="3" t="str">
        <f t="shared" si="6"/>
        <v>16x75-Waste</v>
      </c>
      <c r="L147" s="32">
        <f>VLOOKUP(K:K,'price per block'!A:B,2,FALSE)</f>
        <v>300</v>
      </c>
      <c r="M147" s="33">
        <f>VLOOKUP(K:K,'price per block'!A:E,5,FALSE)</f>
        <v>1</v>
      </c>
      <c r="N147">
        <f t="shared" si="7"/>
        <v>0.14699999999999999</v>
      </c>
      <c r="O147" s="34">
        <f t="shared" si="8"/>
        <v>0</v>
      </c>
    </row>
    <row r="148" spans="1:15" x14ac:dyDescent="0.2">
      <c r="A148" s="40">
        <v>45292</v>
      </c>
      <c r="B148" s="23" t="s">
        <v>75</v>
      </c>
      <c r="C148" s="19" t="s">
        <v>130</v>
      </c>
      <c r="D148" s="1" t="s">
        <v>17</v>
      </c>
      <c r="E148" s="1" t="s">
        <v>6</v>
      </c>
      <c r="F148" s="1" t="s">
        <v>6</v>
      </c>
      <c r="G148" s="4">
        <v>0</v>
      </c>
      <c r="H148" s="3">
        <v>0</v>
      </c>
      <c r="I148" s="3">
        <v>0</v>
      </c>
      <c r="J148" s="3">
        <v>0</v>
      </c>
      <c r="K148" s="3" t="str">
        <f t="shared" si="6"/>
        <v>16x75-Waste</v>
      </c>
      <c r="L148" s="32">
        <f>VLOOKUP(K:K,'price per block'!A:B,2,FALSE)</f>
        <v>300</v>
      </c>
      <c r="M148" s="33">
        <f>VLOOKUP(K:K,'price per block'!A:E,5,FALSE)</f>
        <v>1</v>
      </c>
      <c r="N148">
        <f t="shared" si="7"/>
        <v>0</v>
      </c>
      <c r="O148" s="34">
        <f t="shared" si="8"/>
        <v>0</v>
      </c>
    </row>
    <row r="149" spans="1:15" x14ac:dyDescent="0.2">
      <c r="A149" s="40">
        <v>45292</v>
      </c>
      <c r="B149" s="23" t="s">
        <v>75</v>
      </c>
      <c r="C149" s="1" t="s">
        <v>126</v>
      </c>
      <c r="D149" s="1" t="s">
        <v>11</v>
      </c>
      <c r="E149" s="1" t="s">
        <v>12</v>
      </c>
      <c r="F149" s="1" t="s">
        <v>61</v>
      </c>
      <c r="G149" s="4">
        <v>14104</v>
      </c>
      <c r="H149" s="3">
        <v>5534.55</v>
      </c>
      <c r="I149" s="3">
        <v>7.2610000000000001</v>
      </c>
      <c r="J149" s="3">
        <v>19.8324</v>
      </c>
      <c r="K149" s="3" t="str">
        <f t="shared" si="6"/>
        <v>19x75-Q1</v>
      </c>
      <c r="L149" s="32">
        <f>VLOOKUP(K:K,'price per block'!A:B,2,FALSE)</f>
        <v>300</v>
      </c>
      <c r="M149" s="33">
        <f>VLOOKUP(K:K,'price per block'!A:E,5,FALSE)</f>
        <v>1</v>
      </c>
      <c r="N149">
        <f t="shared" si="7"/>
        <v>7.2610000000000001</v>
      </c>
      <c r="O149" s="34">
        <f t="shared" si="8"/>
        <v>0</v>
      </c>
    </row>
    <row r="150" spans="1:15" x14ac:dyDescent="0.2">
      <c r="A150" s="40">
        <v>45292</v>
      </c>
      <c r="B150" s="23" t="s">
        <v>75</v>
      </c>
      <c r="C150" s="1" t="s">
        <v>126</v>
      </c>
      <c r="D150" s="1" t="s">
        <v>14</v>
      </c>
      <c r="E150" s="1" t="s">
        <v>15</v>
      </c>
      <c r="F150" s="1" t="s">
        <v>62</v>
      </c>
      <c r="G150" s="4">
        <v>1190</v>
      </c>
      <c r="H150" s="3">
        <v>298.55200000000002</v>
      </c>
      <c r="I150" s="3">
        <v>0.39100000000000001</v>
      </c>
      <c r="J150" s="3">
        <v>1.0683100000000001</v>
      </c>
      <c r="K150" s="3" t="str">
        <f t="shared" si="6"/>
        <v>19x75-Q3</v>
      </c>
      <c r="L150" s="32">
        <f>VLOOKUP(K:K,'price per block'!A:B,2,FALSE)</f>
        <v>244</v>
      </c>
      <c r="M150" s="33">
        <f>VLOOKUP(K:K,'price per block'!A:E,5,FALSE)</f>
        <v>0.81333333333333335</v>
      </c>
      <c r="N150">
        <f t="shared" si="7"/>
        <v>0.31801333333333337</v>
      </c>
      <c r="O150" s="34">
        <f t="shared" si="8"/>
        <v>7.2986666666666644E-2</v>
      </c>
    </row>
    <row r="151" spans="1:15" x14ac:dyDescent="0.2">
      <c r="A151" s="40">
        <v>45292</v>
      </c>
      <c r="B151" s="23" t="s">
        <v>75</v>
      </c>
      <c r="C151" s="1" t="s">
        <v>126</v>
      </c>
      <c r="D151" s="1" t="s">
        <v>13</v>
      </c>
      <c r="E151" s="1" t="s">
        <v>12</v>
      </c>
      <c r="F151" s="1" t="s">
        <v>61</v>
      </c>
      <c r="G151" s="4">
        <v>4932</v>
      </c>
      <c r="H151" s="3">
        <v>1006.7</v>
      </c>
      <c r="I151" s="3">
        <v>1.321</v>
      </c>
      <c r="J151" s="3">
        <v>3.6075699999999999</v>
      </c>
      <c r="K151" s="3" t="str">
        <f t="shared" si="6"/>
        <v>19x75-Q1</v>
      </c>
      <c r="L151" s="32">
        <f>VLOOKUP(K:K,'price per block'!A:B,2,FALSE)</f>
        <v>300</v>
      </c>
      <c r="M151" s="33">
        <f>VLOOKUP(K:K,'price per block'!A:E,5,FALSE)</f>
        <v>1</v>
      </c>
      <c r="N151">
        <f t="shared" si="7"/>
        <v>1.321</v>
      </c>
      <c r="O151" s="34">
        <f t="shared" si="8"/>
        <v>0</v>
      </c>
    </row>
    <row r="152" spans="1:15" x14ac:dyDescent="0.2">
      <c r="A152" s="40">
        <v>45292</v>
      </c>
      <c r="B152" s="23" t="s">
        <v>75</v>
      </c>
      <c r="C152" s="1" t="s">
        <v>126</v>
      </c>
      <c r="D152" s="1" t="s">
        <v>23</v>
      </c>
      <c r="E152" s="1" t="s">
        <v>22</v>
      </c>
      <c r="F152" s="1" t="s">
        <v>63</v>
      </c>
      <c r="G152" s="4">
        <v>179</v>
      </c>
      <c r="H152" s="3">
        <v>49.981999999999999</v>
      </c>
      <c r="I152" s="3">
        <v>6.6000000000000003E-2</v>
      </c>
      <c r="J152" s="3">
        <v>0.179253</v>
      </c>
      <c r="K152" s="3" t="str">
        <f t="shared" si="6"/>
        <v>19x75-Q2</v>
      </c>
      <c r="L152" s="32">
        <f>VLOOKUP(K:K,'price per block'!A:B,2,FALSE)</f>
        <v>300</v>
      </c>
      <c r="M152" s="33">
        <f>VLOOKUP(K:K,'price per block'!A:E,5,FALSE)</f>
        <v>1</v>
      </c>
      <c r="N152">
        <f t="shared" si="7"/>
        <v>6.6000000000000003E-2</v>
      </c>
      <c r="O152" s="34">
        <f t="shared" si="8"/>
        <v>0</v>
      </c>
    </row>
    <row r="153" spans="1:15" x14ac:dyDescent="0.2">
      <c r="A153" s="40">
        <v>45292</v>
      </c>
      <c r="B153" s="23" t="s">
        <v>75</v>
      </c>
      <c r="C153" s="1" t="s">
        <v>126</v>
      </c>
      <c r="D153" s="1" t="s">
        <v>25</v>
      </c>
      <c r="E153" s="1" t="s">
        <v>12</v>
      </c>
      <c r="F153" s="1" t="s">
        <v>65</v>
      </c>
      <c r="G153" s="4">
        <v>33</v>
      </c>
      <c r="H153" s="3">
        <v>99.099000000000004</v>
      </c>
      <c r="I153" s="3">
        <v>0.13</v>
      </c>
      <c r="J153" s="3">
        <v>0.35552699999999998</v>
      </c>
      <c r="K153" s="3" t="str">
        <f t="shared" si="6"/>
        <v>19x75-Q5</v>
      </c>
      <c r="L153" s="32">
        <f>VLOOKUP(K:K,'price per block'!A:B,2,FALSE)</f>
        <v>300</v>
      </c>
      <c r="M153" s="33">
        <f>VLOOKUP(K:K,'price per block'!A:E,5,FALSE)</f>
        <v>1</v>
      </c>
      <c r="N153">
        <f t="shared" si="7"/>
        <v>0.13</v>
      </c>
      <c r="O153" s="34">
        <f t="shared" si="8"/>
        <v>0</v>
      </c>
    </row>
    <row r="154" spans="1:15" x14ac:dyDescent="0.2">
      <c r="A154" s="40">
        <v>45292</v>
      </c>
      <c r="B154" s="23" t="s">
        <v>75</v>
      </c>
      <c r="C154" s="1" t="s">
        <v>126</v>
      </c>
      <c r="D154" s="1" t="s">
        <v>24</v>
      </c>
      <c r="E154" s="1" t="s">
        <v>12</v>
      </c>
      <c r="F154" s="1" t="s">
        <v>65</v>
      </c>
      <c r="G154" s="4">
        <v>21</v>
      </c>
      <c r="H154" s="3">
        <v>50.567999999999998</v>
      </c>
      <c r="I154" s="3">
        <v>6.6000000000000003E-2</v>
      </c>
      <c r="J154" s="3">
        <v>0.18143500000000001</v>
      </c>
      <c r="K154" s="3" t="str">
        <f t="shared" si="6"/>
        <v>19x75-Q5</v>
      </c>
      <c r="L154" s="32">
        <f>VLOOKUP(K:K,'price per block'!A:B,2,FALSE)</f>
        <v>300</v>
      </c>
      <c r="M154" s="33">
        <f>VLOOKUP(K:K,'price per block'!A:E,5,FALSE)</f>
        <v>1</v>
      </c>
      <c r="N154">
        <f t="shared" si="7"/>
        <v>6.6000000000000003E-2</v>
      </c>
      <c r="O154" s="34">
        <f t="shared" si="8"/>
        <v>0</v>
      </c>
    </row>
    <row r="155" spans="1:15" x14ac:dyDescent="0.2">
      <c r="A155" s="40">
        <v>45292</v>
      </c>
      <c r="B155" s="23" t="s">
        <v>75</v>
      </c>
      <c r="C155" s="1" t="s">
        <v>42</v>
      </c>
      <c r="D155" s="1" t="s">
        <v>45</v>
      </c>
      <c r="E155" s="1" t="s">
        <v>22</v>
      </c>
      <c r="F155" s="1" t="s">
        <v>63</v>
      </c>
      <c r="G155" s="4">
        <v>31</v>
      </c>
      <c r="H155" s="3">
        <v>7.7009999999999996</v>
      </c>
      <c r="I155" s="3">
        <v>1.4E-2</v>
      </c>
      <c r="J155" s="3">
        <v>3.6952899999999997E-2</v>
      </c>
      <c r="K155" s="3" t="str">
        <f t="shared" si="6"/>
        <v>19x100-Q2</v>
      </c>
      <c r="L155" s="32">
        <f>VLOOKUP(K:K,'price per block'!A:B,2,FALSE)</f>
        <v>300</v>
      </c>
      <c r="M155" s="33">
        <f>VLOOKUP(K:K,'price per block'!A:E,5,FALSE)</f>
        <v>1</v>
      </c>
      <c r="N155">
        <f t="shared" si="7"/>
        <v>1.4E-2</v>
      </c>
      <c r="O155" s="34">
        <f t="shared" si="8"/>
        <v>0</v>
      </c>
    </row>
    <row r="156" spans="1:15" x14ac:dyDescent="0.2">
      <c r="A156" s="40">
        <v>45292</v>
      </c>
      <c r="B156" s="23" t="s">
        <v>75</v>
      </c>
      <c r="C156" s="1" t="s">
        <v>42</v>
      </c>
      <c r="D156" s="1" t="s">
        <v>47</v>
      </c>
      <c r="E156" s="1" t="s">
        <v>12</v>
      </c>
      <c r="F156" s="1" t="s">
        <v>61</v>
      </c>
      <c r="G156" s="4">
        <v>10018</v>
      </c>
      <c r="H156" s="3">
        <v>4124.1400000000003</v>
      </c>
      <c r="I156" s="3">
        <v>7.2729999999999997</v>
      </c>
      <c r="J156" s="3">
        <v>19.8643</v>
      </c>
      <c r="K156" s="3" t="str">
        <f t="shared" si="6"/>
        <v>19x100-Q1</v>
      </c>
      <c r="L156" s="32">
        <f>VLOOKUP(K:K,'price per block'!A:B,2,FALSE)</f>
        <v>300</v>
      </c>
      <c r="M156" s="33">
        <f>VLOOKUP(K:K,'price per block'!A:E,5,FALSE)</f>
        <v>1</v>
      </c>
      <c r="N156">
        <f t="shared" si="7"/>
        <v>7.2729999999999997</v>
      </c>
      <c r="O156" s="34">
        <f t="shared" si="8"/>
        <v>0</v>
      </c>
    </row>
    <row r="157" spans="1:15" x14ac:dyDescent="0.2">
      <c r="A157" s="40">
        <v>45292</v>
      </c>
      <c r="B157" s="23" t="s">
        <v>75</v>
      </c>
      <c r="C157" s="1" t="s">
        <v>42</v>
      </c>
      <c r="D157" s="1" t="s">
        <v>46</v>
      </c>
      <c r="E157" s="1" t="s">
        <v>12</v>
      </c>
      <c r="F157" s="1" t="s">
        <v>61</v>
      </c>
      <c r="G157" s="4">
        <v>3801</v>
      </c>
      <c r="H157" s="3">
        <v>756.10400000000004</v>
      </c>
      <c r="I157" s="3">
        <v>1.333</v>
      </c>
      <c r="J157" s="3">
        <v>3.6394199999999999</v>
      </c>
      <c r="K157" s="3" t="str">
        <f t="shared" si="6"/>
        <v>19x100-Q1</v>
      </c>
      <c r="L157" s="32">
        <f>VLOOKUP(K:K,'price per block'!A:B,2,FALSE)</f>
        <v>300</v>
      </c>
      <c r="M157" s="33">
        <f>VLOOKUP(K:K,'price per block'!A:E,5,FALSE)</f>
        <v>1</v>
      </c>
      <c r="N157">
        <f t="shared" si="7"/>
        <v>1.333</v>
      </c>
      <c r="O157" s="34">
        <f t="shared" si="8"/>
        <v>0</v>
      </c>
    </row>
    <row r="158" spans="1:15" x14ac:dyDescent="0.2">
      <c r="A158" s="40">
        <v>45292</v>
      </c>
      <c r="B158" s="23" t="s">
        <v>75</v>
      </c>
      <c r="C158" s="1" t="s">
        <v>42</v>
      </c>
      <c r="D158" s="1" t="s">
        <v>48</v>
      </c>
      <c r="E158" s="1" t="s">
        <v>15</v>
      </c>
      <c r="F158" s="1" t="s">
        <v>62</v>
      </c>
      <c r="G158" s="4">
        <v>922</v>
      </c>
      <c r="H158" s="3">
        <v>227.208</v>
      </c>
      <c r="I158" s="3">
        <v>0.4</v>
      </c>
      <c r="J158" s="3">
        <v>1.0928199999999999</v>
      </c>
      <c r="K158" s="3" t="str">
        <f t="shared" si="6"/>
        <v>19x100-Q3</v>
      </c>
      <c r="L158" s="32">
        <f>VLOOKUP(K:K,'price per block'!A:B,2,FALSE)</f>
        <v>225</v>
      </c>
      <c r="M158" s="33">
        <f>VLOOKUP(K:K,'price per block'!A:E,5,FALSE)</f>
        <v>0.75</v>
      </c>
      <c r="N158">
        <f t="shared" si="7"/>
        <v>0.30000000000000004</v>
      </c>
      <c r="O158" s="34">
        <f t="shared" si="8"/>
        <v>9.9999999999999978E-2</v>
      </c>
    </row>
    <row r="159" spans="1:15" x14ac:dyDescent="0.2">
      <c r="A159" s="40">
        <v>45292</v>
      </c>
      <c r="B159" s="23" t="s">
        <v>75</v>
      </c>
      <c r="C159" s="1" t="s">
        <v>42</v>
      </c>
      <c r="D159" s="1" t="s">
        <v>44</v>
      </c>
      <c r="E159" s="1" t="s">
        <v>15</v>
      </c>
      <c r="F159" s="1" t="s">
        <v>64</v>
      </c>
      <c r="G159" s="4">
        <v>776</v>
      </c>
      <c r="H159" s="3">
        <v>139.29300000000001</v>
      </c>
      <c r="I159" s="3">
        <v>0.245</v>
      </c>
      <c r="J159" s="3">
        <v>0.67042100000000004</v>
      </c>
      <c r="K159" s="3" t="str">
        <f t="shared" si="6"/>
        <v>19x100-Q4</v>
      </c>
      <c r="L159" s="32">
        <f>VLOOKUP(K:K,'price per block'!A:B,2,FALSE)</f>
        <v>150</v>
      </c>
      <c r="M159" s="33">
        <f>VLOOKUP(K:K,'price per block'!A:E,5,FALSE)</f>
        <v>0.5</v>
      </c>
      <c r="N159">
        <f t="shared" si="7"/>
        <v>0.1225</v>
      </c>
      <c r="O159" s="34">
        <f t="shared" si="8"/>
        <v>0.1225</v>
      </c>
    </row>
    <row r="160" spans="1:15" x14ac:dyDescent="0.2">
      <c r="A160" s="40">
        <v>45292</v>
      </c>
      <c r="B160" s="23" t="s">
        <v>75</v>
      </c>
      <c r="C160" s="1" t="s">
        <v>42</v>
      </c>
      <c r="D160" s="1" t="s">
        <v>41</v>
      </c>
      <c r="E160" s="1" t="s">
        <v>12</v>
      </c>
      <c r="F160" s="1" t="s">
        <v>65</v>
      </c>
      <c r="G160" s="4">
        <v>8</v>
      </c>
      <c r="H160" s="3">
        <v>24.024000000000001</v>
      </c>
      <c r="I160" s="3">
        <v>4.2999999999999997E-2</v>
      </c>
      <c r="J160" s="3">
        <v>0.116411</v>
      </c>
      <c r="K160" s="3" t="str">
        <f t="shared" si="6"/>
        <v>19x100-Q5</v>
      </c>
      <c r="L160" s="32">
        <f>VLOOKUP(K:K,'price per block'!A:B,2,FALSE)</f>
        <v>300</v>
      </c>
      <c r="M160" s="33">
        <f>VLOOKUP(K:K,'price per block'!A:E,5,FALSE)</f>
        <v>1</v>
      </c>
      <c r="N160">
        <f t="shared" si="7"/>
        <v>4.2999999999999997E-2</v>
      </c>
      <c r="O160" s="34">
        <f t="shared" si="8"/>
        <v>0</v>
      </c>
    </row>
    <row r="161" spans="1:15" x14ac:dyDescent="0.2">
      <c r="A161" s="40">
        <v>45292</v>
      </c>
      <c r="B161" s="23" t="s">
        <v>75</v>
      </c>
      <c r="C161" s="1" t="s">
        <v>42</v>
      </c>
      <c r="D161" s="1" t="s">
        <v>43</v>
      </c>
      <c r="E161" s="1" t="s">
        <v>12</v>
      </c>
      <c r="F161" s="1" t="s">
        <v>65</v>
      </c>
      <c r="G161" s="4">
        <v>39</v>
      </c>
      <c r="H161" s="3">
        <v>93.912000000000006</v>
      </c>
      <c r="I161" s="3">
        <v>0.16600000000000001</v>
      </c>
      <c r="J161" s="3">
        <v>0.45452700000000001</v>
      </c>
      <c r="K161" s="3" t="str">
        <f t="shared" si="6"/>
        <v>19x100-Q5</v>
      </c>
      <c r="L161" s="32">
        <f>VLOOKUP(K:K,'price per block'!A:B,2,FALSE)</f>
        <v>300</v>
      </c>
      <c r="M161" s="33">
        <f>VLOOKUP(K:K,'price per block'!A:E,5,FALSE)</f>
        <v>1</v>
      </c>
      <c r="N161">
        <f t="shared" si="7"/>
        <v>0.16600000000000001</v>
      </c>
      <c r="O161" s="34">
        <f t="shared" si="8"/>
        <v>0</v>
      </c>
    </row>
    <row r="162" spans="1:15" x14ac:dyDescent="0.2">
      <c r="A162" s="40">
        <v>45292</v>
      </c>
      <c r="B162" s="23" t="s">
        <v>75</v>
      </c>
      <c r="C162" s="19" t="s">
        <v>130</v>
      </c>
      <c r="D162" s="1" t="s">
        <v>39</v>
      </c>
      <c r="E162" s="1" t="s">
        <v>12</v>
      </c>
      <c r="F162" s="1" t="s">
        <v>61</v>
      </c>
      <c r="G162" s="4">
        <v>10318</v>
      </c>
      <c r="H162" s="3">
        <v>2624.24</v>
      </c>
      <c r="I162" s="3">
        <v>2.883</v>
      </c>
      <c r="J162" s="3">
        <v>7.8728199999999999</v>
      </c>
      <c r="K162" s="3" t="str">
        <f t="shared" si="6"/>
        <v>16x75-Q1</v>
      </c>
      <c r="L162" s="32">
        <f>VLOOKUP(K:K,'price per block'!A:B,2,FALSE)</f>
        <v>300</v>
      </c>
      <c r="M162" s="33">
        <f>VLOOKUP(K:K,'price per block'!A:E,5,FALSE)</f>
        <v>1</v>
      </c>
      <c r="N162">
        <f t="shared" si="7"/>
        <v>2.883</v>
      </c>
      <c r="O162" s="34">
        <f t="shared" si="8"/>
        <v>0</v>
      </c>
    </row>
    <row r="163" spans="1:15" x14ac:dyDescent="0.2">
      <c r="A163" s="40">
        <v>45292</v>
      </c>
      <c r="B163" s="23" t="s">
        <v>75</v>
      </c>
      <c r="C163" s="19" t="s">
        <v>130</v>
      </c>
      <c r="D163" s="1" t="s">
        <v>38</v>
      </c>
      <c r="E163" s="1" t="s">
        <v>12</v>
      </c>
      <c r="F163" s="1" t="s">
        <v>61</v>
      </c>
      <c r="G163" s="4">
        <v>8822</v>
      </c>
      <c r="H163" s="3">
        <v>4047.84</v>
      </c>
      <c r="I163" s="3">
        <v>4.4429999999999996</v>
      </c>
      <c r="J163" s="3">
        <v>12.1357</v>
      </c>
      <c r="K163" s="3" t="str">
        <f t="shared" si="6"/>
        <v>16x75-Q1</v>
      </c>
      <c r="L163" s="32">
        <f>VLOOKUP(K:K,'price per block'!A:B,2,FALSE)</f>
        <v>300</v>
      </c>
      <c r="M163" s="33">
        <f>VLOOKUP(K:K,'price per block'!A:E,5,FALSE)</f>
        <v>1</v>
      </c>
      <c r="N163">
        <f t="shared" si="7"/>
        <v>4.4429999999999996</v>
      </c>
      <c r="O163" s="34">
        <f t="shared" si="8"/>
        <v>0</v>
      </c>
    </row>
    <row r="164" spans="1:15" x14ac:dyDescent="0.2">
      <c r="A164" s="40">
        <v>45292</v>
      </c>
      <c r="B164" s="23" t="s">
        <v>75</v>
      </c>
      <c r="C164" s="19" t="s">
        <v>130</v>
      </c>
      <c r="D164" s="1" t="s">
        <v>40</v>
      </c>
      <c r="E164" s="1" t="s">
        <v>15</v>
      </c>
      <c r="F164" s="1" t="s">
        <v>62</v>
      </c>
      <c r="G164" s="4">
        <v>929</v>
      </c>
      <c r="H164" s="3">
        <v>233.666</v>
      </c>
      <c r="I164" s="3">
        <v>0.25600000000000001</v>
      </c>
      <c r="J164" s="3">
        <v>0.69988499999999998</v>
      </c>
      <c r="K164" s="3" t="str">
        <f t="shared" si="6"/>
        <v>16x75-Q3</v>
      </c>
      <c r="L164" s="32">
        <f>VLOOKUP(K:K,'price per block'!A:B,2,FALSE)</f>
        <v>244</v>
      </c>
      <c r="M164" s="33">
        <f>VLOOKUP(K:K,'price per block'!A:E,5,FALSE)</f>
        <v>0.81333333333333335</v>
      </c>
      <c r="N164">
        <f t="shared" si="7"/>
        <v>0.20821333333333333</v>
      </c>
      <c r="O164" s="34">
        <f t="shared" si="8"/>
        <v>4.7786666666666672E-2</v>
      </c>
    </row>
    <row r="165" spans="1:15" x14ac:dyDescent="0.2">
      <c r="A165" s="40">
        <v>45292</v>
      </c>
      <c r="B165" s="23" t="s">
        <v>75</v>
      </c>
      <c r="C165" s="19" t="s">
        <v>130</v>
      </c>
      <c r="D165" s="1" t="s">
        <v>35</v>
      </c>
      <c r="E165" s="1" t="s">
        <v>12</v>
      </c>
      <c r="F165" s="1" t="s">
        <v>65</v>
      </c>
      <c r="G165" s="4">
        <v>22</v>
      </c>
      <c r="H165" s="3">
        <v>52.975999999999999</v>
      </c>
      <c r="I165" s="3">
        <v>5.8000000000000003E-2</v>
      </c>
      <c r="J165" s="3">
        <v>0.15872800000000001</v>
      </c>
      <c r="K165" s="3" t="str">
        <f t="shared" si="6"/>
        <v>16x75-Q5</v>
      </c>
      <c r="L165" s="32">
        <f>VLOOKUP(K:K,'price per block'!A:B,2,FALSE)</f>
        <v>225</v>
      </c>
      <c r="M165" s="33">
        <f>VLOOKUP(K:K,'price per block'!A:E,5,FALSE)</f>
        <v>1</v>
      </c>
      <c r="N165">
        <f t="shared" si="7"/>
        <v>5.8000000000000003E-2</v>
      </c>
      <c r="O165" s="34">
        <f t="shared" si="8"/>
        <v>0</v>
      </c>
    </row>
    <row r="166" spans="1:15" x14ac:dyDescent="0.2">
      <c r="A166" s="40">
        <v>45292</v>
      </c>
      <c r="B166" s="23" t="s">
        <v>75</v>
      </c>
      <c r="C166" s="19" t="s">
        <v>130</v>
      </c>
      <c r="D166" s="1" t="s">
        <v>37</v>
      </c>
      <c r="E166" s="1" t="s">
        <v>12</v>
      </c>
      <c r="F166" s="1" t="s">
        <v>65</v>
      </c>
      <c r="G166" s="4">
        <v>19</v>
      </c>
      <c r="H166" s="3">
        <v>57.057000000000002</v>
      </c>
      <c r="I166" s="3">
        <v>6.3E-2</v>
      </c>
      <c r="J166" s="3">
        <v>0.17105699999999999</v>
      </c>
      <c r="K166" s="3" t="str">
        <f t="shared" si="6"/>
        <v>16x75-Q5</v>
      </c>
      <c r="L166" s="32">
        <f>VLOOKUP(K:K,'price per block'!A:B,2,FALSE)</f>
        <v>225</v>
      </c>
      <c r="M166" s="33">
        <f>VLOOKUP(K:K,'price per block'!A:E,5,FALSE)</f>
        <v>1</v>
      </c>
      <c r="N166">
        <f t="shared" si="7"/>
        <v>6.3E-2</v>
      </c>
      <c r="O166" s="34">
        <f t="shared" si="8"/>
        <v>0</v>
      </c>
    </row>
    <row r="167" spans="1:15" x14ac:dyDescent="0.2">
      <c r="A167" s="40">
        <v>45292</v>
      </c>
      <c r="B167" s="23" t="s">
        <v>75</v>
      </c>
      <c r="C167" s="19" t="s">
        <v>130</v>
      </c>
      <c r="D167" s="1" t="s">
        <v>36</v>
      </c>
      <c r="E167" s="1" t="s">
        <v>12</v>
      </c>
      <c r="F167" s="1" t="s">
        <v>65</v>
      </c>
      <c r="G167" s="4">
        <v>8</v>
      </c>
      <c r="H167" s="3">
        <v>21.623999999999999</v>
      </c>
      <c r="I167" s="3">
        <v>2.4E-2</v>
      </c>
      <c r="J167" s="3">
        <v>6.4707299999999995E-2</v>
      </c>
      <c r="K167" s="3" t="str">
        <f t="shared" si="6"/>
        <v>16x75-Q5</v>
      </c>
      <c r="L167" s="32">
        <f>VLOOKUP(K:K,'price per block'!A:B,2,FALSE)</f>
        <v>225</v>
      </c>
      <c r="M167" s="33">
        <f>VLOOKUP(K:K,'price per block'!A:E,5,FALSE)</f>
        <v>1</v>
      </c>
      <c r="N167">
        <f t="shared" si="7"/>
        <v>2.4E-2</v>
      </c>
      <c r="O167" s="34">
        <f t="shared" si="8"/>
        <v>0</v>
      </c>
    </row>
    <row r="168" spans="1:15" x14ac:dyDescent="0.2">
      <c r="A168" s="40">
        <v>45292</v>
      </c>
      <c r="B168" s="23" t="s">
        <v>92</v>
      </c>
      <c r="C168" s="1" t="s">
        <v>126</v>
      </c>
      <c r="D168" s="1" t="s">
        <v>9</v>
      </c>
      <c r="E168" s="1" t="s">
        <v>10</v>
      </c>
      <c r="F168" s="1" t="s">
        <v>6</v>
      </c>
      <c r="G168" s="4">
        <v>690</v>
      </c>
      <c r="H168" s="3">
        <v>150.18299999999999</v>
      </c>
      <c r="I168" s="3">
        <v>0.19800000000000001</v>
      </c>
      <c r="J168" s="3">
        <v>0.45130300000000001</v>
      </c>
      <c r="K168" s="3" t="str">
        <f t="shared" si="6"/>
        <v>19x75-Waste</v>
      </c>
      <c r="L168" s="32">
        <f>VLOOKUP(K:K,'price per block'!A:B,2,FALSE)</f>
        <v>300</v>
      </c>
      <c r="M168" s="33">
        <f>VLOOKUP(K:K,'price per block'!A:E,5,FALSE)</f>
        <v>1</v>
      </c>
      <c r="N168">
        <f t="shared" si="7"/>
        <v>0.19800000000000001</v>
      </c>
      <c r="O168" s="34">
        <f t="shared" si="8"/>
        <v>0</v>
      </c>
    </row>
    <row r="169" spans="1:15" x14ac:dyDescent="0.2">
      <c r="A169" s="40">
        <v>45292</v>
      </c>
      <c r="B169" s="23" t="s">
        <v>92</v>
      </c>
      <c r="C169" s="1" t="s">
        <v>126</v>
      </c>
      <c r="D169" s="1" t="s">
        <v>6</v>
      </c>
      <c r="E169" s="1" t="s">
        <v>6</v>
      </c>
      <c r="F169" s="1" t="s">
        <v>6</v>
      </c>
      <c r="G169" s="4">
        <v>1632</v>
      </c>
      <c r="H169" s="3">
        <v>112.786</v>
      </c>
      <c r="I169" s="3">
        <v>0.14899999999999999</v>
      </c>
      <c r="J169" s="3">
        <v>0.33896599999999999</v>
      </c>
      <c r="K169" s="3" t="str">
        <f t="shared" si="6"/>
        <v>19x75-Waste</v>
      </c>
      <c r="L169" s="32">
        <f>VLOOKUP(K:K,'price per block'!A:B,2,FALSE)</f>
        <v>300</v>
      </c>
      <c r="M169" s="33">
        <f>VLOOKUP(K:K,'price per block'!A:E,5,FALSE)</f>
        <v>1</v>
      </c>
      <c r="N169">
        <f t="shared" si="7"/>
        <v>0.14899999999999999</v>
      </c>
      <c r="O169" s="34">
        <f t="shared" si="8"/>
        <v>0</v>
      </c>
    </row>
    <row r="170" spans="1:15" x14ac:dyDescent="0.2">
      <c r="A170" s="40">
        <v>45292</v>
      </c>
      <c r="B170" s="23" t="s">
        <v>92</v>
      </c>
      <c r="C170" s="1" t="s">
        <v>126</v>
      </c>
      <c r="D170" s="1" t="s">
        <v>16</v>
      </c>
      <c r="E170" s="1" t="s">
        <v>6</v>
      </c>
      <c r="F170" s="1" t="s">
        <v>6</v>
      </c>
      <c r="G170" s="4">
        <v>0</v>
      </c>
      <c r="H170" s="3">
        <v>13.455</v>
      </c>
      <c r="I170" s="3">
        <v>1.7999999999999999E-2</v>
      </c>
      <c r="J170" s="3">
        <v>4.0451500000000001E-2</v>
      </c>
      <c r="K170" s="3" t="str">
        <f t="shared" si="6"/>
        <v>19x75-Waste</v>
      </c>
      <c r="L170" s="32">
        <f>VLOOKUP(K:K,'price per block'!A:B,2,FALSE)</f>
        <v>300</v>
      </c>
      <c r="M170" s="33">
        <f>VLOOKUP(K:K,'price per block'!A:E,5,FALSE)</f>
        <v>1</v>
      </c>
      <c r="N170">
        <f t="shared" si="7"/>
        <v>1.7999999999999999E-2</v>
      </c>
      <c r="O170" s="34">
        <f t="shared" si="8"/>
        <v>0</v>
      </c>
    </row>
    <row r="171" spans="1:15" x14ac:dyDescent="0.2">
      <c r="A171" s="40">
        <v>45292</v>
      </c>
      <c r="B171" s="23" t="s">
        <v>92</v>
      </c>
      <c r="C171" s="1" t="s">
        <v>126</v>
      </c>
      <c r="D171" s="1" t="s">
        <v>17</v>
      </c>
      <c r="E171" s="1" t="s">
        <v>6</v>
      </c>
      <c r="F171" s="1" t="s">
        <v>6</v>
      </c>
      <c r="G171" s="4">
        <v>0</v>
      </c>
      <c r="H171" s="3">
        <v>0</v>
      </c>
      <c r="I171" s="3">
        <v>0</v>
      </c>
      <c r="J171" s="3">
        <v>0</v>
      </c>
      <c r="K171" s="3" t="str">
        <f t="shared" si="6"/>
        <v>19x75-Waste</v>
      </c>
      <c r="L171" s="32">
        <f>VLOOKUP(K:K,'price per block'!A:B,2,FALSE)</f>
        <v>300</v>
      </c>
      <c r="M171" s="33">
        <f>VLOOKUP(K:K,'price per block'!A:E,5,FALSE)</f>
        <v>1</v>
      </c>
      <c r="N171">
        <f t="shared" si="7"/>
        <v>0</v>
      </c>
      <c r="O171" s="34">
        <f t="shared" si="8"/>
        <v>0</v>
      </c>
    </row>
    <row r="172" spans="1:15" x14ac:dyDescent="0.2">
      <c r="A172" s="40">
        <v>45292</v>
      </c>
      <c r="B172" s="23" t="s">
        <v>92</v>
      </c>
      <c r="C172" s="1" t="s">
        <v>42</v>
      </c>
      <c r="D172" s="1" t="s">
        <v>9</v>
      </c>
      <c r="E172" s="1" t="s">
        <v>10</v>
      </c>
      <c r="F172" s="1" t="s">
        <v>6</v>
      </c>
      <c r="G172" s="4">
        <v>16706</v>
      </c>
      <c r="H172" s="3">
        <v>3107.96</v>
      </c>
      <c r="I172" s="3">
        <v>5.4729999999999999</v>
      </c>
      <c r="J172" s="3">
        <v>12.4664</v>
      </c>
      <c r="K172" s="3" t="str">
        <f t="shared" si="6"/>
        <v>19x100-Waste</v>
      </c>
      <c r="L172" s="32">
        <f>VLOOKUP(K:K,'price per block'!A:B,2,FALSE)</f>
        <v>300</v>
      </c>
      <c r="M172" s="33">
        <f>VLOOKUP(K:K,'price per block'!A:E,5,FALSE)</f>
        <v>1</v>
      </c>
      <c r="N172">
        <f t="shared" si="7"/>
        <v>5.4729999999999999</v>
      </c>
      <c r="O172" s="34">
        <f t="shared" si="8"/>
        <v>0</v>
      </c>
    </row>
    <row r="173" spans="1:15" x14ac:dyDescent="0.2">
      <c r="A173" s="40">
        <v>45292</v>
      </c>
      <c r="B173" s="23" t="s">
        <v>92</v>
      </c>
      <c r="C173" s="1" t="s">
        <v>42</v>
      </c>
      <c r="D173" s="1" t="s">
        <v>6</v>
      </c>
      <c r="E173" s="1" t="s">
        <v>6</v>
      </c>
      <c r="F173" s="1" t="s">
        <v>6</v>
      </c>
      <c r="G173" s="4">
        <v>28616</v>
      </c>
      <c r="H173" s="3">
        <v>1708.98</v>
      </c>
      <c r="I173" s="3">
        <v>3.012</v>
      </c>
      <c r="J173" s="3">
        <v>6.8598400000000002</v>
      </c>
      <c r="K173" s="3" t="str">
        <f t="shared" si="6"/>
        <v>19x100-Waste</v>
      </c>
      <c r="L173" s="32">
        <f>VLOOKUP(K:K,'price per block'!A:B,2,FALSE)</f>
        <v>300</v>
      </c>
      <c r="M173" s="33">
        <f>VLOOKUP(K:K,'price per block'!A:E,5,FALSE)</f>
        <v>1</v>
      </c>
      <c r="N173">
        <f t="shared" si="7"/>
        <v>3.012</v>
      </c>
      <c r="O173" s="34">
        <f t="shared" si="8"/>
        <v>0</v>
      </c>
    </row>
    <row r="174" spans="1:15" x14ac:dyDescent="0.2">
      <c r="A174" s="40">
        <v>45292</v>
      </c>
      <c r="B174" s="23" t="s">
        <v>92</v>
      </c>
      <c r="C174" s="1" t="s">
        <v>42</v>
      </c>
      <c r="D174" s="1" t="s">
        <v>16</v>
      </c>
      <c r="E174" s="1" t="s">
        <v>6</v>
      </c>
      <c r="F174" s="1" t="s">
        <v>6</v>
      </c>
      <c r="G174" s="4">
        <v>0</v>
      </c>
      <c r="H174" s="3">
        <v>313.69799999999998</v>
      </c>
      <c r="I174" s="3">
        <v>0.55300000000000005</v>
      </c>
      <c r="J174" s="3">
        <v>1.25885</v>
      </c>
      <c r="K174" s="3" t="str">
        <f t="shared" si="6"/>
        <v>19x100-Waste</v>
      </c>
      <c r="L174" s="32">
        <f>VLOOKUP(K:K,'price per block'!A:B,2,FALSE)</f>
        <v>300</v>
      </c>
      <c r="M174" s="33">
        <f>VLOOKUP(K:K,'price per block'!A:E,5,FALSE)</f>
        <v>1</v>
      </c>
      <c r="N174">
        <f t="shared" si="7"/>
        <v>0.55300000000000005</v>
      </c>
      <c r="O174" s="34">
        <f t="shared" si="8"/>
        <v>0</v>
      </c>
    </row>
    <row r="175" spans="1:15" x14ac:dyDescent="0.2">
      <c r="A175" s="40">
        <v>45292</v>
      </c>
      <c r="B175" s="23" t="s">
        <v>92</v>
      </c>
      <c r="C175" s="1" t="s">
        <v>42</v>
      </c>
      <c r="D175" s="1" t="s">
        <v>17</v>
      </c>
      <c r="E175" s="1" t="s">
        <v>6</v>
      </c>
      <c r="F175" s="1" t="s">
        <v>6</v>
      </c>
      <c r="G175" s="4">
        <v>2</v>
      </c>
      <c r="H175" s="3">
        <v>7.8650000000000002</v>
      </c>
      <c r="I175" s="3">
        <v>2.4E-2</v>
      </c>
      <c r="J175" s="3">
        <v>5.4990700000000003E-2</v>
      </c>
      <c r="K175" s="3" t="str">
        <f t="shared" si="6"/>
        <v>19x100-Waste</v>
      </c>
      <c r="L175" s="32">
        <f>VLOOKUP(K:K,'price per block'!A:B,2,FALSE)</f>
        <v>300</v>
      </c>
      <c r="M175" s="33">
        <f>VLOOKUP(K:K,'price per block'!A:E,5,FALSE)</f>
        <v>1</v>
      </c>
      <c r="N175">
        <f t="shared" si="7"/>
        <v>2.4E-2</v>
      </c>
      <c r="O175" s="34">
        <f t="shared" si="8"/>
        <v>0</v>
      </c>
    </row>
    <row r="176" spans="1:15" x14ac:dyDescent="0.2">
      <c r="A176" s="40">
        <v>45292</v>
      </c>
      <c r="B176" s="23" t="s">
        <v>92</v>
      </c>
      <c r="C176" s="1" t="s">
        <v>126</v>
      </c>
      <c r="D176" s="1" t="s">
        <v>11</v>
      </c>
      <c r="E176" s="1" t="s">
        <v>12</v>
      </c>
      <c r="F176" s="1" t="s">
        <v>61</v>
      </c>
      <c r="G176" s="4">
        <v>1541</v>
      </c>
      <c r="H176" s="3">
        <v>583.07899999999995</v>
      </c>
      <c r="I176" s="3">
        <v>0.76900000000000002</v>
      </c>
      <c r="J176" s="3">
        <v>1.7523299999999999</v>
      </c>
      <c r="K176" s="3" t="str">
        <f t="shared" si="6"/>
        <v>19x75-Q1</v>
      </c>
      <c r="L176" s="32">
        <f>VLOOKUP(K:K,'price per block'!A:B,2,FALSE)</f>
        <v>300</v>
      </c>
      <c r="M176" s="33">
        <f>VLOOKUP(K:K,'price per block'!A:E,5,FALSE)</f>
        <v>1</v>
      </c>
      <c r="N176">
        <f t="shared" si="7"/>
        <v>0.76900000000000002</v>
      </c>
      <c r="O176" s="34">
        <f t="shared" si="8"/>
        <v>0</v>
      </c>
    </row>
    <row r="177" spans="1:15" x14ac:dyDescent="0.2">
      <c r="A177" s="40">
        <v>45292</v>
      </c>
      <c r="B177" s="23" t="s">
        <v>92</v>
      </c>
      <c r="C177" s="1" t="s">
        <v>126</v>
      </c>
      <c r="D177" s="1" t="s">
        <v>13</v>
      </c>
      <c r="E177" s="1" t="s">
        <v>12</v>
      </c>
      <c r="F177" s="1" t="s">
        <v>61</v>
      </c>
      <c r="G177" s="4">
        <v>552</v>
      </c>
      <c r="H177" s="3">
        <v>114.52</v>
      </c>
      <c r="I177" s="3">
        <v>0.151</v>
      </c>
      <c r="J177" s="3">
        <v>0.344217</v>
      </c>
      <c r="K177" s="3" t="str">
        <f t="shared" si="6"/>
        <v>19x75-Q1</v>
      </c>
      <c r="L177" s="32">
        <f>VLOOKUP(K:K,'price per block'!A:B,2,FALSE)</f>
        <v>300</v>
      </c>
      <c r="M177" s="33">
        <f>VLOOKUP(K:K,'price per block'!A:E,5,FALSE)</f>
        <v>1</v>
      </c>
      <c r="N177">
        <f t="shared" si="7"/>
        <v>0.151</v>
      </c>
      <c r="O177" s="34">
        <f t="shared" si="8"/>
        <v>0</v>
      </c>
    </row>
    <row r="178" spans="1:15" x14ac:dyDescent="0.2">
      <c r="A178" s="40">
        <v>45292</v>
      </c>
      <c r="B178" s="23" t="s">
        <v>92</v>
      </c>
      <c r="C178" s="1" t="s">
        <v>126</v>
      </c>
      <c r="D178" s="1" t="s">
        <v>14</v>
      </c>
      <c r="E178" s="1" t="s">
        <v>15</v>
      </c>
      <c r="F178" s="1" t="s">
        <v>62</v>
      </c>
      <c r="G178" s="4">
        <v>70</v>
      </c>
      <c r="H178" s="3">
        <v>16.815000000000001</v>
      </c>
      <c r="I178" s="3">
        <v>2.1999999999999999E-2</v>
      </c>
      <c r="J178" s="3">
        <v>5.0528400000000001E-2</v>
      </c>
      <c r="K178" s="3" t="str">
        <f t="shared" si="6"/>
        <v>19x75-Q3</v>
      </c>
      <c r="L178" s="32">
        <f>VLOOKUP(K:K,'price per block'!A:B,2,FALSE)</f>
        <v>244</v>
      </c>
      <c r="M178" s="33">
        <f>VLOOKUP(K:K,'price per block'!A:E,5,FALSE)</f>
        <v>0.81333333333333335</v>
      </c>
      <c r="N178">
        <f t="shared" si="7"/>
        <v>1.7893333333333334E-2</v>
      </c>
      <c r="O178" s="34">
        <f t="shared" si="8"/>
        <v>4.1066666666666647E-3</v>
      </c>
    </row>
    <row r="179" spans="1:15" x14ac:dyDescent="0.2">
      <c r="A179" s="40">
        <v>45292</v>
      </c>
      <c r="B179" s="23" t="s">
        <v>92</v>
      </c>
      <c r="C179" s="1" t="s">
        <v>42</v>
      </c>
      <c r="D179" s="1" t="s">
        <v>48</v>
      </c>
      <c r="E179" s="1" t="s">
        <v>15</v>
      </c>
      <c r="F179" s="1" t="s">
        <v>62</v>
      </c>
      <c r="G179" s="4">
        <v>4395</v>
      </c>
      <c r="H179" s="3">
        <v>1258.47</v>
      </c>
      <c r="I179" s="3">
        <v>2.2130000000000001</v>
      </c>
      <c r="J179" s="3">
        <v>5.0412600000000003</v>
      </c>
      <c r="K179" s="3" t="str">
        <f t="shared" si="6"/>
        <v>19x100-Q3</v>
      </c>
      <c r="L179" s="32">
        <f>VLOOKUP(K:K,'price per block'!A:B,2,FALSE)</f>
        <v>225</v>
      </c>
      <c r="M179" s="33">
        <f>VLOOKUP(K:K,'price per block'!A:E,5,FALSE)</f>
        <v>0.75</v>
      </c>
      <c r="N179">
        <f t="shared" si="7"/>
        <v>1.6597500000000001</v>
      </c>
      <c r="O179" s="34">
        <f t="shared" si="8"/>
        <v>0.55325000000000002</v>
      </c>
    </row>
    <row r="180" spans="1:15" x14ac:dyDescent="0.2">
      <c r="A180" s="40">
        <v>45292</v>
      </c>
      <c r="B180" s="23" t="s">
        <v>92</v>
      </c>
      <c r="C180" s="1" t="s">
        <v>42</v>
      </c>
      <c r="D180" s="1" t="s">
        <v>44</v>
      </c>
      <c r="E180" s="1" t="s">
        <v>15</v>
      </c>
      <c r="F180" s="1" t="s">
        <v>64</v>
      </c>
      <c r="G180" s="4">
        <v>2333</v>
      </c>
      <c r="H180" s="3">
        <v>414.12400000000002</v>
      </c>
      <c r="I180" s="3">
        <v>0.72899999999999998</v>
      </c>
      <c r="J180" s="3">
        <v>1.6597900000000001</v>
      </c>
      <c r="K180" s="3" t="str">
        <f t="shared" si="6"/>
        <v>19x100-Q4</v>
      </c>
      <c r="L180" s="32">
        <f>VLOOKUP(K:K,'price per block'!A:B,2,FALSE)</f>
        <v>150</v>
      </c>
      <c r="M180" s="33">
        <f>VLOOKUP(K:K,'price per block'!A:E,5,FALSE)</f>
        <v>0.5</v>
      </c>
      <c r="N180">
        <f t="shared" si="7"/>
        <v>0.36449999999999999</v>
      </c>
      <c r="O180" s="34">
        <f t="shared" si="8"/>
        <v>0.36449999999999999</v>
      </c>
    </row>
    <row r="181" spans="1:15" x14ac:dyDescent="0.2">
      <c r="A181" s="40">
        <v>45292</v>
      </c>
      <c r="B181" s="23" t="s">
        <v>92</v>
      </c>
      <c r="C181" s="1" t="s">
        <v>42</v>
      </c>
      <c r="D181" s="1" t="s">
        <v>47</v>
      </c>
      <c r="E181" s="1" t="s">
        <v>12</v>
      </c>
      <c r="F181" s="1" t="s">
        <v>61</v>
      </c>
      <c r="G181" s="4">
        <v>34336</v>
      </c>
      <c r="H181" s="3">
        <v>14825.6</v>
      </c>
      <c r="I181" s="3">
        <v>26.126000000000001</v>
      </c>
      <c r="J181" s="3">
        <v>59.509700000000002</v>
      </c>
      <c r="K181" s="3" t="str">
        <f t="shared" si="6"/>
        <v>19x100-Q1</v>
      </c>
      <c r="L181" s="32">
        <f>VLOOKUP(K:K,'price per block'!A:B,2,FALSE)</f>
        <v>300</v>
      </c>
      <c r="M181" s="33">
        <f>VLOOKUP(K:K,'price per block'!A:E,5,FALSE)</f>
        <v>1</v>
      </c>
      <c r="N181">
        <f t="shared" si="7"/>
        <v>26.126000000000001</v>
      </c>
      <c r="O181" s="34">
        <f t="shared" si="8"/>
        <v>0</v>
      </c>
    </row>
    <row r="182" spans="1:15" x14ac:dyDescent="0.2">
      <c r="A182" s="40">
        <v>45292</v>
      </c>
      <c r="B182" s="23" t="s">
        <v>92</v>
      </c>
      <c r="C182" s="1" t="s">
        <v>42</v>
      </c>
      <c r="D182" s="1" t="s">
        <v>46</v>
      </c>
      <c r="E182" s="1" t="s">
        <v>12</v>
      </c>
      <c r="F182" s="1" t="s">
        <v>61</v>
      </c>
      <c r="G182" s="4">
        <v>8796</v>
      </c>
      <c r="H182" s="3">
        <v>1756.33</v>
      </c>
      <c r="I182" s="3">
        <v>3.0950000000000002</v>
      </c>
      <c r="J182" s="3">
        <v>7.0492699999999999</v>
      </c>
      <c r="K182" s="3" t="str">
        <f t="shared" si="6"/>
        <v>19x100-Q1</v>
      </c>
      <c r="L182" s="32">
        <f>VLOOKUP(K:K,'price per block'!A:B,2,FALSE)</f>
        <v>300</v>
      </c>
      <c r="M182" s="33">
        <f>VLOOKUP(K:K,'price per block'!A:E,5,FALSE)</f>
        <v>1</v>
      </c>
      <c r="N182">
        <f t="shared" si="7"/>
        <v>3.0950000000000002</v>
      </c>
      <c r="O182" s="34">
        <f t="shared" si="8"/>
        <v>0</v>
      </c>
    </row>
    <row r="183" spans="1:15" x14ac:dyDescent="0.2">
      <c r="A183" s="40">
        <v>45292</v>
      </c>
      <c r="B183" s="23" t="s">
        <v>92</v>
      </c>
      <c r="C183" s="1" t="s">
        <v>42</v>
      </c>
      <c r="D183" s="1" t="s">
        <v>45</v>
      </c>
      <c r="E183" s="1" t="s">
        <v>22</v>
      </c>
      <c r="F183" s="1" t="s">
        <v>63</v>
      </c>
      <c r="G183" s="4">
        <v>86</v>
      </c>
      <c r="H183" s="3">
        <v>28.62</v>
      </c>
      <c r="I183" s="3">
        <v>0.05</v>
      </c>
      <c r="J183" s="3">
        <v>0.11494500000000001</v>
      </c>
      <c r="K183" s="3" t="str">
        <f t="shared" si="6"/>
        <v>19x100-Q2</v>
      </c>
      <c r="L183" s="32">
        <f>VLOOKUP(K:K,'price per block'!A:B,2,FALSE)</f>
        <v>300</v>
      </c>
      <c r="M183" s="33">
        <f>VLOOKUP(K:K,'price per block'!A:E,5,FALSE)</f>
        <v>1</v>
      </c>
      <c r="N183">
        <f t="shared" si="7"/>
        <v>0.05</v>
      </c>
      <c r="O183" s="34">
        <f t="shared" si="8"/>
        <v>0</v>
      </c>
    </row>
    <row r="184" spans="1:15" x14ac:dyDescent="0.2">
      <c r="A184" s="40">
        <v>45292</v>
      </c>
      <c r="B184" s="23" t="s">
        <v>92</v>
      </c>
      <c r="C184" s="1" t="s">
        <v>42</v>
      </c>
      <c r="D184" s="1" t="s">
        <v>41</v>
      </c>
      <c r="E184" s="1" t="s">
        <v>12</v>
      </c>
      <c r="F184" s="1" t="s">
        <v>65</v>
      </c>
      <c r="G184" s="4">
        <v>101</v>
      </c>
      <c r="H184" s="3">
        <v>303.303</v>
      </c>
      <c r="I184" s="3">
        <v>0.53500000000000003</v>
      </c>
      <c r="J184" s="3">
        <v>1.218</v>
      </c>
      <c r="K184" s="3" t="str">
        <f t="shared" si="6"/>
        <v>19x100-Q5</v>
      </c>
      <c r="L184" s="32">
        <f>VLOOKUP(K:K,'price per block'!A:B,2,FALSE)</f>
        <v>300</v>
      </c>
      <c r="M184" s="33">
        <f>VLOOKUP(K:K,'price per block'!A:E,5,FALSE)</f>
        <v>1</v>
      </c>
      <c r="N184">
        <f t="shared" si="7"/>
        <v>0.53500000000000003</v>
      </c>
      <c r="O184" s="34">
        <f t="shared" si="8"/>
        <v>0</v>
      </c>
    </row>
    <row r="185" spans="1:15" x14ac:dyDescent="0.2">
      <c r="A185" s="40">
        <v>45292</v>
      </c>
      <c r="B185" s="23" t="s">
        <v>92</v>
      </c>
      <c r="C185" s="1" t="s">
        <v>42</v>
      </c>
      <c r="D185" s="1" t="s">
        <v>43</v>
      </c>
      <c r="E185" s="1" t="s">
        <v>12</v>
      </c>
      <c r="F185" s="1" t="s">
        <v>65</v>
      </c>
      <c r="G185" s="4">
        <v>185</v>
      </c>
      <c r="H185" s="3">
        <v>445.48</v>
      </c>
      <c r="I185" s="3">
        <v>0.78500000000000003</v>
      </c>
      <c r="J185" s="3">
        <v>1.78914</v>
      </c>
      <c r="K185" s="3" t="str">
        <f t="shared" si="6"/>
        <v>19x100-Q5</v>
      </c>
      <c r="L185" s="32">
        <f>VLOOKUP(K:K,'price per block'!A:B,2,FALSE)</f>
        <v>300</v>
      </c>
      <c r="M185" s="33">
        <f>VLOOKUP(K:K,'price per block'!A:E,5,FALSE)</f>
        <v>1</v>
      </c>
      <c r="N185">
        <f t="shared" si="7"/>
        <v>0.78500000000000003</v>
      </c>
      <c r="O185" s="34">
        <f t="shared" si="8"/>
        <v>0</v>
      </c>
    </row>
    <row r="186" spans="1:15" x14ac:dyDescent="0.2">
      <c r="A186" s="40">
        <v>45292</v>
      </c>
      <c r="B186" s="23" t="s">
        <v>114</v>
      </c>
      <c r="C186" s="1" t="s">
        <v>126</v>
      </c>
      <c r="D186" s="1" t="s">
        <v>6</v>
      </c>
      <c r="E186" s="1" t="s">
        <v>6</v>
      </c>
      <c r="F186" s="1" t="s">
        <v>6</v>
      </c>
      <c r="G186" s="4">
        <v>78092</v>
      </c>
      <c r="H186" s="3">
        <v>4578.74</v>
      </c>
      <c r="I186" s="3">
        <v>6.01</v>
      </c>
      <c r="J186" s="3">
        <v>10.91</v>
      </c>
      <c r="K186" s="3" t="str">
        <f t="shared" si="6"/>
        <v>19x75-Waste</v>
      </c>
      <c r="L186" s="32">
        <f>VLOOKUP(K:K,'price per block'!A:B,2,FALSE)</f>
        <v>300</v>
      </c>
      <c r="M186" s="33">
        <f>VLOOKUP(K:K,'price per block'!A:E,5,FALSE)</f>
        <v>1</v>
      </c>
      <c r="N186">
        <f t="shared" si="7"/>
        <v>6.01</v>
      </c>
      <c r="O186" s="34">
        <f t="shared" si="8"/>
        <v>0</v>
      </c>
    </row>
    <row r="187" spans="1:15" x14ac:dyDescent="0.2">
      <c r="A187" s="40">
        <v>45292</v>
      </c>
      <c r="B187" s="23" t="s">
        <v>114</v>
      </c>
      <c r="C187" s="1" t="s">
        <v>126</v>
      </c>
      <c r="D187" s="1" t="s">
        <v>9</v>
      </c>
      <c r="E187" s="1" t="s">
        <v>10</v>
      </c>
      <c r="F187" s="1" t="s">
        <v>6</v>
      </c>
      <c r="G187" s="4">
        <v>28611</v>
      </c>
      <c r="H187" s="3">
        <v>6601.45</v>
      </c>
      <c r="I187" s="3">
        <v>8.6660000000000004</v>
      </c>
      <c r="J187" s="3">
        <v>15.7309</v>
      </c>
      <c r="K187" s="3" t="str">
        <f t="shared" si="6"/>
        <v>19x75-Waste</v>
      </c>
      <c r="L187" s="32">
        <f>VLOOKUP(K:K,'price per block'!A:B,2,FALSE)</f>
        <v>300</v>
      </c>
      <c r="M187" s="33">
        <f>VLOOKUP(K:K,'price per block'!A:E,5,FALSE)</f>
        <v>1</v>
      </c>
      <c r="N187">
        <f t="shared" si="7"/>
        <v>8.6660000000000004</v>
      </c>
      <c r="O187" s="34">
        <f t="shared" si="8"/>
        <v>0</v>
      </c>
    </row>
    <row r="188" spans="1:15" x14ac:dyDescent="0.2">
      <c r="A188" s="40">
        <v>45292</v>
      </c>
      <c r="B188" s="23" t="s">
        <v>114</v>
      </c>
      <c r="C188" s="1" t="s">
        <v>126</v>
      </c>
      <c r="D188" s="1" t="s">
        <v>16</v>
      </c>
      <c r="E188" s="1" t="s">
        <v>6</v>
      </c>
      <c r="F188" s="1" t="s">
        <v>6</v>
      </c>
      <c r="G188" s="4">
        <v>0</v>
      </c>
      <c r="H188" s="3">
        <v>672.11800000000005</v>
      </c>
      <c r="I188" s="3">
        <v>0.88200000000000001</v>
      </c>
      <c r="J188" s="3">
        <v>1.6014900000000001</v>
      </c>
      <c r="K188" s="3" t="str">
        <f t="shared" si="6"/>
        <v>19x75-Waste</v>
      </c>
      <c r="L188" s="32">
        <f>VLOOKUP(K:K,'price per block'!A:B,2,FALSE)</f>
        <v>300</v>
      </c>
      <c r="M188" s="33">
        <f>VLOOKUP(K:K,'price per block'!A:E,5,FALSE)</f>
        <v>1</v>
      </c>
      <c r="N188">
        <f t="shared" si="7"/>
        <v>0.88200000000000001</v>
      </c>
      <c r="O188" s="34">
        <f t="shared" si="8"/>
        <v>0</v>
      </c>
    </row>
    <row r="189" spans="1:15" x14ac:dyDescent="0.2">
      <c r="A189" s="40">
        <v>45292</v>
      </c>
      <c r="B189" s="23" t="s">
        <v>114</v>
      </c>
      <c r="C189" s="1" t="s">
        <v>126</v>
      </c>
      <c r="D189" s="1" t="s">
        <v>17</v>
      </c>
      <c r="E189" s="1" t="s">
        <v>6</v>
      </c>
      <c r="F189" s="1" t="s">
        <v>6</v>
      </c>
      <c r="G189" s="4">
        <v>1</v>
      </c>
      <c r="H189" s="3">
        <v>3.0209999999999999</v>
      </c>
      <c r="I189" s="3">
        <v>4.0000000000000001E-3</v>
      </c>
      <c r="J189" s="3">
        <v>7.1669100000000003E-3</v>
      </c>
      <c r="K189" s="3" t="str">
        <f t="shared" si="6"/>
        <v>19x75-Waste</v>
      </c>
      <c r="L189" s="32">
        <f>VLOOKUP(K:K,'price per block'!A:B,2,FALSE)</f>
        <v>300</v>
      </c>
      <c r="M189" s="33">
        <f>VLOOKUP(K:K,'price per block'!A:E,5,FALSE)</f>
        <v>1</v>
      </c>
      <c r="N189">
        <f t="shared" si="7"/>
        <v>4.0000000000000001E-3</v>
      </c>
      <c r="O189" s="34">
        <f t="shared" si="8"/>
        <v>0</v>
      </c>
    </row>
    <row r="190" spans="1:15" x14ac:dyDescent="0.2">
      <c r="A190" s="40">
        <v>45292</v>
      </c>
      <c r="B190" s="23" t="s">
        <v>114</v>
      </c>
      <c r="C190" s="1" t="s">
        <v>126</v>
      </c>
      <c r="D190" s="1" t="s">
        <v>11</v>
      </c>
      <c r="E190" s="1" t="s">
        <v>12</v>
      </c>
      <c r="F190" s="1" t="s">
        <v>61</v>
      </c>
      <c r="G190" s="4">
        <v>59702</v>
      </c>
      <c r="H190" s="3">
        <v>22034.5</v>
      </c>
      <c r="I190" s="3">
        <v>28.917999999999999</v>
      </c>
      <c r="J190" s="3">
        <v>52.495600000000003</v>
      </c>
      <c r="K190" s="3" t="str">
        <f t="shared" si="6"/>
        <v>19x75-Q1</v>
      </c>
      <c r="L190" s="32">
        <f>VLOOKUP(K:K,'price per block'!A:B,2,FALSE)</f>
        <v>300</v>
      </c>
      <c r="M190" s="33">
        <f>VLOOKUP(K:K,'price per block'!A:E,5,FALSE)</f>
        <v>1</v>
      </c>
      <c r="N190">
        <f t="shared" si="7"/>
        <v>28.917999999999999</v>
      </c>
      <c r="O190" s="34">
        <f t="shared" si="8"/>
        <v>0</v>
      </c>
    </row>
    <row r="191" spans="1:15" x14ac:dyDescent="0.2">
      <c r="A191" s="40">
        <v>45292</v>
      </c>
      <c r="B191" s="23" t="s">
        <v>114</v>
      </c>
      <c r="C191" s="1" t="s">
        <v>126</v>
      </c>
      <c r="D191" s="1" t="s">
        <v>14</v>
      </c>
      <c r="E191" s="1" t="s">
        <v>15</v>
      </c>
      <c r="F191" s="1" t="s">
        <v>62</v>
      </c>
      <c r="G191" s="4">
        <v>4354</v>
      </c>
      <c r="H191" s="3">
        <v>1073.69</v>
      </c>
      <c r="I191" s="3">
        <v>1.409</v>
      </c>
      <c r="J191" s="3">
        <v>2.5578099999999999</v>
      </c>
      <c r="K191" s="3" t="str">
        <f t="shared" si="6"/>
        <v>19x75-Q3</v>
      </c>
      <c r="L191" s="32">
        <f>VLOOKUP(K:K,'price per block'!A:B,2,FALSE)</f>
        <v>244</v>
      </c>
      <c r="M191" s="33">
        <f>VLOOKUP(K:K,'price per block'!A:E,5,FALSE)</f>
        <v>0.81333333333333335</v>
      </c>
      <c r="N191">
        <f t="shared" si="7"/>
        <v>1.1459866666666667</v>
      </c>
      <c r="O191" s="34">
        <f t="shared" si="8"/>
        <v>0.26301333333333332</v>
      </c>
    </row>
    <row r="192" spans="1:15" x14ac:dyDescent="0.2">
      <c r="A192" s="40">
        <v>45292</v>
      </c>
      <c r="B192" s="23" t="s">
        <v>114</v>
      </c>
      <c r="C192" s="1" t="s">
        <v>126</v>
      </c>
      <c r="D192" s="1" t="s">
        <v>13</v>
      </c>
      <c r="E192" s="1" t="s">
        <v>12</v>
      </c>
      <c r="F192" s="1" t="s">
        <v>61</v>
      </c>
      <c r="G192" s="4">
        <v>28884</v>
      </c>
      <c r="H192" s="3">
        <v>5891.24</v>
      </c>
      <c r="I192" s="3">
        <v>7.734</v>
      </c>
      <c r="J192" s="3">
        <v>14.0395</v>
      </c>
      <c r="K192" s="3" t="str">
        <f t="shared" si="6"/>
        <v>19x75-Q1</v>
      </c>
      <c r="L192" s="32">
        <f>VLOOKUP(K:K,'price per block'!A:B,2,FALSE)</f>
        <v>300</v>
      </c>
      <c r="M192" s="33">
        <f>VLOOKUP(K:K,'price per block'!A:E,5,FALSE)</f>
        <v>1</v>
      </c>
      <c r="N192">
        <f t="shared" si="7"/>
        <v>7.734</v>
      </c>
      <c r="O192" s="34">
        <f t="shared" si="8"/>
        <v>0</v>
      </c>
    </row>
    <row r="193" spans="1:15" x14ac:dyDescent="0.2">
      <c r="A193" s="40">
        <v>45292</v>
      </c>
      <c r="B193" s="23" t="s">
        <v>114</v>
      </c>
      <c r="C193" s="1" t="s">
        <v>126</v>
      </c>
      <c r="D193" s="1" t="s">
        <v>27</v>
      </c>
      <c r="E193" s="1" t="s">
        <v>15</v>
      </c>
      <c r="F193" s="1" t="s">
        <v>64</v>
      </c>
      <c r="G193" s="4">
        <v>3511</v>
      </c>
      <c r="H193" s="3">
        <v>817.45</v>
      </c>
      <c r="I193" s="3">
        <v>1.073</v>
      </c>
      <c r="J193" s="3">
        <v>1.9475800000000001</v>
      </c>
      <c r="K193" s="3" t="str">
        <f t="shared" si="6"/>
        <v>19x75-Q4</v>
      </c>
      <c r="L193" s="32">
        <f>VLOOKUP(K:K,'price per block'!A:B,2,FALSE)</f>
        <v>200.00000000000003</v>
      </c>
      <c r="M193" s="33">
        <f>VLOOKUP(K:K,'price per block'!A:E,5,FALSE)</f>
        <v>0.66666666666666663</v>
      </c>
      <c r="N193">
        <f t="shared" si="7"/>
        <v>0.71533333333333327</v>
      </c>
      <c r="O193" s="34">
        <f t="shared" si="8"/>
        <v>0.35766666666666669</v>
      </c>
    </row>
    <row r="194" spans="1:15" x14ac:dyDescent="0.2">
      <c r="A194" s="40">
        <v>45292</v>
      </c>
      <c r="B194" s="23" t="s">
        <v>114</v>
      </c>
      <c r="C194" s="1" t="s">
        <v>126</v>
      </c>
      <c r="D194" s="1" t="s">
        <v>23</v>
      </c>
      <c r="E194" s="1" t="s">
        <v>22</v>
      </c>
      <c r="F194" s="1" t="s">
        <v>63</v>
      </c>
      <c r="G194" s="4">
        <v>1082</v>
      </c>
      <c r="H194" s="3">
        <v>279.47000000000003</v>
      </c>
      <c r="I194" s="3">
        <v>0.36699999999999999</v>
      </c>
      <c r="J194" s="3">
        <v>0.66553099999999998</v>
      </c>
      <c r="K194" s="3" t="str">
        <f t="shared" si="6"/>
        <v>19x75-Q2</v>
      </c>
      <c r="L194" s="32">
        <f>VLOOKUP(K:K,'price per block'!A:B,2,FALSE)</f>
        <v>300</v>
      </c>
      <c r="M194" s="33">
        <f>VLOOKUP(K:K,'price per block'!A:E,5,FALSE)</f>
        <v>1</v>
      </c>
      <c r="N194">
        <f t="shared" si="7"/>
        <v>0.36699999999999999</v>
      </c>
      <c r="O194" s="34">
        <f t="shared" si="8"/>
        <v>0</v>
      </c>
    </row>
    <row r="195" spans="1:15" x14ac:dyDescent="0.2">
      <c r="A195" s="40">
        <v>45292</v>
      </c>
      <c r="B195" s="23" t="s">
        <v>114</v>
      </c>
      <c r="C195" s="1" t="s">
        <v>126</v>
      </c>
      <c r="D195" s="1" t="s">
        <v>24</v>
      </c>
      <c r="E195" s="1" t="s">
        <v>12</v>
      </c>
      <c r="F195" s="1" t="s">
        <v>65</v>
      </c>
      <c r="G195" s="4">
        <v>4</v>
      </c>
      <c r="H195" s="3">
        <v>9.6319999999999997</v>
      </c>
      <c r="I195" s="3">
        <v>1.2999999999999999E-2</v>
      </c>
      <c r="J195" s="3">
        <v>2.2936600000000001E-2</v>
      </c>
      <c r="K195" s="3" t="str">
        <f t="shared" ref="K195:K258" si="9">CONCATENATE(C195,"-",F195)</f>
        <v>19x75-Q5</v>
      </c>
      <c r="L195" s="32">
        <f>VLOOKUP(K:K,'price per block'!A:B,2,FALSE)</f>
        <v>300</v>
      </c>
      <c r="M195" s="33">
        <f>VLOOKUP(K:K,'price per block'!A:E,5,FALSE)</f>
        <v>1</v>
      </c>
      <c r="N195">
        <f t="shared" ref="N195:N258" si="10">M195*I195</f>
        <v>1.2999999999999999E-2</v>
      </c>
      <c r="O195" s="34">
        <f t="shared" ref="O195:O258" si="11">I195-N195</f>
        <v>0</v>
      </c>
    </row>
    <row r="196" spans="1:15" x14ac:dyDescent="0.2">
      <c r="A196" s="40">
        <v>45292</v>
      </c>
      <c r="B196" s="23" t="s">
        <v>114</v>
      </c>
      <c r="C196" s="1" t="s">
        <v>126</v>
      </c>
      <c r="D196" s="1" t="s">
        <v>25</v>
      </c>
      <c r="E196" s="1" t="s">
        <v>12</v>
      </c>
      <c r="F196" s="1" t="s">
        <v>65</v>
      </c>
      <c r="G196" s="4">
        <v>3</v>
      </c>
      <c r="H196" s="3">
        <v>9.0090000000000003</v>
      </c>
      <c r="I196" s="3">
        <v>1.2E-2</v>
      </c>
      <c r="J196" s="3">
        <v>2.1449900000000001E-2</v>
      </c>
      <c r="K196" s="3" t="str">
        <f t="shared" si="9"/>
        <v>19x75-Q5</v>
      </c>
      <c r="L196" s="32">
        <f>VLOOKUP(K:K,'price per block'!A:B,2,FALSE)</f>
        <v>300</v>
      </c>
      <c r="M196" s="33">
        <f>VLOOKUP(K:K,'price per block'!A:E,5,FALSE)</f>
        <v>1</v>
      </c>
      <c r="N196">
        <f t="shared" si="10"/>
        <v>1.2E-2</v>
      </c>
      <c r="O196" s="34">
        <f t="shared" si="11"/>
        <v>0</v>
      </c>
    </row>
    <row r="197" spans="1:15" x14ac:dyDescent="0.2">
      <c r="A197" s="40">
        <v>45292</v>
      </c>
      <c r="B197" s="23" t="s">
        <v>114</v>
      </c>
      <c r="C197" s="1" t="s">
        <v>126</v>
      </c>
      <c r="D197" s="1" t="s">
        <v>6</v>
      </c>
      <c r="E197" s="1" t="s">
        <v>6</v>
      </c>
      <c r="F197" s="1" t="s">
        <v>6</v>
      </c>
      <c r="G197" s="4">
        <v>18147</v>
      </c>
      <c r="H197" s="3">
        <v>1185.67</v>
      </c>
      <c r="I197" s="3">
        <v>1.56</v>
      </c>
      <c r="J197" s="3">
        <v>9.6362500000000004</v>
      </c>
      <c r="K197" s="3" t="str">
        <f t="shared" si="9"/>
        <v>19x75-Waste</v>
      </c>
      <c r="L197" s="32">
        <f>VLOOKUP(K:K,'price per block'!A:B,2,FALSE)</f>
        <v>300</v>
      </c>
      <c r="M197" s="33">
        <f>VLOOKUP(K:K,'price per block'!A:E,5,FALSE)</f>
        <v>1</v>
      </c>
      <c r="N197">
        <f t="shared" si="10"/>
        <v>1.56</v>
      </c>
      <c r="O197" s="34">
        <f t="shared" si="11"/>
        <v>0</v>
      </c>
    </row>
    <row r="198" spans="1:15" x14ac:dyDescent="0.2">
      <c r="A198" s="40">
        <v>45292</v>
      </c>
      <c r="B198" s="23" t="s">
        <v>114</v>
      </c>
      <c r="C198" s="1" t="s">
        <v>126</v>
      </c>
      <c r="D198" s="1" t="s">
        <v>9</v>
      </c>
      <c r="E198" s="1" t="s">
        <v>10</v>
      </c>
      <c r="F198" s="1" t="s">
        <v>6</v>
      </c>
      <c r="G198" s="4">
        <v>10242</v>
      </c>
      <c r="H198" s="3">
        <v>2424.94</v>
      </c>
      <c r="I198" s="3">
        <v>3.19</v>
      </c>
      <c r="J198" s="3">
        <v>19.7026</v>
      </c>
      <c r="K198" s="3" t="str">
        <f t="shared" si="9"/>
        <v>19x75-Waste</v>
      </c>
      <c r="L198" s="32">
        <f>VLOOKUP(K:K,'price per block'!A:B,2,FALSE)</f>
        <v>300</v>
      </c>
      <c r="M198" s="33">
        <f>VLOOKUP(K:K,'price per block'!A:E,5,FALSE)</f>
        <v>1</v>
      </c>
      <c r="N198">
        <f t="shared" si="10"/>
        <v>3.19</v>
      </c>
      <c r="O198" s="34">
        <f t="shared" si="11"/>
        <v>0</v>
      </c>
    </row>
    <row r="199" spans="1:15" x14ac:dyDescent="0.2">
      <c r="A199" s="40">
        <v>45292</v>
      </c>
      <c r="B199" s="23" t="s">
        <v>114</v>
      </c>
      <c r="C199" s="1" t="s">
        <v>126</v>
      </c>
      <c r="D199" s="1" t="s">
        <v>16</v>
      </c>
      <c r="E199" s="1" t="s">
        <v>6</v>
      </c>
      <c r="F199" s="1" t="s">
        <v>6</v>
      </c>
      <c r="G199" s="4">
        <v>0</v>
      </c>
      <c r="H199" s="3">
        <v>179.304</v>
      </c>
      <c r="I199" s="3">
        <v>0.23599999999999999</v>
      </c>
      <c r="J199" s="3">
        <v>1.45703</v>
      </c>
      <c r="K199" s="3" t="str">
        <f t="shared" si="9"/>
        <v>19x75-Waste</v>
      </c>
      <c r="L199" s="32">
        <f>VLOOKUP(K:K,'price per block'!A:B,2,FALSE)</f>
        <v>300</v>
      </c>
      <c r="M199" s="33">
        <f>VLOOKUP(K:K,'price per block'!A:E,5,FALSE)</f>
        <v>1</v>
      </c>
      <c r="N199">
        <f t="shared" si="10"/>
        <v>0.23599999999999999</v>
      </c>
      <c r="O199" s="34">
        <f t="shared" si="11"/>
        <v>0</v>
      </c>
    </row>
    <row r="200" spans="1:15" x14ac:dyDescent="0.2">
      <c r="A200" s="40">
        <v>45292</v>
      </c>
      <c r="B200" s="23" t="s">
        <v>114</v>
      </c>
      <c r="C200" s="1" t="s">
        <v>126</v>
      </c>
      <c r="D200" s="1" t="s">
        <v>17</v>
      </c>
      <c r="E200" s="1" t="s">
        <v>6</v>
      </c>
      <c r="F200" s="1" t="s">
        <v>6</v>
      </c>
      <c r="G200" s="4">
        <v>0</v>
      </c>
      <c r="H200" s="3">
        <v>0</v>
      </c>
      <c r="I200" s="3">
        <v>0</v>
      </c>
      <c r="J200" s="3">
        <v>0</v>
      </c>
      <c r="K200" s="3" t="str">
        <f t="shared" si="9"/>
        <v>19x75-Waste</v>
      </c>
      <c r="L200" s="32">
        <f>VLOOKUP(K:K,'price per block'!A:B,2,FALSE)</f>
        <v>300</v>
      </c>
      <c r="M200" s="33">
        <f>VLOOKUP(K:K,'price per block'!A:E,5,FALSE)</f>
        <v>1</v>
      </c>
      <c r="N200">
        <f t="shared" si="10"/>
        <v>0</v>
      </c>
      <c r="O200" s="34">
        <f t="shared" si="11"/>
        <v>0</v>
      </c>
    </row>
    <row r="201" spans="1:15" x14ac:dyDescent="0.2">
      <c r="A201" s="40">
        <v>45292</v>
      </c>
      <c r="B201" s="23" t="s">
        <v>114</v>
      </c>
      <c r="C201" s="1" t="s">
        <v>126</v>
      </c>
      <c r="D201" s="1" t="s">
        <v>11</v>
      </c>
      <c r="E201" s="1" t="s">
        <v>12</v>
      </c>
      <c r="F201" s="1" t="s">
        <v>61</v>
      </c>
      <c r="G201" s="4">
        <v>16417</v>
      </c>
      <c r="H201" s="3">
        <v>6315.66</v>
      </c>
      <c r="I201" s="3">
        <v>8.3079999999999998</v>
      </c>
      <c r="J201" s="3">
        <v>51.3127</v>
      </c>
      <c r="K201" s="3" t="str">
        <f t="shared" si="9"/>
        <v>19x75-Q1</v>
      </c>
      <c r="L201" s="32">
        <f>VLOOKUP(K:K,'price per block'!A:B,2,FALSE)</f>
        <v>300</v>
      </c>
      <c r="M201" s="33">
        <f>VLOOKUP(K:K,'price per block'!A:E,5,FALSE)</f>
        <v>1</v>
      </c>
      <c r="N201">
        <f t="shared" si="10"/>
        <v>8.3079999999999998</v>
      </c>
      <c r="O201" s="34">
        <f t="shared" si="11"/>
        <v>0</v>
      </c>
    </row>
    <row r="202" spans="1:15" x14ac:dyDescent="0.2">
      <c r="A202" s="40">
        <v>45292</v>
      </c>
      <c r="B202" s="23" t="s">
        <v>114</v>
      </c>
      <c r="C202" s="1" t="s">
        <v>126</v>
      </c>
      <c r="D202" s="1" t="s">
        <v>13</v>
      </c>
      <c r="E202" s="1" t="s">
        <v>12</v>
      </c>
      <c r="F202" s="1" t="s">
        <v>61</v>
      </c>
      <c r="G202" s="4">
        <v>7785</v>
      </c>
      <c r="H202" s="3">
        <v>1592.41</v>
      </c>
      <c r="I202" s="3">
        <v>2.0960000000000001</v>
      </c>
      <c r="J202" s="3">
        <v>12.9428</v>
      </c>
      <c r="K202" s="3" t="str">
        <f t="shared" si="9"/>
        <v>19x75-Q1</v>
      </c>
      <c r="L202" s="32">
        <f>VLOOKUP(K:K,'price per block'!A:B,2,FALSE)</f>
        <v>300</v>
      </c>
      <c r="M202" s="33">
        <f>VLOOKUP(K:K,'price per block'!A:E,5,FALSE)</f>
        <v>1</v>
      </c>
      <c r="N202">
        <f t="shared" si="10"/>
        <v>2.0960000000000001</v>
      </c>
      <c r="O202" s="34">
        <f t="shared" si="11"/>
        <v>0</v>
      </c>
    </row>
    <row r="203" spans="1:15" x14ac:dyDescent="0.2">
      <c r="A203" s="40">
        <v>45292</v>
      </c>
      <c r="B203" s="23" t="s">
        <v>114</v>
      </c>
      <c r="C203" s="1" t="s">
        <v>126</v>
      </c>
      <c r="D203" s="1" t="s">
        <v>14</v>
      </c>
      <c r="E203" s="1" t="s">
        <v>15</v>
      </c>
      <c r="F203" s="1" t="s">
        <v>62</v>
      </c>
      <c r="G203" s="4">
        <v>1628</v>
      </c>
      <c r="H203" s="3">
        <v>417.98700000000002</v>
      </c>
      <c r="I203" s="3">
        <v>0.55000000000000004</v>
      </c>
      <c r="J203" s="3">
        <v>3.3949799999999999</v>
      </c>
      <c r="K203" s="3" t="str">
        <f t="shared" si="9"/>
        <v>19x75-Q3</v>
      </c>
      <c r="L203" s="32">
        <f>VLOOKUP(K:K,'price per block'!A:B,2,FALSE)</f>
        <v>244</v>
      </c>
      <c r="M203" s="33">
        <f>VLOOKUP(K:K,'price per block'!A:E,5,FALSE)</f>
        <v>0.81333333333333335</v>
      </c>
      <c r="N203">
        <f t="shared" si="10"/>
        <v>0.44733333333333336</v>
      </c>
      <c r="O203" s="34">
        <f t="shared" si="11"/>
        <v>0.10266666666666668</v>
      </c>
    </row>
    <row r="204" spans="1:15" x14ac:dyDescent="0.2">
      <c r="A204" s="40">
        <v>45292</v>
      </c>
      <c r="B204" s="23" t="s">
        <v>114</v>
      </c>
      <c r="C204" s="1" t="s">
        <v>126</v>
      </c>
      <c r="D204" s="1" t="s">
        <v>24</v>
      </c>
      <c r="E204" s="1" t="s">
        <v>12</v>
      </c>
      <c r="F204" s="1" t="s">
        <v>65</v>
      </c>
      <c r="G204" s="4">
        <v>22</v>
      </c>
      <c r="H204" s="3">
        <v>52.975999999999999</v>
      </c>
      <c r="I204" s="3">
        <v>7.0000000000000007E-2</v>
      </c>
      <c r="J204" s="3">
        <v>0.43073600000000001</v>
      </c>
      <c r="K204" s="3" t="str">
        <f t="shared" si="9"/>
        <v>19x75-Q5</v>
      </c>
      <c r="L204" s="32">
        <f>VLOOKUP(K:K,'price per block'!A:B,2,FALSE)</f>
        <v>300</v>
      </c>
      <c r="M204" s="33">
        <f>VLOOKUP(K:K,'price per block'!A:E,5,FALSE)</f>
        <v>1</v>
      </c>
      <c r="N204">
        <f t="shared" si="10"/>
        <v>7.0000000000000007E-2</v>
      </c>
      <c r="O204" s="34">
        <f t="shared" si="11"/>
        <v>0</v>
      </c>
    </row>
    <row r="205" spans="1:15" x14ac:dyDescent="0.2">
      <c r="A205" s="40">
        <v>45292</v>
      </c>
      <c r="B205" s="23" t="s">
        <v>114</v>
      </c>
      <c r="C205" s="1" t="s">
        <v>126</v>
      </c>
      <c r="D205" s="1" t="s">
        <v>25</v>
      </c>
      <c r="E205" s="1" t="s">
        <v>12</v>
      </c>
      <c r="F205" s="1" t="s">
        <v>65</v>
      </c>
      <c r="G205" s="4">
        <v>46</v>
      </c>
      <c r="H205" s="3">
        <v>138.13800000000001</v>
      </c>
      <c r="I205" s="3">
        <v>0.182</v>
      </c>
      <c r="J205" s="3">
        <v>1.12297</v>
      </c>
      <c r="K205" s="3" t="str">
        <f t="shared" si="9"/>
        <v>19x75-Q5</v>
      </c>
      <c r="L205" s="32">
        <f>VLOOKUP(K:K,'price per block'!A:B,2,FALSE)</f>
        <v>300</v>
      </c>
      <c r="M205" s="33">
        <f>VLOOKUP(K:K,'price per block'!A:E,5,FALSE)</f>
        <v>1</v>
      </c>
      <c r="N205">
        <f t="shared" si="10"/>
        <v>0.182</v>
      </c>
      <c r="O205" s="34">
        <f t="shared" si="11"/>
        <v>0</v>
      </c>
    </row>
    <row r="206" spans="1:15" x14ac:dyDescent="0.2">
      <c r="A206" s="40">
        <v>45292</v>
      </c>
      <c r="B206" s="23" t="s">
        <v>114</v>
      </c>
      <c r="C206" s="1" t="s">
        <v>126</v>
      </c>
      <c r="D206" s="1" t="s">
        <v>6</v>
      </c>
      <c r="E206" s="1" t="s">
        <v>6</v>
      </c>
      <c r="F206" s="1" t="s">
        <v>6</v>
      </c>
      <c r="G206" s="4">
        <v>43036</v>
      </c>
      <c r="H206" s="3">
        <v>2906.42</v>
      </c>
      <c r="I206" s="3">
        <v>3.835</v>
      </c>
      <c r="J206" s="3">
        <v>11.134600000000001</v>
      </c>
      <c r="K206" s="3" t="str">
        <f t="shared" si="9"/>
        <v>19x75-Waste</v>
      </c>
      <c r="L206" s="32">
        <f>VLOOKUP(K:K,'price per block'!A:B,2,FALSE)</f>
        <v>300</v>
      </c>
      <c r="M206" s="33">
        <f>VLOOKUP(K:K,'price per block'!A:E,5,FALSE)</f>
        <v>1</v>
      </c>
      <c r="N206">
        <f t="shared" si="10"/>
        <v>3.835</v>
      </c>
      <c r="O206" s="34">
        <f t="shared" si="11"/>
        <v>0</v>
      </c>
    </row>
    <row r="207" spans="1:15" x14ac:dyDescent="0.2">
      <c r="A207" s="40">
        <v>45292</v>
      </c>
      <c r="B207" s="23" t="s">
        <v>114</v>
      </c>
      <c r="C207" s="1" t="s">
        <v>126</v>
      </c>
      <c r="D207" s="1" t="s">
        <v>9</v>
      </c>
      <c r="E207" s="1" t="s">
        <v>10</v>
      </c>
      <c r="F207" s="1" t="s">
        <v>6</v>
      </c>
      <c r="G207" s="4">
        <v>21462</v>
      </c>
      <c r="H207" s="3">
        <v>5393.42</v>
      </c>
      <c r="I207" s="3">
        <v>7.117</v>
      </c>
      <c r="J207" s="3">
        <v>20.662199999999999</v>
      </c>
      <c r="K207" s="3" t="str">
        <f t="shared" si="9"/>
        <v>19x75-Waste</v>
      </c>
      <c r="L207" s="32">
        <f>VLOOKUP(K:K,'price per block'!A:B,2,FALSE)</f>
        <v>300</v>
      </c>
      <c r="M207" s="33">
        <f>VLOOKUP(K:K,'price per block'!A:E,5,FALSE)</f>
        <v>1</v>
      </c>
      <c r="N207">
        <f t="shared" si="10"/>
        <v>7.117</v>
      </c>
      <c r="O207" s="34">
        <f t="shared" si="11"/>
        <v>0</v>
      </c>
    </row>
    <row r="208" spans="1:15" x14ac:dyDescent="0.2">
      <c r="A208" s="40">
        <v>45292</v>
      </c>
      <c r="B208" s="23" t="s">
        <v>114</v>
      </c>
      <c r="C208" s="1" t="s">
        <v>126</v>
      </c>
      <c r="D208" s="1" t="s">
        <v>16</v>
      </c>
      <c r="E208" s="1" t="s">
        <v>6</v>
      </c>
      <c r="F208" s="1" t="s">
        <v>6</v>
      </c>
      <c r="G208" s="4">
        <v>0</v>
      </c>
      <c r="H208" s="3">
        <v>410.88099999999997</v>
      </c>
      <c r="I208" s="3">
        <v>0.54200000000000004</v>
      </c>
      <c r="J208" s="3">
        <v>1.5740499999999999</v>
      </c>
      <c r="K208" s="3" t="str">
        <f t="shared" si="9"/>
        <v>19x75-Waste</v>
      </c>
      <c r="L208" s="32">
        <f>VLOOKUP(K:K,'price per block'!A:B,2,FALSE)</f>
        <v>300</v>
      </c>
      <c r="M208" s="33">
        <f>VLOOKUP(K:K,'price per block'!A:E,5,FALSE)</f>
        <v>1</v>
      </c>
      <c r="N208">
        <f t="shared" si="10"/>
        <v>0.54200000000000004</v>
      </c>
      <c r="O208" s="34">
        <f t="shared" si="11"/>
        <v>0</v>
      </c>
    </row>
    <row r="209" spans="1:15" x14ac:dyDescent="0.2">
      <c r="A209" s="40">
        <v>45292</v>
      </c>
      <c r="B209" s="23" t="s">
        <v>114</v>
      </c>
      <c r="C209" s="1" t="s">
        <v>126</v>
      </c>
      <c r="D209" s="1" t="s">
        <v>17</v>
      </c>
      <c r="E209" s="1" t="s">
        <v>6</v>
      </c>
      <c r="F209" s="1" t="s">
        <v>6</v>
      </c>
      <c r="G209" s="4">
        <v>3</v>
      </c>
      <c r="H209" s="3">
        <v>15.065</v>
      </c>
      <c r="I209" s="3">
        <v>0.02</v>
      </c>
      <c r="J209" s="3">
        <v>5.7474200000000003E-2</v>
      </c>
      <c r="K209" s="3" t="str">
        <f t="shared" si="9"/>
        <v>19x75-Waste</v>
      </c>
      <c r="L209" s="32">
        <f>VLOOKUP(K:K,'price per block'!A:B,2,FALSE)</f>
        <v>300</v>
      </c>
      <c r="M209" s="33">
        <f>VLOOKUP(K:K,'price per block'!A:E,5,FALSE)</f>
        <v>1</v>
      </c>
      <c r="N209">
        <f t="shared" si="10"/>
        <v>0.02</v>
      </c>
      <c r="O209" s="34">
        <f t="shared" si="11"/>
        <v>0</v>
      </c>
    </row>
    <row r="210" spans="1:15" x14ac:dyDescent="0.2">
      <c r="A210" s="40">
        <v>45292</v>
      </c>
      <c r="B210" s="23" t="s">
        <v>114</v>
      </c>
      <c r="C210" s="1" t="s">
        <v>126</v>
      </c>
      <c r="D210" s="1" t="s">
        <v>11</v>
      </c>
      <c r="E210" s="1" t="s">
        <v>12</v>
      </c>
      <c r="F210" s="1" t="s">
        <v>61</v>
      </c>
      <c r="G210" s="4">
        <v>34887</v>
      </c>
      <c r="H210" s="3">
        <v>12653</v>
      </c>
      <c r="I210" s="3">
        <v>16.696000000000002</v>
      </c>
      <c r="J210" s="3">
        <v>48.472799999999999</v>
      </c>
      <c r="K210" s="3" t="str">
        <f t="shared" si="9"/>
        <v>19x75-Q1</v>
      </c>
      <c r="L210" s="32">
        <f>VLOOKUP(K:K,'price per block'!A:B,2,FALSE)</f>
        <v>300</v>
      </c>
      <c r="M210" s="33">
        <f>VLOOKUP(K:K,'price per block'!A:E,5,FALSE)</f>
        <v>1</v>
      </c>
      <c r="N210">
        <f t="shared" si="10"/>
        <v>16.696000000000002</v>
      </c>
      <c r="O210" s="34">
        <f t="shared" si="11"/>
        <v>0</v>
      </c>
    </row>
    <row r="211" spans="1:15" x14ac:dyDescent="0.2">
      <c r="A211" s="40">
        <v>45292</v>
      </c>
      <c r="B211" s="23" t="s">
        <v>114</v>
      </c>
      <c r="C211" s="1" t="s">
        <v>126</v>
      </c>
      <c r="D211" s="1" t="s">
        <v>13</v>
      </c>
      <c r="E211" s="1" t="s">
        <v>12</v>
      </c>
      <c r="F211" s="1" t="s">
        <v>61</v>
      </c>
      <c r="G211" s="4">
        <v>19593</v>
      </c>
      <c r="H211" s="3">
        <v>4006.88</v>
      </c>
      <c r="I211" s="3">
        <v>5.2869999999999999</v>
      </c>
      <c r="J211" s="3">
        <v>15.3504</v>
      </c>
      <c r="K211" s="3" t="str">
        <f t="shared" si="9"/>
        <v>19x75-Q1</v>
      </c>
      <c r="L211" s="32">
        <f>VLOOKUP(K:K,'price per block'!A:B,2,FALSE)</f>
        <v>300</v>
      </c>
      <c r="M211" s="33">
        <f>VLOOKUP(K:K,'price per block'!A:E,5,FALSE)</f>
        <v>1</v>
      </c>
      <c r="N211">
        <f t="shared" si="10"/>
        <v>5.2869999999999999</v>
      </c>
      <c r="O211" s="34">
        <f t="shared" si="11"/>
        <v>0</v>
      </c>
    </row>
    <row r="212" spans="1:15" x14ac:dyDescent="0.2">
      <c r="A212" s="40">
        <v>45292</v>
      </c>
      <c r="B212" s="23" t="s">
        <v>114</v>
      </c>
      <c r="C212" s="1" t="s">
        <v>126</v>
      </c>
      <c r="D212" s="1" t="s">
        <v>14</v>
      </c>
      <c r="E212" s="1" t="s">
        <v>15</v>
      </c>
      <c r="F212" s="1" t="s">
        <v>62</v>
      </c>
      <c r="G212" s="4">
        <v>2793</v>
      </c>
      <c r="H212" s="3">
        <v>677.798</v>
      </c>
      <c r="I212" s="3">
        <v>0.89400000000000002</v>
      </c>
      <c r="J212" s="3">
        <v>2.5963099999999999</v>
      </c>
      <c r="K212" s="3" t="str">
        <f t="shared" si="9"/>
        <v>19x75-Q3</v>
      </c>
      <c r="L212" s="32">
        <f>VLOOKUP(K:K,'price per block'!A:B,2,FALSE)</f>
        <v>244</v>
      </c>
      <c r="M212" s="33">
        <f>VLOOKUP(K:K,'price per block'!A:E,5,FALSE)</f>
        <v>0.81333333333333335</v>
      </c>
      <c r="N212">
        <f t="shared" si="10"/>
        <v>0.72711999999999999</v>
      </c>
      <c r="O212" s="34">
        <f t="shared" si="11"/>
        <v>0.16688000000000003</v>
      </c>
    </row>
    <row r="213" spans="1:15" x14ac:dyDescent="0.2">
      <c r="A213" s="40">
        <v>45292</v>
      </c>
      <c r="B213" s="23" t="s">
        <v>114</v>
      </c>
      <c r="C213" s="1" t="s">
        <v>126</v>
      </c>
      <c r="D213" s="1" t="s">
        <v>25</v>
      </c>
      <c r="E213" s="1" t="s">
        <v>12</v>
      </c>
      <c r="F213" s="1" t="s">
        <v>65</v>
      </c>
      <c r="G213" s="4">
        <v>6</v>
      </c>
      <c r="H213" s="3">
        <v>18.018000000000001</v>
      </c>
      <c r="I213" s="3">
        <v>2.4E-2</v>
      </c>
      <c r="J213" s="3">
        <v>6.8980100000000003E-2</v>
      </c>
      <c r="K213" s="3" t="str">
        <f t="shared" si="9"/>
        <v>19x75-Q5</v>
      </c>
      <c r="L213" s="32">
        <f>VLOOKUP(K:K,'price per block'!A:B,2,FALSE)</f>
        <v>300</v>
      </c>
      <c r="M213" s="33">
        <f>VLOOKUP(K:K,'price per block'!A:E,5,FALSE)</f>
        <v>1</v>
      </c>
      <c r="N213">
        <f t="shared" si="10"/>
        <v>2.4E-2</v>
      </c>
      <c r="O213" s="34">
        <f t="shared" si="11"/>
        <v>0</v>
      </c>
    </row>
    <row r="214" spans="1:15" x14ac:dyDescent="0.2">
      <c r="A214" s="40">
        <v>45292</v>
      </c>
      <c r="B214" s="23" t="s">
        <v>114</v>
      </c>
      <c r="C214" s="1" t="s">
        <v>126</v>
      </c>
      <c r="D214" s="1" t="s">
        <v>24</v>
      </c>
      <c r="E214" s="1" t="s">
        <v>12</v>
      </c>
      <c r="F214" s="1" t="s">
        <v>65</v>
      </c>
      <c r="G214" s="4">
        <v>9</v>
      </c>
      <c r="H214" s="3">
        <v>21.672000000000001</v>
      </c>
      <c r="I214" s="3">
        <v>2.9000000000000001E-2</v>
      </c>
      <c r="J214" s="3">
        <v>8.3125099999999993E-2</v>
      </c>
      <c r="K214" s="3" t="str">
        <f t="shared" si="9"/>
        <v>19x75-Q5</v>
      </c>
      <c r="L214" s="32">
        <f>VLOOKUP(K:K,'price per block'!A:B,2,FALSE)</f>
        <v>300</v>
      </c>
      <c r="M214" s="33">
        <f>VLOOKUP(K:K,'price per block'!A:E,5,FALSE)</f>
        <v>1</v>
      </c>
      <c r="N214">
        <f t="shared" si="10"/>
        <v>2.9000000000000001E-2</v>
      </c>
      <c r="O214" s="34">
        <f t="shared" si="11"/>
        <v>0</v>
      </c>
    </row>
    <row r="215" spans="1:15" x14ac:dyDescent="0.2">
      <c r="A215" s="40">
        <v>45292</v>
      </c>
      <c r="B215" s="6" t="s">
        <v>79</v>
      </c>
      <c r="C215" s="1" t="s">
        <v>126</v>
      </c>
      <c r="D215" s="1" t="s">
        <v>6</v>
      </c>
      <c r="E215" s="1" t="s">
        <v>6</v>
      </c>
      <c r="F215" s="1" t="s">
        <v>6</v>
      </c>
      <c r="G215" s="4">
        <v>20972</v>
      </c>
      <c r="H215" s="3">
        <v>1142.81</v>
      </c>
      <c r="I215" s="3">
        <v>1.498</v>
      </c>
      <c r="J215" s="3">
        <v>1.3559600000000001</v>
      </c>
      <c r="K215" s="3" t="str">
        <f t="shared" si="9"/>
        <v>19x75-Waste</v>
      </c>
      <c r="L215" s="32">
        <f>VLOOKUP(K:K,'price per block'!A:B,2,FALSE)</f>
        <v>300</v>
      </c>
      <c r="M215" s="33">
        <f>VLOOKUP(K:K,'price per block'!A:E,5,FALSE)</f>
        <v>1</v>
      </c>
      <c r="N215">
        <f t="shared" si="10"/>
        <v>1.498</v>
      </c>
      <c r="O215" s="34">
        <f t="shared" si="11"/>
        <v>0</v>
      </c>
    </row>
    <row r="216" spans="1:15" x14ac:dyDescent="0.2">
      <c r="A216" s="40">
        <v>45292</v>
      </c>
      <c r="B216" s="6" t="s">
        <v>79</v>
      </c>
      <c r="C216" s="1" t="s">
        <v>126</v>
      </c>
      <c r="D216" s="1" t="s">
        <v>9</v>
      </c>
      <c r="E216" s="1" t="s">
        <v>10</v>
      </c>
      <c r="F216" s="1" t="s">
        <v>6</v>
      </c>
      <c r="G216" s="4">
        <v>10004</v>
      </c>
      <c r="H216" s="3">
        <v>1867.99</v>
      </c>
      <c r="I216" s="3">
        <v>2.4489999999999998</v>
      </c>
      <c r="J216" s="3">
        <v>2.2157200000000001</v>
      </c>
      <c r="K216" s="3" t="str">
        <f t="shared" si="9"/>
        <v>19x75-Waste</v>
      </c>
      <c r="L216" s="32">
        <f>VLOOKUP(K:K,'price per block'!A:B,2,FALSE)</f>
        <v>300</v>
      </c>
      <c r="M216" s="33">
        <f>VLOOKUP(K:K,'price per block'!A:E,5,FALSE)</f>
        <v>1</v>
      </c>
      <c r="N216">
        <f t="shared" si="10"/>
        <v>2.4489999999999998</v>
      </c>
      <c r="O216" s="34">
        <f t="shared" si="11"/>
        <v>0</v>
      </c>
    </row>
    <row r="217" spans="1:15" x14ac:dyDescent="0.2">
      <c r="A217" s="40">
        <v>45292</v>
      </c>
      <c r="B217" s="6" t="s">
        <v>79</v>
      </c>
      <c r="C217" s="1" t="s">
        <v>126</v>
      </c>
      <c r="D217" s="1" t="s">
        <v>16</v>
      </c>
      <c r="E217" s="1" t="s">
        <v>6</v>
      </c>
      <c r="F217" s="1" t="s">
        <v>6</v>
      </c>
      <c r="G217" s="4">
        <v>0</v>
      </c>
      <c r="H217" s="3">
        <v>204.446</v>
      </c>
      <c r="I217" s="3">
        <v>0.26800000000000002</v>
      </c>
      <c r="J217" s="3">
        <v>0.24254200000000001</v>
      </c>
      <c r="K217" s="3" t="str">
        <f t="shared" si="9"/>
        <v>19x75-Waste</v>
      </c>
      <c r="L217" s="32">
        <f>VLOOKUP(K:K,'price per block'!A:B,2,FALSE)</f>
        <v>300</v>
      </c>
      <c r="M217" s="33">
        <f>VLOOKUP(K:K,'price per block'!A:E,5,FALSE)</f>
        <v>1</v>
      </c>
      <c r="N217">
        <f t="shared" si="10"/>
        <v>0.26800000000000002</v>
      </c>
      <c r="O217" s="34">
        <f t="shared" si="11"/>
        <v>0</v>
      </c>
    </row>
    <row r="218" spans="1:15" x14ac:dyDescent="0.2">
      <c r="A218" s="40">
        <v>45292</v>
      </c>
      <c r="B218" s="6" t="s">
        <v>79</v>
      </c>
      <c r="C218" s="1" t="s">
        <v>126</v>
      </c>
      <c r="D218" s="1" t="s">
        <v>17</v>
      </c>
      <c r="E218" s="1" t="s">
        <v>6</v>
      </c>
      <c r="F218" s="1" t="s">
        <v>6</v>
      </c>
      <c r="G218" s="4">
        <v>0</v>
      </c>
      <c r="H218" s="3">
        <v>0</v>
      </c>
      <c r="I218" s="3">
        <v>0</v>
      </c>
      <c r="J218" s="3">
        <v>0</v>
      </c>
      <c r="K218" s="3" t="str">
        <f t="shared" si="9"/>
        <v>19x75-Waste</v>
      </c>
      <c r="L218" s="32">
        <f>VLOOKUP(K:K,'price per block'!A:B,2,FALSE)</f>
        <v>300</v>
      </c>
      <c r="M218" s="33">
        <f>VLOOKUP(K:K,'price per block'!A:E,5,FALSE)</f>
        <v>1</v>
      </c>
      <c r="N218">
        <f t="shared" si="10"/>
        <v>0</v>
      </c>
      <c r="O218" s="34">
        <f t="shared" si="11"/>
        <v>0</v>
      </c>
    </row>
    <row r="219" spans="1:15" x14ac:dyDescent="0.2">
      <c r="A219" s="40">
        <v>45292</v>
      </c>
      <c r="B219" s="6" t="s">
        <v>79</v>
      </c>
      <c r="C219" s="1" t="s">
        <v>42</v>
      </c>
      <c r="D219" s="1" t="s">
        <v>6</v>
      </c>
      <c r="E219" s="1" t="s">
        <v>6</v>
      </c>
      <c r="F219" s="1" t="s">
        <v>6</v>
      </c>
      <c r="G219" s="4">
        <v>25465</v>
      </c>
      <c r="H219" s="3">
        <v>1607.86</v>
      </c>
      <c r="I219" s="3">
        <v>2.8239999999999998</v>
      </c>
      <c r="J219" s="3">
        <v>2.5557799999999999</v>
      </c>
      <c r="K219" s="3" t="str">
        <f t="shared" si="9"/>
        <v>19x100-Waste</v>
      </c>
      <c r="L219" s="32">
        <f>VLOOKUP(K:K,'price per block'!A:B,2,FALSE)</f>
        <v>300</v>
      </c>
      <c r="M219" s="33">
        <f>VLOOKUP(K:K,'price per block'!A:E,5,FALSE)</f>
        <v>1</v>
      </c>
      <c r="N219">
        <f t="shared" si="10"/>
        <v>2.8239999999999998</v>
      </c>
      <c r="O219" s="34">
        <f t="shared" si="11"/>
        <v>0</v>
      </c>
    </row>
    <row r="220" spans="1:15" x14ac:dyDescent="0.2">
      <c r="A220" s="40">
        <v>45292</v>
      </c>
      <c r="B220" s="6" t="s">
        <v>79</v>
      </c>
      <c r="C220" s="1" t="s">
        <v>42</v>
      </c>
      <c r="D220" s="1" t="s">
        <v>9</v>
      </c>
      <c r="E220" s="1" t="s">
        <v>10</v>
      </c>
      <c r="F220" s="1" t="s">
        <v>6</v>
      </c>
      <c r="G220" s="4">
        <v>13594</v>
      </c>
      <c r="H220" s="3">
        <v>2331.89</v>
      </c>
      <c r="I220" s="3">
        <v>4.0910000000000002</v>
      </c>
      <c r="J220" s="3">
        <v>3.7021999999999999</v>
      </c>
      <c r="K220" s="3" t="str">
        <f t="shared" si="9"/>
        <v>19x100-Waste</v>
      </c>
      <c r="L220" s="32">
        <f>VLOOKUP(K:K,'price per block'!A:B,2,FALSE)</f>
        <v>300</v>
      </c>
      <c r="M220" s="33">
        <f>VLOOKUP(K:K,'price per block'!A:E,5,FALSE)</f>
        <v>1</v>
      </c>
      <c r="N220">
        <f t="shared" si="10"/>
        <v>4.0910000000000002</v>
      </c>
      <c r="O220" s="34">
        <f t="shared" si="11"/>
        <v>0</v>
      </c>
    </row>
    <row r="221" spans="1:15" x14ac:dyDescent="0.2">
      <c r="A221" s="40">
        <v>45292</v>
      </c>
      <c r="B221" s="6" t="s">
        <v>79</v>
      </c>
      <c r="C221" s="1" t="s">
        <v>42</v>
      </c>
      <c r="D221" s="1" t="s">
        <v>16</v>
      </c>
      <c r="E221" s="1" t="s">
        <v>6</v>
      </c>
      <c r="F221" s="1" t="s">
        <v>6</v>
      </c>
      <c r="G221" s="4">
        <v>0</v>
      </c>
      <c r="H221" s="3">
        <v>242.04900000000001</v>
      </c>
      <c r="I221" s="3">
        <v>0.42399999999999999</v>
      </c>
      <c r="J221" s="3">
        <v>0.38389200000000001</v>
      </c>
      <c r="K221" s="3" t="str">
        <f t="shared" si="9"/>
        <v>19x100-Waste</v>
      </c>
      <c r="L221" s="32">
        <f>VLOOKUP(K:K,'price per block'!A:B,2,FALSE)</f>
        <v>300</v>
      </c>
      <c r="M221" s="33">
        <f>VLOOKUP(K:K,'price per block'!A:E,5,FALSE)</f>
        <v>1</v>
      </c>
      <c r="N221">
        <f t="shared" si="10"/>
        <v>0.42399999999999999</v>
      </c>
      <c r="O221" s="34">
        <f t="shared" si="11"/>
        <v>0</v>
      </c>
    </row>
    <row r="222" spans="1:15" x14ac:dyDescent="0.2">
      <c r="A222" s="40">
        <v>45292</v>
      </c>
      <c r="B222" s="6" t="s">
        <v>79</v>
      </c>
      <c r="C222" s="1" t="s">
        <v>42</v>
      </c>
      <c r="D222" s="1" t="s">
        <v>17</v>
      </c>
      <c r="E222" s="1" t="s">
        <v>6</v>
      </c>
      <c r="F222" s="1" t="s">
        <v>6</v>
      </c>
      <c r="G222" s="4">
        <v>3</v>
      </c>
      <c r="H222" s="3">
        <v>9.1829999999999998</v>
      </c>
      <c r="I222" s="3">
        <v>3.5999999999999997E-2</v>
      </c>
      <c r="J222" s="3">
        <v>3.2288699999999997E-2</v>
      </c>
      <c r="K222" s="3" t="str">
        <f t="shared" si="9"/>
        <v>19x100-Waste</v>
      </c>
      <c r="L222" s="32">
        <f>VLOOKUP(K:K,'price per block'!A:B,2,FALSE)</f>
        <v>300</v>
      </c>
      <c r="M222" s="33">
        <f>VLOOKUP(K:K,'price per block'!A:E,5,FALSE)</f>
        <v>1</v>
      </c>
      <c r="N222">
        <f t="shared" si="10"/>
        <v>3.5999999999999997E-2</v>
      </c>
      <c r="O222" s="34">
        <f t="shared" si="11"/>
        <v>0</v>
      </c>
    </row>
    <row r="223" spans="1:15" x14ac:dyDescent="0.2">
      <c r="A223" s="40">
        <v>45292</v>
      </c>
      <c r="B223" s="6" t="s">
        <v>79</v>
      </c>
      <c r="C223" s="19" t="s">
        <v>130</v>
      </c>
      <c r="D223" s="1" t="s">
        <v>6</v>
      </c>
      <c r="E223" s="1" t="s">
        <v>6</v>
      </c>
      <c r="F223" s="1" t="s">
        <v>6</v>
      </c>
      <c r="G223" s="4">
        <v>74520</v>
      </c>
      <c r="H223" s="3">
        <v>4698.37</v>
      </c>
      <c r="I223" s="3">
        <v>5.1520000000000001</v>
      </c>
      <c r="J223" s="3">
        <v>4.6617899999999999</v>
      </c>
      <c r="K223" s="3" t="str">
        <f t="shared" si="9"/>
        <v>16x75-Waste</v>
      </c>
      <c r="L223" s="32">
        <f>VLOOKUP(K:K,'price per block'!A:B,2,FALSE)</f>
        <v>300</v>
      </c>
      <c r="M223" s="33">
        <f>VLOOKUP(K:K,'price per block'!A:E,5,FALSE)</f>
        <v>1</v>
      </c>
      <c r="N223">
        <f t="shared" si="10"/>
        <v>5.1520000000000001</v>
      </c>
      <c r="O223" s="34">
        <f t="shared" si="11"/>
        <v>0</v>
      </c>
    </row>
    <row r="224" spans="1:15" x14ac:dyDescent="0.2">
      <c r="A224" s="40">
        <v>45292</v>
      </c>
      <c r="B224" s="6" t="s">
        <v>79</v>
      </c>
      <c r="C224" s="19" t="s">
        <v>130</v>
      </c>
      <c r="D224" s="1" t="s">
        <v>16</v>
      </c>
      <c r="E224" s="1" t="s">
        <v>6</v>
      </c>
      <c r="F224" s="1" t="s">
        <v>6</v>
      </c>
      <c r="G224" s="4">
        <v>0</v>
      </c>
      <c r="H224" s="3">
        <v>724.00900000000001</v>
      </c>
      <c r="I224" s="3">
        <v>0.79400000000000004</v>
      </c>
      <c r="J224" s="3">
        <v>0.71823300000000001</v>
      </c>
      <c r="K224" s="3" t="str">
        <f t="shared" si="9"/>
        <v>16x75-Waste</v>
      </c>
      <c r="L224" s="32">
        <f>VLOOKUP(K:K,'price per block'!A:B,2,FALSE)</f>
        <v>300</v>
      </c>
      <c r="M224" s="33">
        <f>VLOOKUP(K:K,'price per block'!A:E,5,FALSE)</f>
        <v>1</v>
      </c>
      <c r="N224">
        <f t="shared" si="10"/>
        <v>0.79400000000000004</v>
      </c>
      <c r="O224" s="34">
        <f t="shared" si="11"/>
        <v>0</v>
      </c>
    </row>
    <row r="225" spans="1:15" x14ac:dyDescent="0.2">
      <c r="A225" s="40">
        <v>45292</v>
      </c>
      <c r="B225" s="6" t="s">
        <v>79</v>
      </c>
      <c r="C225" s="19" t="s">
        <v>130</v>
      </c>
      <c r="D225" s="1" t="s">
        <v>17</v>
      </c>
      <c r="E225" s="1" t="s">
        <v>6</v>
      </c>
      <c r="F225" s="1" t="s">
        <v>6</v>
      </c>
      <c r="G225" s="4">
        <v>3</v>
      </c>
      <c r="H225" s="3">
        <v>13.316000000000001</v>
      </c>
      <c r="I225" s="3">
        <v>3.1E-2</v>
      </c>
      <c r="J225" s="3">
        <v>2.7844600000000001E-2</v>
      </c>
      <c r="K225" s="3" t="str">
        <f t="shared" si="9"/>
        <v>16x75-Waste</v>
      </c>
      <c r="L225" s="32">
        <f>VLOOKUP(K:K,'price per block'!A:B,2,FALSE)</f>
        <v>300</v>
      </c>
      <c r="M225" s="33">
        <f>VLOOKUP(K:K,'price per block'!A:E,5,FALSE)</f>
        <v>1</v>
      </c>
      <c r="N225">
        <f t="shared" si="10"/>
        <v>3.1E-2</v>
      </c>
      <c r="O225" s="34">
        <f t="shared" si="11"/>
        <v>0</v>
      </c>
    </row>
    <row r="226" spans="1:15" x14ac:dyDescent="0.2">
      <c r="A226" s="40">
        <v>45292</v>
      </c>
      <c r="B226" s="6" t="s">
        <v>79</v>
      </c>
      <c r="C226" s="19" t="s">
        <v>130</v>
      </c>
      <c r="D226" s="1" t="s">
        <v>9</v>
      </c>
      <c r="E226" s="1" t="s">
        <v>10</v>
      </c>
      <c r="F226" s="1" t="s">
        <v>6</v>
      </c>
      <c r="G226" s="4">
        <v>35193</v>
      </c>
      <c r="H226" s="3">
        <v>7108.5</v>
      </c>
      <c r="I226" s="3">
        <v>7.7930000000000001</v>
      </c>
      <c r="J226" s="3">
        <v>7.0525200000000003</v>
      </c>
      <c r="K226" s="3" t="str">
        <f t="shared" si="9"/>
        <v>16x75-Waste</v>
      </c>
      <c r="L226" s="32">
        <f>VLOOKUP(K:K,'price per block'!A:B,2,FALSE)</f>
        <v>300</v>
      </c>
      <c r="M226" s="33">
        <f>VLOOKUP(K:K,'price per block'!A:E,5,FALSE)</f>
        <v>1</v>
      </c>
      <c r="N226">
        <f t="shared" si="10"/>
        <v>7.7930000000000001</v>
      </c>
      <c r="O226" s="34">
        <f t="shared" si="11"/>
        <v>0</v>
      </c>
    </row>
    <row r="227" spans="1:15" x14ac:dyDescent="0.2">
      <c r="A227" s="40">
        <v>45292</v>
      </c>
      <c r="B227" s="6" t="s">
        <v>79</v>
      </c>
      <c r="C227" s="1" t="s">
        <v>126</v>
      </c>
      <c r="D227" s="1" t="s">
        <v>11</v>
      </c>
      <c r="E227" s="1" t="s">
        <v>12</v>
      </c>
      <c r="F227" s="1" t="s">
        <v>61</v>
      </c>
      <c r="G227" s="4">
        <v>23723</v>
      </c>
      <c r="H227" s="3">
        <v>10116.1</v>
      </c>
      <c r="I227" s="3">
        <v>13.263</v>
      </c>
      <c r="J227" s="3">
        <v>12.002000000000001</v>
      </c>
      <c r="K227" s="3" t="str">
        <f t="shared" si="9"/>
        <v>19x75-Q1</v>
      </c>
      <c r="L227" s="32">
        <f>VLOOKUP(K:K,'price per block'!A:B,2,FALSE)</f>
        <v>300</v>
      </c>
      <c r="M227" s="33">
        <f>VLOOKUP(K:K,'price per block'!A:E,5,FALSE)</f>
        <v>1</v>
      </c>
      <c r="N227">
        <f t="shared" si="10"/>
        <v>13.263</v>
      </c>
      <c r="O227" s="34">
        <f t="shared" si="11"/>
        <v>0</v>
      </c>
    </row>
    <row r="228" spans="1:15" x14ac:dyDescent="0.2">
      <c r="A228" s="40">
        <v>45292</v>
      </c>
      <c r="B228" s="6" t="s">
        <v>79</v>
      </c>
      <c r="C228" s="1" t="s">
        <v>126</v>
      </c>
      <c r="D228" s="1" t="s">
        <v>13</v>
      </c>
      <c r="E228" s="1" t="s">
        <v>12</v>
      </c>
      <c r="F228" s="1" t="s">
        <v>61</v>
      </c>
      <c r="G228" s="4">
        <v>4924</v>
      </c>
      <c r="H228" s="3">
        <v>1008.05</v>
      </c>
      <c r="I228" s="3">
        <v>1.3220000000000001</v>
      </c>
      <c r="J228" s="3">
        <v>1.196</v>
      </c>
      <c r="K228" s="3" t="str">
        <f t="shared" si="9"/>
        <v>19x75-Q1</v>
      </c>
      <c r="L228" s="32">
        <f>VLOOKUP(K:K,'price per block'!A:B,2,FALSE)</f>
        <v>300</v>
      </c>
      <c r="M228" s="33">
        <f>VLOOKUP(K:K,'price per block'!A:E,5,FALSE)</f>
        <v>1</v>
      </c>
      <c r="N228">
        <f t="shared" si="10"/>
        <v>1.3220000000000001</v>
      </c>
      <c r="O228" s="34">
        <f t="shared" si="11"/>
        <v>0</v>
      </c>
    </row>
    <row r="229" spans="1:15" x14ac:dyDescent="0.2">
      <c r="A229" s="40">
        <v>45292</v>
      </c>
      <c r="B229" t="s">
        <v>79</v>
      </c>
      <c r="C229" s="1" t="s">
        <v>126</v>
      </c>
      <c r="D229" s="1" t="s">
        <v>27</v>
      </c>
      <c r="E229" s="1" t="s">
        <v>15</v>
      </c>
      <c r="F229" s="1" t="s">
        <v>64</v>
      </c>
      <c r="G229" s="4">
        <v>592</v>
      </c>
      <c r="H229" s="3">
        <v>135.03</v>
      </c>
      <c r="I229" s="3">
        <v>0.17699999999999999</v>
      </c>
      <c r="J229" s="3">
        <v>0.159994</v>
      </c>
      <c r="K229" s="3" t="str">
        <f t="shared" si="9"/>
        <v>19x75-Q4</v>
      </c>
      <c r="L229" s="32">
        <f>VLOOKUP(K:K,'price per block'!A:B,2,FALSE)</f>
        <v>200.00000000000003</v>
      </c>
      <c r="M229" s="33">
        <f>VLOOKUP(K:K,'price per block'!A:E,5,FALSE)</f>
        <v>0.66666666666666663</v>
      </c>
      <c r="N229">
        <f t="shared" si="10"/>
        <v>0.11799999999999999</v>
      </c>
      <c r="O229" s="34">
        <f t="shared" si="11"/>
        <v>5.8999999999999997E-2</v>
      </c>
    </row>
    <row r="230" spans="1:15" x14ac:dyDescent="0.2">
      <c r="A230" s="40">
        <v>45292</v>
      </c>
      <c r="B230" t="s">
        <v>79</v>
      </c>
      <c r="C230" s="1" t="s">
        <v>126</v>
      </c>
      <c r="D230" s="1" t="s">
        <v>14</v>
      </c>
      <c r="E230" s="1" t="s">
        <v>15</v>
      </c>
      <c r="F230" s="1" t="s">
        <v>62</v>
      </c>
      <c r="G230" s="4">
        <v>1911</v>
      </c>
      <c r="H230" s="3">
        <v>506.56299999999999</v>
      </c>
      <c r="I230" s="3">
        <v>0.66400000000000003</v>
      </c>
      <c r="J230" s="3">
        <v>0.60057000000000005</v>
      </c>
      <c r="K230" s="3" t="str">
        <f t="shared" si="9"/>
        <v>19x75-Q3</v>
      </c>
      <c r="L230" s="32">
        <f>VLOOKUP(K:K,'price per block'!A:B,2,FALSE)</f>
        <v>244</v>
      </c>
      <c r="M230" s="33">
        <f>VLOOKUP(K:K,'price per block'!A:E,5,FALSE)</f>
        <v>0.81333333333333335</v>
      </c>
      <c r="N230">
        <f t="shared" si="10"/>
        <v>0.54005333333333339</v>
      </c>
      <c r="O230" s="34">
        <f t="shared" si="11"/>
        <v>0.12394666666666665</v>
      </c>
    </row>
    <row r="231" spans="1:15" x14ac:dyDescent="0.2">
      <c r="A231" s="40">
        <v>45292</v>
      </c>
      <c r="B231" t="s">
        <v>79</v>
      </c>
      <c r="C231" s="1" t="s">
        <v>126</v>
      </c>
      <c r="D231" s="1" t="s">
        <v>23</v>
      </c>
      <c r="E231" s="1" t="s">
        <v>22</v>
      </c>
      <c r="F231" s="1" t="s">
        <v>63</v>
      </c>
      <c r="G231" s="4">
        <v>273</v>
      </c>
      <c r="H231" s="3">
        <v>77.375</v>
      </c>
      <c r="I231" s="3">
        <v>0.10100000000000001</v>
      </c>
      <c r="J231" s="3">
        <v>9.1814000000000007E-2</v>
      </c>
      <c r="K231" s="3" t="str">
        <f t="shared" si="9"/>
        <v>19x75-Q2</v>
      </c>
      <c r="L231" s="32">
        <f>VLOOKUP(K:K,'price per block'!A:B,2,FALSE)</f>
        <v>300</v>
      </c>
      <c r="M231" s="33">
        <f>VLOOKUP(K:K,'price per block'!A:E,5,FALSE)</f>
        <v>1</v>
      </c>
      <c r="N231">
        <f t="shared" si="10"/>
        <v>0.10100000000000001</v>
      </c>
      <c r="O231" s="34">
        <f t="shared" si="11"/>
        <v>0</v>
      </c>
    </row>
    <row r="232" spans="1:15" x14ac:dyDescent="0.2">
      <c r="A232" s="40">
        <v>45292</v>
      </c>
      <c r="B232" t="s">
        <v>79</v>
      </c>
      <c r="C232" s="1" t="s">
        <v>126</v>
      </c>
      <c r="D232" s="1" t="s">
        <v>24</v>
      </c>
      <c r="E232" s="1" t="s">
        <v>12</v>
      </c>
      <c r="F232" s="1" t="s">
        <v>65</v>
      </c>
      <c r="G232" s="4">
        <v>35</v>
      </c>
      <c r="H232" s="3">
        <v>84.28</v>
      </c>
      <c r="I232" s="3">
        <v>0.11</v>
      </c>
      <c r="J232" s="3">
        <v>9.9965600000000002E-2</v>
      </c>
      <c r="K232" s="3" t="str">
        <f t="shared" si="9"/>
        <v>19x75-Q5</v>
      </c>
      <c r="L232" s="32">
        <f>VLOOKUP(K:K,'price per block'!A:B,2,FALSE)</f>
        <v>300</v>
      </c>
      <c r="M232" s="33">
        <f>VLOOKUP(K:K,'price per block'!A:E,5,FALSE)</f>
        <v>1</v>
      </c>
      <c r="N232">
        <f t="shared" si="10"/>
        <v>0.11</v>
      </c>
      <c r="O232" s="34">
        <f t="shared" si="11"/>
        <v>0</v>
      </c>
    </row>
    <row r="233" spans="1:15" x14ac:dyDescent="0.2">
      <c r="A233" s="40">
        <v>45292</v>
      </c>
      <c r="B233" t="s">
        <v>79</v>
      </c>
      <c r="C233" s="1" t="s">
        <v>126</v>
      </c>
      <c r="D233" s="1" t="s">
        <v>25</v>
      </c>
      <c r="E233" s="1" t="s">
        <v>12</v>
      </c>
      <c r="F233" s="1" t="s">
        <v>65</v>
      </c>
      <c r="G233" s="4">
        <v>17</v>
      </c>
      <c r="H233" s="3">
        <v>51.051000000000002</v>
      </c>
      <c r="I233" s="3">
        <v>6.7000000000000004E-2</v>
      </c>
      <c r="J233" s="3">
        <v>6.0538799999999997E-2</v>
      </c>
      <c r="K233" s="3" t="str">
        <f t="shared" si="9"/>
        <v>19x75-Q5</v>
      </c>
      <c r="L233" s="32">
        <f>VLOOKUP(K:K,'price per block'!A:B,2,FALSE)</f>
        <v>300</v>
      </c>
      <c r="M233" s="33">
        <f>VLOOKUP(K:K,'price per block'!A:E,5,FALSE)</f>
        <v>1</v>
      </c>
      <c r="N233">
        <f t="shared" si="10"/>
        <v>6.7000000000000004E-2</v>
      </c>
      <c r="O233" s="34">
        <f t="shared" si="11"/>
        <v>0</v>
      </c>
    </row>
    <row r="234" spans="1:15" x14ac:dyDescent="0.2">
      <c r="A234" s="40">
        <v>45292</v>
      </c>
      <c r="B234" t="s">
        <v>79</v>
      </c>
      <c r="C234" s="1" t="s">
        <v>42</v>
      </c>
      <c r="D234" s="1" t="s">
        <v>46</v>
      </c>
      <c r="E234" s="1" t="s">
        <v>12</v>
      </c>
      <c r="F234" s="1" t="s">
        <v>61</v>
      </c>
      <c r="G234" s="4">
        <v>7593</v>
      </c>
      <c r="H234" s="3">
        <v>1529.48</v>
      </c>
      <c r="I234" s="3">
        <v>2.6859999999999999</v>
      </c>
      <c r="J234" s="3">
        <v>2.43059</v>
      </c>
      <c r="K234" s="3" t="str">
        <f t="shared" si="9"/>
        <v>19x100-Q1</v>
      </c>
      <c r="L234" s="32">
        <f>VLOOKUP(K:K,'price per block'!A:B,2,FALSE)</f>
        <v>300</v>
      </c>
      <c r="M234" s="33">
        <f>VLOOKUP(K:K,'price per block'!A:E,5,FALSE)</f>
        <v>1</v>
      </c>
      <c r="N234">
        <f t="shared" si="10"/>
        <v>2.6859999999999999</v>
      </c>
      <c r="O234" s="34">
        <f t="shared" si="11"/>
        <v>0</v>
      </c>
    </row>
    <row r="235" spans="1:15" x14ac:dyDescent="0.2">
      <c r="A235" s="40">
        <v>45292</v>
      </c>
      <c r="B235" t="s">
        <v>79</v>
      </c>
      <c r="C235" s="1" t="s">
        <v>42</v>
      </c>
      <c r="D235" s="1" t="s">
        <v>47</v>
      </c>
      <c r="E235" s="1" t="s">
        <v>12</v>
      </c>
      <c r="F235" s="1" t="s">
        <v>61</v>
      </c>
      <c r="G235" s="4">
        <v>26175</v>
      </c>
      <c r="H235" s="3">
        <v>10504.4</v>
      </c>
      <c r="I235" s="3">
        <v>18.445</v>
      </c>
      <c r="J235" s="3">
        <v>16.691299999999998</v>
      </c>
      <c r="K235" s="3" t="str">
        <f t="shared" si="9"/>
        <v>19x100-Q1</v>
      </c>
      <c r="L235" s="32">
        <f>VLOOKUP(K:K,'price per block'!A:B,2,FALSE)</f>
        <v>300</v>
      </c>
      <c r="M235" s="33">
        <f>VLOOKUP(K:K,'price per block'!A:E,5,FALSE)</f>
        <v>1</v>
      </c>
      <c r="N235">
        <f t="shared" si="10"/>
        <v>18.445</v>
      </c>
      <c r="O235" s="34">
        <f t="shared" si="11"/>
        <v>0</v>
      </c>
    </row>
    <row r="236" spans="1:15" x14ac:dyDescent="0.2">
      <c r="A236" s="40">
        <v>45292</v>
      </c>
      <c r="B236" t="s">
        <v>79</v>
      </c>
      <c r="C236" s="1" t="s">
        <v>42</v>
      </c>
      <c r="D236" s="1" t="s">
        <v>48</v>
      </c>
      <c r="E236" s="1" t="s">
        <v>15</v>
      </c>
      <c r="F236" s="1" t="s">
        <v>62</v>
      </c>
      <c r="G236" s="4">
        <v>1142</v>
      </c>
      <c r="H236" s="3">
        <v>271.90499999999997</v>
      </c>
      <c r="I236" s="3">
        <v>0.47699999999999998</v>
      </c>
      <c r="J236" s="3">
        <v>0.43205500000000002</v>
      </c>
      <c r="K236" s="3" t="str">
        <f t="shared" si="9"/>
        <v>19x100-Q3</v>
      </c>
      <c r="L236" s="32">
        <f>VLOOKUP(K:K,'price per block'!A:B,2,FALSE)</f>
        <v>225</v>
      </c>
      <c r="M236" s="33">
        <f>VLOOKUP(K:K,'price per block'!A:E,5,FALSE)</f>
        <v>0.75</v>
      </c>
      <c r="N236">
        <f t="shared" si="10"/>
        <v>0.35775000000000001</v>
      </c>
      <c r="O236" s="34">
        <f t="shared" si="11"/>
        <v>0.11924999999999997</v>
      </c>
    </row>
    <row r="237" spans="1:15" x14ac:dyDescent="0.2">
      <c r="A237" s="40">
        <v>45292</v>
      </c>
      <c r="B237" t="s">
        <v>79</v>
      </c>
      <c r="C237" s="1" t="s">
        <v>42</v>
      </c>
      <c r="D237" s="1" t="s">
        <v>44</v>
      </c>
      <c r="E237" s="1" t="s">
        <v>15</v>
      </c>
      <c r="F237" s="1" t="s">
        <v>64</v>
      </c>
      <c r="G237" s="4">
        <v>1152</v>
      </c>
      <c r="H237" s="3">
        <v>202.249</v>
      </c>
      <c r="I237" s="3">
        <v>0.35499999999999998</v>
      </c>
      <c r="J237" s="3">
        <v>0.32140099999999999</v>
      </c>
      <c r="K237" s="3" t="str">
        <f t="shared" si="9"/>
        <v>19x100-Q4</v>
      </c>
      <c r="L237" s="32">
        <f>VLOOKUP(K:K,'price per block'!A:B,2,FALSE)</f>
        <v>150</v>
      </c>
      <c r="M237" s="33">
        <f>VLOOKUP(K:K,'price per block'!A:E,5,FALSE)</f>
        <v>0.5</v>
      </c>
      <c r="N237">
        <f t="shared" si="10"/>
        <v>0.17749999999999999</v>
      </c>
      <c r="O237" s="34">
        <f t="shared" si="11"/>
        <v>0.17749999999999999</v>
      </c>
    </row>
    <row r="238" spans="1:15" x14ac:dyDescent="0.2">
      <c r="A238" s="40">
        <v>45292</v>
      </c>
      <c r="B238" t="s">
        <v>79</v>
      </c>
      <c r="C238" s="1" t="s">
        <v>42</v>
      </c>
      <c r="D238" s="1" t="s">
        <v>43</v>
      </c>
      <c r="E238" s="1" t="s">
        <v>12</v>
      </c>
      <c r="F238" s="1" t="s">
        <v>65</v>
      </c>
      <c r="G238" s="4">
        <v>8</v>
      </c>
      <c r="H238" s="3">
        <v>19.263999999999999</v>
      </c>
      <c r="I238" s="3">
        <v>3.4000000000000002E-2</v>
      </c>
      <c r="J238" s="3">
        <v>3.0847200000000002E-2</v>
      </c>
      <c r="K238" s="3" t="str">
        <f t="shared" si="9"/>
        <v>19x100-Q5</v>
      </c>
      <c r="L238" s="32">
        <f>VLOOKUP(K:K,'price per block'!A:B,2,FALSE)</f>
        <v>300</v>
      </c>
      <c r="M238" s="33">
        <f>VLOOKUP(K:K,'price per block'!A:E,5,FALSE)</f>
        <v>1</v>
      </c>
      <c r="N238">
        <f t="shared" si="10"/>
        <v>3.4000000000000002E-2</v>
      </c>
      <c r="O238" s="34">
        <f t="shared" si="11"/>
        <v>0</v>
      </c>
    </row>
    <row r="239" spans="1:15" x14ac:dyDescent="0.2">
      <c r="A239" s="40">
        <v>45292</v>
      </c>
      <c r="B239" t="s">
        <v>79</v>
      </c>
      <c r="C239" s="1" t="s">
        <v>42</v>
      </c>
      <c r="D239" s="1" t="s">
        <v>45</v>
      </c>
      <c r="E239" s="1" t="s">
        <v>22</v>
      </c>
      <c r="F239" s="1" t="s">
        <v>63</v>
      </c>
      <c r="G239" s="4">
        <v>27</v>
      </c>
      <c r="H239" s="3">
        <v>8.3819999999999997</v>
      </c>
      <c r="I239" s="3">
        <v>1.4999999999999999E-2</v>
      </c>
      <c r="J239" s="3">
        <v>1.33223E-2</v>
      </c>
      <c r="K239" s="3" t="str">
        <f t="shared" si="9"/>
        <v>19x100-Q2</v>
      </c>
      <c r="L239" s="32">
        <f>VLOOKUP(K:K,'price per block'!A:B,2,FALSE)</f>
        <v>300</v>
      </c>
      <c r="M239" s="33">
        <f>VLOOKUP(K:K,'price per block'!A:E,5,FALSE)</f>
        <v>1</v>
      </c>
      <c r="N239">
        <f t="shared" si="10"/>
        <v>1.4999999999999999E-2</v>
      </c>
      <c r="O239" s="34">
        <f t="shared" si="11"/>
        <v>0</v>
      </c>
    </row>
    <row r="240" spans="1:15" x14ac:dyDescent="0.2">
      <c r="A240" s="40">
        <v>45292</v>
      </c>
      <c r="B240" t="s">
        <v>79</v>
      </c>
      <c r="C240" s="1" t="s">
        <v>42</v>
      </c>
      <c r="D240" s="1" t="s">
        <v>41</v>
      </c>
      <c r="E240" s="1" t="s">
        <v>12</v>
      </c>
      <c r="F240" s="1" t="s">
        <v>65</v>
      </c>
      <c r="G240" s="4">
        <v>4</v>
      </c>
      <c r="H240" s="3">
        <v>12.012</v>
      </c>
      <c r="I240" s="3">
        <v>2.1000000000000001E-2</v>
      </c>
      <c r="J240" s="3">
        <v>1.9181799999999999E-2</v>
      </c>
      <c r="K240" s="3" t="str">
        <f t="shared" si="9"/>
        <v>19x100-Q5</v>
      </c>
      <c r="L240" s="32">
        <f>VLOOKUP(K:K,'price per block'!A:B,2,FALSE)</f>
        <v>300</v>
      </c>
      <c r="M240" s="33">
        <f>VLOOKUP(K:K,'price per block'!A:E,5,FALSE)</f>
        <v>1</v>
      </c>
      <c r="N240">
        <f t="shared" si="10"/>
        <v>2.1000000000000001E-2</v>
      </c>
      <c r="O240" s="34">
        <f t="shared" si="11"/>
        <v>0</v>
      </c>
    </row>
    <row r="241" spans="1:15" x14ac:dyDescent="0.2">
      <c r="A241" s="40">
        <v>45292</v>
      </c>
      <c r="B241" t="s">
        <v>79</v>
      </c>
      <c r="C241" s="19" t="s">
        <v>130</v>
      </c>
      <c r="D241" s="1" t="s">
        <v>38</v>
      </c>
      <c r="E241" s="1" t="s">
        <v>12</v>
      </c>
      <c r="F241" s="1" t="s">
        <v>61</v>
      </c>
      <c r="G241" s="4">
        <v>64473</v>
      </c>
      <c r="H241" s="3">
        <v>30924</v>
      </c>
      <c r="I241" s="3">
        <v>33.880000000000003</v>
      </c>
      <c r="J241" s="3">
        <v>30.6587</v>
      </c>
      <c r="K241" s="3" t="str">
        <f t="shared" si="9"/>
        <v>16x75-Q1</v>
      </c>
      <c r="L241" s="32">
        <f>VLOOKUP(K:K,'price per block'!A:B,2,FALSE)</f>
        <v>300</v>
      </c>
      <c r="M241" s="33">
        <f>VLOOKUP(K:K,'price per block'!A:E,5,FALSE)</f>
        <v>1</v>
      </c>
      <c r="N241">
        <f t="shared" si="10"/>
        <v>33.880000000000003</v>
      </c>
      <c r="O241" s="34">
        <f t="shared" si="11"/>
        <v>0</v>
      </c>
    </row>
    <row r="242" spans="1:15" x14ac:dyDescent="0.2">
      <c r="A242" s="40">
        <v>45292</v>
      </c>
      <c r="B242" t="s">
        <v>79</v>
      </c>
      <c r="C242" s="19" t="s">
        <v>130</v>
      </c>
      <c r="D242" s="1" t="s">
        <v>39</v>
      </c>
      <c r="E242" s="1" t="s">
        <v>12</v>
      </c>
      <c r="F242" s="1" t="s">
        <v>61</v>
      </c>
      <c r="G242" s="4">
        <v>41340</v>
      </c>
      <c r="H242" s="3">
        <v>10583.8</v>
      </c>
      <c r="I242" s="3">
        <v>11.612</v>
      </c>
      <c r="J242" s="3">
        <v>10.5077</v>
      </c>
      <c r="K242" s="3" t="str">
        <f t="shared" si="9"/>
        <v>16x75-Q1</v>
      </c>
      <c r="L242" s="32">
        <f>VLOOKUP(K:K,'price per block'!A:B,2,FALSE)</f>
        <v>300</v>
      </c>
      <c r="M242" s="33">
        <f>VLOOKUP(K:K,'price per block'!A:E,5,FALSE)</f>
        <v>1</v>
      </c>
      <c r="N242">
        <f t="shared" si="10"/>
        <v>11.612</v>
      </c>
      <c r="O242" s="34">
        <f t="shared" si="11"/>
        <v>0</v>
      </c>
    </row>
    <row r="243" spans="1:15" x14ac:dyDescent="0.2">
      <c r="A243" s="40">
        <v>45292</v>
      </c>
      <c r="B243" t="s">
        <v>79</v>
      </c>
      <c r="C243" s="19" t="s">
        <v>130</v>
      </c>
      <c r="D243" s="1" t="s">
        <v>40</v>
      </c>
      <c r="E243" s="1" t="s">
        <v>15</v>
      </c>
      <c r="F243" s="1" t="s">
        <v>62</v>
      </c>
      <c r="G243" s="4">
        <v>4150</v>
      </c>
      <c r="H243" s="3">
        <v>1008.46</v>
      </c>
      <c r="I243" s="3">
        <v>1.105</v>
      </c>
      <c r="J243" s="3">
        <v>0.99992099999999995</v>
      </c>
      <c r="K243" s="3" t="str">
        <f t="shared" si="9"/>
        <v>16x75-Q3</v>
      </c>
      <c r="L243" s="32">
        <f>VLOOKUP(K:K,'price per block'!A:B,2,FALSE)</f>
        <v>244</v>
      </c>
      <c r="M243" s="33">
        <f>VLOOKUP(K:K,'price per block'!A:E,5,FALSE)</f>
        <v>0.81333333333333335</v>
      </c>
      <c r="N243">
        <f t="shared" si="10"/>
        <v>0.89873333333333338</v>
      </c>
      <c r="O243" s="34">
        <f t="shared" si="11"/>
        <v>0.2062666666666666</v>
      </c>
    </row>
    <row r="244" spans="1:15" x14ac:dyDescent="0.2">
      <c r="A244" s="40">
        <v>45292</v>
      </c>
      <c r="B244" t="s">
        <v>79</v>
      </c>
      <c r="C244" s="19" t="s">
        <v>130</v>
      </c>
      <c r="D244" s="1" t="s">
        <v>37</v>
      </c>
      <c r="E244" s="1" t="s">
        <v>12</v>
      </c>
      <c r="F244" s="1" t="s">
        <v>65</v>
      </c>
      <c r="G244" s="4">
        <v>83</v>
      </c>
      <c r="H244" s="3">
        <v>249.249</v>
      </c>
      <c r="I244" s="3">
        <v>0.27400000000000002</v>
      </c>
      <c r="J244" s="3">
        <v>0.247501</v>
      </c>
      <c r="K244" s="3" t="str">
        <f t="shared" si="9"/>
        <v>16x75-Q5</v>
      </c>
      <c r="L244" s="32">
        <f>VLOOKUP(K:K,'price per block'!A:B,2,FALSE)</f>
        <v>225</v>
      </c>
      <c r="M244" s="33">
        <f>VLOOKUP(K:K,'price per block'!A:E,5,FALSE)</f>
        <v>1</v>
      </c>
      <c r="N244">
        <f t="shared" si="10"/>
        <v>0.27400000000000002</v>
      </c>
      <c r="O244" s="34">
        <f t="shared" si="11"/>
        <v>0</v>
      </c>
    </row>
    <row r="245" spans="1:15" x14ac:dyDescent="0.2">
      <c r="A245" s="40">
        <v>45292</v>
      </c>
      <c r="B245" t="s">
        <v>79</v>
      </c>
      <c r="C245" s="19" t="s">
        <v>130</v>
      </c>
      <c r="D245" s="1" t="s">
        <v>35</v>
      </c>
      <c r="E245" s="1" t="s">
        <v>12</v>
      </c>
      <c r="F245" s="1" t="s">
        <v>65</v>
      </c>
      <c r="G245" s="4">
        <v>129</v>
      </c>
      <c r="H245" s="3">
        <v>310.63200000000001</v>
      </c>
      <c r="I245" s="3">
        <v>0.34100000000000003</v>
      </c>
      <c r="J245" s="3">
        <v>0.30820999999999998</v>
      </c>
      <c r="K245" s="3" t="str">
        <f t="shared" si="9"/>
        <v>16x75-Q5</v>
      </c>
      <c r="L245" s="32">
        <f>VLOOKUP(K:K,'price per block'!A:B,2,FALSE)</f>
        <v>225</v>
      </c>
      <c r="M245" s="33">
        <f>VLOOKUP(K:K,'price per block'!A:E,5,FALSE)</f>
        <v>1</v>
      </c>
      <c r="N245">
        <f t="shared" si="10"/>
        <v>0.34100000000000003</v>
      </c>
      <c r="O245" s="34">
        <f t="shared" si="11"/>
        <v>0</v>
      </c>
    </row>
    <row r="246" spans="1:15" x14ac:dyDescent="0.2">
      <c r="A246" s="40">
        <v>45292</v>
      </c>
      <c r="B246" t="s">
        <v>79</v>
      </c>
      <c r="C246" s="19" t="s">
        <v>130</v>
      </c>
      <c r="D246" s="1" t="s">
        <v>36</v>
      </c>
      <c r="E246" s="1" t="s">
        <v>12</v>
      </c>
      <c r="F246" s="1" t="s">
        <v>65</v>
      </c>
      <c r="G246" s="4">
        <v>67</v>
      </c>
      <c r="H246" s="3">
        <v>181.101</v>
      </c>
      <c r="I246" s="3">
        <v>0.19900000000000001</v>
      </c>
      <c r="J246" s="3">
        <v>0.17966399999999999</v>
      </c>
      <c r="K246" s="3" t="str">
        <f t="shared" si="9"/>
        <v>16x75-Q5</v>
      </c>
      <c r="L246" s="32">
        <f>VLOOKUP(K:K,'price per block'!A:B,2,FALSE)</f>
        <v>225</v>
      </c>
      <c r="M246" s="33">
        <f>VLOOKUP(K:K,'price per block'!A:E,5,FALSE)</f>
        <v>1</v>
      </c>
      <c r="N246">
        <f t="shared" si="10"/>
        <v>0.19900000000000001</v>
      </c>
      <c r="O246" s="34">
        <f t="shared" si="11"/>
        <v>0</v>
      </c>
    </row>
    <row r="247" spans="1:15" x14ac:dyDescent="0.2">
      <c r="A247" s="40">
        <v>45292</v>
      </c>
      <c r="B247" s="11" t="s">
        <v>83</v>
      </c>
      <c r="C247" s="19" t="s">
        <v>130</v>
      </c>
      <c r="D247" s="1" t="s">
        <v>6</v>
      </c>
      <c r="E247" s="1" t="s">
        <v>6</v>
      </c>
      <c r="F247" s="1" t="s">
        <v>6</v>
      </c>
      <c r="G247" s="4">
        <v>13588</v>
      </c>
      <c r="H247" s="3">
        <v>728.12900000000002</v>
      </c>
      <c r="I247" s="3">
        <v>0.79800000000000004</v>
      </c>
      <c r="J247" s="3">
        <v>6.1490999999999998</v>
      </c>
      <c r="K247" s="3" t="str">
        <f t="shared" si="9"/>
        <v>16x75-Waste</v>
      </c>
      <c r="L247" s="32">
        <f>VLOOKUP(K:K,'price per block'!A:B,2,FALSE)</f>
        <v>300</v>
      </c>
      <c r="M247" s="33">
        <f>VLOOKUP(K:K,'price per block'!A:E,5,FALSE)</f>
        <v>1</v>
      </c>
      <c r="N247">
        <f t="shared" si="10"/>
        <v>0.79800000000000004</v>
      </c>
      <c r="O247" s="34">
        <f t="shared" si="11"/>
        <v>0</v>
      </c>
    </row>
    <row r="248" spans="1:15" x14ac:dyDescent="0.2">
      <c r="A248" s="40">
        <v>45292</v>
      </c>
      <c r="B248" s="11" t="s">
        <v>83</v>
      </c>
      <c r="C248" s="19" t="s">
        <v>130</v>
      </c>
      <c r="D248" s="1" t="s">
        <v>9</v>
      </c>
      <c r="E248" s="1" t="s">
        <v>10</v>
      </c>
      <c r="F248" s="1" t="s">
        <v>6</v>
      </c>
      <c r="G248" s="4">
        <v>7399</v>
      </c>
      <c r="H248" s="3">
        <v>1433.3</v>
      </c>
      <c r="I248" s="3">
        <v>1.57</v>
      </c>
      <c r="J248" s="3">
        <v>12.100199999999999</v>
      </c>
      <c r="K248" s="3" t="str">
        <f t="shared" si="9"/>
        <v>16x75-Waste</v>
      </c>
      <c r="L248" s="32">
        <f>VLOOKUP(K:K,'price per block'!A:B,2,FALSE)</f>
        <v>300</v>
      </c>
      <c r="M248" s="33">
        <f>VLOOKUP(K:K,'price per block'!A:E,5,FALSE)</f>
        <v>1</v>
      </c>
      <c r="N248">
        <f t="shared" si="10"/>
        <v>1.57</v>
      </c>
      <c r="O248" s="34">
        <f t="shared" si="11"/>
        <v>0</v>
      </c>
    </row>
    <row r="249" spans="1:15" x14ac:dyDescent="0.2">
      <c r="A249" s="40">
        <v>45292</v>
      </c>
      <c r="B249" s="11" t="s">
        <v>83</v>
      </c>
      <c r="C249" s="19" t="s">
        <v>130</v>
      </c>
      <c r="D249" s="1" t="s">
        <v>16</v>
      </c>
      <c r="E249" s="1" t="s">
        <v>6</v>
      </c>
      <c r="F249" s="1" t="s">
        <v>6</v>
      </c>
      <c r="G249" s="4">
        <v>0</v>
      </c>
      <c r="H249" s="3">
        <v>138.59899999999999</v>
      </c>
      <c r="I249" s="3">
        <v>0.152</v>
      </c>
      <c r="J249" s="3">
        <v>1.1702399999999999</v>
      </c>
      <c r="K249" s="3" t="str">
        <f t="shared" si="9"/>
        <v>16x75-Waste</v>
      </c>
      <c r="L249" s="32">
        <f>VLOOKUP(K:K,'price per block'!A:B,2,FALSE)</f>
        <v>300</v>
      </c>
      <c r="M249" s="33">
        <f>VLOOKUP(K:K,'price per block'!A:E,5,FALSE)</f>
        <v>1</v>
      </c>
      <c r="N249">
        <f t="shared" si="10"/>
        <v>0.152</v>
      </c>
      <c r="O249" s="34">
        <f t="shared" si="11"/>
        <v>0</v>
      </c>
    </row>
    <row r="250" spans="1:15" x14ac:dyDescent="0.2">
      <c r="A250" s="40">
        <v>45292</v>
      </c>
      <c r="B250" s="11" t="s">
        <v>83</v>
      </c>
      <c r="C250" s="19" t="s">
        <v>130</v>
      </c>
      <c r="D250" s="1" t="s">
        <v>17</v>
      </c>
      <c r="E250" s="1" t="s">
        <v>6</v>
      </c>
      <c r="F250" s="1" t="s">
        <v>6</v>
      </c>
      <c r="G250" s="4">
        <v>1</v>
      </c>
      <c r="H250" s="3">
        <v>3.0430000000000001</v>
      </c>
      <c r="I250" s="3">
        <v>7.0000000000000001E-3</v>
      </c>
      <c r="J250" s="3">
        <v>5.7544900000000003E-2</v>
      </c>
      <c r="K250" s="3" t="str">
        <f t="shared" si="9"/>
        <v>16x75-Waste</v>
      </c>
      <c r="L250" s="32">
        <f>VLOOKUP(K:K,'price per block'!A:B,2,FALSE)</f>
        <v>300</v>
      </c>
      <c r="M250" s="33">
        <f>VLOOKUP(K:K,'price per block'!A:E,5,FALSE)</f>
        <v>1</v>
      </c>
      <c r="N250">
        <f t="shared" si="10"/>
        <v>7.0000000000000001E-3</v>
      </c>
      <c r="O250" s="34">
        <f t="shared" si="11"/>
        <v>0</v>
      </c>
    </row>
    <row r="251" spans="1:15" x14ac:dyDescent="0.2">
      <c r="A251" s="40">
        <v>45292</v>
      </c>
      <c r="B251" s="11" t="s">
        <v>83</v>
      </c>
      <c r="C251" s="19" t="s">
        <v>130</v>
      </c>
      <c r="D251" s="1" t="s">
        <v>38</v>
      </c>
      <c r="E251" s="1" t="s">
        <v>12</v>
      </c>
      <c r="F251" s="1" t="s">
        <v>61</v>
      </c>
      <c r="G251" s="4">
        <v>14915</v>
      </c>
      <c r="H251" s="3">
        <v>7318.13</v>
      </c>
      <c r="I251" s="3">
        <v>8.0190000000000001</v>
      </c>
      <c r="J251" s="3">
        <v>61.799100000000003</v>
      </c>
      <c r="K251" s="3" t="str">
        <f t="shared" si="9"/>
        <v>16x75-Q1</v>
      </c>
      <c r="L251" s="32">
        <f>VLOOKUP(K:K,'price per block'!A:B,2,FALSE)</f>
        <v>300</v>
      </c>
      <c r="M251" s="33">
        <f>VLOOKUP(K:K,'price per block'!A:E,5,FALSE)</f>
        <v>1</v>
      </c>
      <c r="N251">
        <f t="shared" si="10"/>
        <v>8.0190000000000001</v>
      </c>
      <c r="O251" s="34">
        <f t="shared" si="11"/>
        <v>0</v>
      </c>
    </row>
    <row r="252" spans="1:15" x14ac:dyDescent="0.2">
      <c r="A252" s="40">
        <v>45292</v>
      </c>
      <c r="B252" s="11" t="s">
        <v>83</v>
      </c>
      <c r="C252" s="19" t="s">
        <v>130</v>
      </c>
      <c r="D252" s="1" t="s">
        <v>39</v>
      </c>
      <c r="E252" s="1" t="s">
        <v>12</v>
      </c>
      <c r="F252" s="1" t="s">
        <v>61</v>
      </c>
      <c r="G252" s="4">
        <v>5756</v>
      </c>
      <c r="H252" s="3">
        <v>1491.25</v>
      </c>
      <c r="I252" s="3">
        <v>1.6339999999999999</v>
      </c>
      <c r="J252" s="3">
        <v>12.5913</v>
      </c>
      <c r="K252" s="3" t="str">
        <f t="shared" si="9"/>
        <v>16x75-Q1</v>
      </c>
      <c r="L252" s="32">
        <f>VLOOKUP(K:K,'price per block'!A:B,2,FALSE)</f>
        <v>300</v>
      </c>
      <c r="M252" s="33">
        <f>VLOOKUP(K:K,'price per block'!A:E,5,FALSE)</f>
        <v>1</v>
      </c>
      <c r="N252">
        <f t="shared" si="10"/>
        <v>1.6339999999999999</v>
      </c>
      <c r="O252" s="34">
        <f t="shared" si="11"/>
        <v>0</v>
      </c>
    </row>
    <row r="253" spans="1:15" x14ac:dyDescent="0.2">
      <c r="A253" s="40">
        <v>45292</v>
      </c>
      <c r="B253" s="11" t="s">
        <v>83</v>
      </c>
      <c r="C253" s="19" t="s">
        <v>130</v>
      </c>
      <c r="D253" s="1" t="s">
        <v>40</v>
      </c>
      <c r="E253" s="1" t="s">
        <v>15</v>
      </c>
      <c r="F253" s="1" t="s">
        <v>62</v>
      </c>
      <c r="G253" s="4">
        <v>807</v>
      </c>
      <c r="H253" s="3">
        <v>192.80799999999999</v>
      </c>
      <c r="I253" s="3">
        <v>0.21099999999999999</v>
      </c>
      <c r="J253" s="3">
        <v>1.6260699999999999</v>
      </c>
      <c r="K253" s="3" t="str">
        <f t="shared" si="9"/>
        <v>16x75-Q3</v>
      </c>
      <c r="L253" s="32">
        <f>VLOOKUP(K:K,'price per block'!A:B,2,FALSE)</f>
        <v>244</v>
      </c>
      <c r="M253" s="33">
        <f>VLOOKUP(K:K,'price per block'!A:E,5,FALSE)</f>
        <v>0.81333333333333335</v>
      </c>
      <c r="N253">
        <f t="shared" si="10"/>
        <v>0.17161333333333334</v>
      </c>
      <c r="O253" s="34">
        <f t="shared" si="11"/>
        <v>3.9386666666666653E-2</v>
      </c>
    </row>
    <row r="254" spans="1:15" x14ac:dyDescent="0.2">
      <c r="A254" s="40">
        <v>45292</v>
      </c>
      <c r="B254" s="11" t="s">
        <v>83</v>
      </c>
      <c r="C254" s="19" t="s">
        <v>130</v>
      </c>
      <c r="D254" s="1" t="s">
        <v>35</v>
      </c>
      <c r="E254" s="1" t="s">
        <v>12</v>
      </c>
      <c r="F254" s="1" t="s">
        <v>65</v>
      </c>
      <c r="G254" s="4">
        <v>59</v>
      </c>
      <c r="H254" s="3">
        <v>142.072</v>
      </c>
      <c r="I254" s="3">
        <v>0.156</v>
      </c>
      <c r="J254" s="3">
        <v>1.20095</v>
      </c>
      <c r="K254" s="3" t="str">
        <f t="shared" si="9"/>
        <v>16x75-Q5</v>
      </c>
      <c r="L254" s="32">
        <f>VLOOKUP(K:K,'price per block'!A:B,2,FALSE)</f>
        <v>225</v>
      </c>
      <c r="M254" s="33">
        <f>VLOOKUP(K:K,'price per block'!A:E,5,FALSE)</f>
        <v>1</v>
      </c>
      <c r="N254">
        <f t="shared" si="10"/>
        <v>0.156</v>
      </c>
      <c r="O254" s="34">
        <f t="shared" si="11"/>
        <v>0</v>
      </c>
    </row>
    <row r="255" spans="1:15" x14ac:dyDescent="0.2">
      <c r="A255" s="40">
        <v>45292</v>
      </c>
      <c r="B255" s="11" t="s">
        <v>83</v>
      </c>
      <c r="C255" s="19" t="s">
        <v>130</v>
      </c>
      <c r="D255" s="1" t="s">
        <v>36</v>
      </c>
      <c r="E255" s="1" t="s">
        <v>12</v>
      </c>
      <c r="F255" s="1" t="s">
        <v>65</v>
      </c>
      <c r="G255" s="4">
        <v>47</v>
      </c>
      <c r="H255" s="3">
        <v>127.041</v>
      </c>
      <c r="I255" s="3">
        <v>0.13900000000000001</v>
      </c>
      <c r="J255" s="3">
        <v>1.0729</v>
      </c>
      <c r="K255" s="3" t="str">
        <f t="shared" si="9"/>
        <v>16x75-Q5</v>
      </c>
      <c r="L255" s="32">
        <f>VLOOKUP(K:K,'price per block'!A:B,2,FALSE)</f>
        <v>225</v>
      </c>
      <c r="M255" s="33">
        <f>VLOOKUP(K:K,'price per block'!A:E,5,FALSE)</f>
        <v>1</v>
      </c>
      <c r="N255">
        <f t="shared" si="10"/>
        <v>0.13900000000000001</v>
      </c>
      <c r="O255" s="34">
        <f t="shared" si="11"/>
        <v>0</v>
      </c>
    </row>
    <row r="256" spans="1:15" x14ac:dyDescent="0.2">
      <c r="A256" s="40">
        <v>45292</v>
      </c>
      <c r="B256" s="11" t="s">
        <v>83</v>
      </c>
      <c r="C256" s="19" t="s">
        <v>130</v>
      </c>
      <c r="D256" s="1" t="s">
        <v>37</v>
      </c>
      <c r="E256" s="1" t="s">
        <v>12</v>
      </c>
      <c r="F256" s="1" t="s">
        <v>65</v>
      </c>
      <c r="G256" s="4">
        <v>88</v>
      </c>
      <c r="H256" s="3">
        <v>264.26400000000001</v>
      </c>
      <c r="I256" s="3">
        <v>0.28999999999999998</v>
      </c>
      <c r="J256" s="3">
        <v>2.2326199999999998</v>
      </c>
      <c r="K256" s="3" t="str">
        <f t="shared" si="9"/>
        <v>16x75-Q5</v>
      </c>
      <c r="L256" s="32">
        <f>VLOOKUP(K:K,'price per block'!A:B,2,FALSE)</f>
        <v>225</v>
      </c>
      <c r="M256" s="33">
        <f>VLOOKUP(K:K,'price per block'!A:E,5,FALSE)</f>
        <v>1</v>
      </c>
      <c r="N256">
        <f t="shared" si="10"/>
        <v>0.28999999999999998</v>
      </c>
      <c r="O256" s="34">
        <f t="shared" si="11"/>
        <v>0</v>
      </c>
    </row>
    <row r="257" spans="1:15" x14ac:dyDescent="0.2">
      <c r="A257" s="40">
        <v>45292</v>
      </c>
      <c r="B257" s="11" t="s">
        <v>83</v>
      </c>
      <c r="C257" s="1" t="s">
        <v>126</v>
      </c>
      <c r="D257" s="1" t="s">
        <v>6</v>
      </c>
      <c r="E257" s="1" t="s">
        <v>6</v>
      </c>
      <c r="F257" s="1" t="s">
        <v>6</v>
      </c>
      <c r="G257" s="4">
        <v>38641</v>
      </c>
      <c r="H257" s="3">
        <v>2031.83</v>
      </c>
      <c r="I257" s="3">
        <v>2.669</v>
      </c>
      <c r="J257" s="3">
        <v>5.1801000000000004</v>
      </c>
      <c r="K257" s="3" t="str">
        <f t="shared" si="9"/>
        <v>19x75-Waste</v>
      </c>
      <c r="L257" s="32">
        <f>VLOOKUP(K:K,'price per block'!A:B,2,FALSE)</f>
        <v>300</v>
      </c>
      <c r="M257" s="33">
        <f>VLOOKUP(K:K,'price per block'!A:E,5,FALSE)</f>
        <v>1</v>
      </c>
      <c r="N257">
        <f t="shared" si="10"/>
        <v>2.669</v>
      </c>
      <c r="O257" s="34">
        <f t="shared" si="11"/>
        <v>0</v>
      </c>
    </row>
    <row r="258" spans="1:15" x14ac:dyDescent="0.2">
      <c r="A258" s="40">
        <v>45292</v>
      </c>
      <c r="B258" s="11" t="s">
        <v>83</v>
      </c>
      <c r="C258" s="1" t="s">
        <v>126</v>
      </c>
      <c r="D258" s="1" t="s">
        <v>16</v>
      </c>
      <c r="E258" s="1" t="s">
        <v>6</v>
      </c>
      <c r="F258" s="1" t="s">
        <v>6</v>
      </c>
      <c r="G258" s="4">
        <v>0</v>
      </c>
      <c r="H258" s="3">
        <v>469.02800000000002</v>
      </c>
      <c r="I258" s="3">
        <v>0.61599999999999999</v>
      </c>
      <c r="J258" s="3">
        <v>1.1955</v>
      </c>
      <c r="K258" s="3" t="str">
        <f t="shared" si="9"/>
        <v>19x75-Waste</v>
      </c>
      <c r="L258" s="32">
        <f>VLOOKUP(K:K,'price per block'!A:B,2,FALSE)</f>
        <v>300</v>
      </c>
      <c r="M258" s="33">
        <f>VLOOKUP(K:K,'price per block'!A:E,5,FALSE)</f>
        <v>1</v>
      </c>
      <c r="N258">
        <f t="shared" si="10"/>
        <v>0.61599999999999999</v>
      </c>
      <c r="O258" s="34">
        <f t="shared" si="11"/>
        <v>0</v>
      </c>
    </row>
    <row r="259" spans="1:15" x14ac:dyDescent="0.2">
      <c r="A259" s="40">
        <v>45292</v>
      </c>
      <c r="B259" s="11" t="s">
        <v>83</v>
      </c>
      <c r="C259" s="1" t="s">
        <v>126</v>
      </c>
      <c r="D259" s="1" t="s">
        <v>17</v>
      </c>
      <c r="E259" s="1" t="s">
        <v>6</v>
      </c>
      <c r="F259" s="1" t="s">
        <v>6</v>
      </c>
      <c r="G259" s="4">
        <v>0</v>
      </c>
      <c r="H259" s="3">
        <v>0</v>
      </c>
      <c r="I259" s="3">
        <v>0</v>
      </c>
      <c r="J259" s="3">
        <v>0</v>
      </c>
      <c r="K259" s="3" t="str">
        <f t="shared" ref="K259:K322" si="12">CONCATENATE(C259,"-",F259)</f>
        <v>19x75-Waste</v>
      </c>
      <c r="L259" s="32">
        <f>VLOOKUP(K:K,'price per block'!A:B,2,FALSE)</f>
        <v>300</v>
      </c>
      <c r="M259" s="33">
        <f>VLOOKUP(K:K,'price per block'!A:E,5,FALSE)</f>
        <v>1</v>
      </c>
      <c r="N259">
        <f t="shared" ref="N259:N322" si="13">M259*I259</f>
        <v>0</v>
      </c>
      <c r="O259" s="34">
        <f t="shared" ref="O259:O322" si="14">I259-N259</f>
        <v>0</v>
      </c>
    </row>
    <row r="260" spans="1:15" x14ac:dyDescent="0.2">
      <c r="A260" s="40">
        <v>45292</v>
      </c>
      <c r="B260" s="11" t="s">
        <v>83</v>
      </c>
      <c r="C260" s="1" t="s">
        <v>126</v>
      </c>
      <c r="D260" s="1" t="s">
        <v>9</v>
      </c>
      <c r="E260" s="1" t="s">
        <v>10</v>
      </c>
      <c r="F260" s="1" t="s">
        <v>6</v>
      </c>
      <c r="G260" s="4">
        <v>32465</v>
      </c>
      <c r="H260" s="3">
        <v>6251.15</v>
      </c>
      <c r="I260" s="3">
        <v>8.2070000000000007</v>
      </c>
      <c r="J260" s="3">
        <v>15.9277</v>
      </c>
      <c r="K260" s="3" t="str">
        <f t="shared" si="12"/>
        <v>19x75-Waste</v>
      </c>
      <c r="L260" s="32">
        <f>VLOOKUP(K:K,'price per block'!A:B,2,FALSE)</f>
        <v>300</v>
      </c>
      <c r="M260" s="33">
        <f>VLOOKUP(K:K,'price per block'!A:E,5,FALSE)</f>
        <v>1</v>
      </c>
      <c r="N260">
        <f t="shared" si="13"/>
        <v>8.2070000000000007</v>
      </c>
      <c r="O260" s="34">
        <f t="shared" si="14"/>
        <v>0</v>
      </c>
    </row>
    <row r="261" spans="1:15" x14ac:dyDescent="0.2">
      <c r="A261" s="40">
        <v>45292</v>
      </c>
      <c r="B261" s="11" t="s">
        <v>83</v>
      </c>
      <c r="C261" s="1" t="s">
        <v>126</v>
      </c>
      <c r="D261" s="1" t="s">
        <v>11</v>
      </c>
      <c r="E261" s="1" t="s">
        <v>12</v>
      </c>
      <c r="F261" s="1" t="s">
        <v>61</v>
      </c>
      <c r="G261" s="4">
        <v>58207</v>
      </c>
      <c r="H261" s="3">
        <v>25961.599999999999</v>
      </c>
      <c r="I261" s="3">
        <v>34.098999999999997</v>
      </c>
      <c r="J261" s="3">
        <v>66.177300000000002</v>
      </c>
      <c r="K261" s="3" t="str">
        <f t="shared" si="12"/>
        <v>19x75-Q1</v>
      </c>
      <c r="L261" s="32">
        <f>VLOOKUP(K:K,'price per block'!A:B,2,FALSE)</f>
        <v>300</v>
      </c>
      <c r="M261" s="33">
        <f>VLOOKUP(K:K,'price per block'!A:E,5,FALSE)</f>
        <v>1</v>
      </c>
      <c r="N261">
        <f t="shared" si="13"/>
        <v>34.098999999999997</v>
      </c>
      <c r="O261" s="34">
        <f t="shared" si="14"/>
        <v>0</v>
      </c>
    </row>
    <row r="262" spans="1:15" x14ac:dyDescent="0.2">
      <c r="A262" s="40">
        <v>45292</v>
      </c>
      <c r="B262" s="11" t="s">
        <v>83</v>
      </c>
      <c r="C262" s="1" t="s">
        <v>126</v>
      </c>
      <c r="D262" s="1" t="s">
        <v>13</v>
      </c>
      <c r="E262" s="1" t="s">
        <v>12</v>
      </c>
      <c r="F262" s="1" t="s">
        <v>61</v>
      </c>
      <c r="G262" s="4">
        <v>10242</v>
      </c>
      <c r="H262" s="3">
        <v>2094.2800000000002</v>
      </c>
      <c r="I262" s="3">
        <v>2.7509999999999999</v>
      </c>
      <c r="J262" s="3">
        <v>5.3381100000000004</v>
      </c>
      <c r="K262" s="3" t="str">
        <f t="shared" si="12"/>
        <v>19x75-Q1</v>
      </c>
      <c r="L262" s="32">
        <f>VLOOKUP(K:K,'price per block'!A:B,2,FALSE)</f>
        <v>300</v>
      </c>
      <c r="M262" s="33">
        <f>VLOOKUP(K:K,'price per block'!A:E,5,FALSE)</f>
        <v>1</v>
      </c>
      <c r="N262">
        <f t="shared" si="13"/>
        <v>2.7509999999999999</v>
      </c>
      <c r="O262" s="34">
        <f t="shared" si="14"/>
        <v>0</v>
      </c>
    </row>
    <row r="263" spans="1:15" x14ac:dyDescent="0.2">
      <c r="A263" s="40">
        <v>45292</v>
      </c>
      <c r="B263" s="11" t="s">
        <v>83</v>
      </c>
      <c r="C263" s="1" t="s">
        <v>126</v>
      </c>
      <c r="D263" s="1" t="s">
        <v>23</v>
      </c>
      <c r="E263" s="1" t="s">
        <v>22</v>
      </c>
      <c r="F263" s="1" t="s">
        <v>63</v>
      </c>
      <c r="G263" s="4">
        <v>711</v>
      </c>
      <c r="H263" s="3">
        <v>217.054</v>
      </c>
      <c r="I263" s="3">
        <v>0.28499999999999998</v>
      </c>
      <c r="J263" s="3">
        <v>0.553234</v>
      </c>
      <c r="K263" s="3" t="str">
        <f t="shared" si="12"/>
        <v>19x75-Q2</v>
      </c>
      <c r="L263" s="32">
        <f>VLOOKUP(K:K,'price per block'!A:B,2,FALSE)</f>
        <v>300</v>
      </c>
      <c r="M263" s="33">
        <f>VLOOKUP(K:K,'price per block'!A:E,5,FALSE)</f>
        <v>1</v>
      </c>
      <c r="N263">
        <f t="shared" si="13"/>
        <v>0.28499999999999998</v>
      </c>
      <c r="O263" s="34">
        <f t="shared" si="14"/>
        <v>0</v>
      </c>
    </row>
    <row r="264" spans="1:15" x14ac:dyDescent="0.2">
      <c r="A264" s="40">
        <v>45292</v>
      </c>
      <c r="B264" s="11" t="s">
        <v>83</v>
      </c>
      <c r="C264" s="1" t="s">
        <v>126</v>
      </c>
      <c r="D264" s="1" t="s">
        <v>24</v>
      </c>
      <c r="E264" s="1" t="s">
        <v>12</v>
      </c>
      <c r="F264" s="1" t="s">
        <v>65</v>
      </c>
      <c r="G264" s="4">
        <v>227</v>
      </c>
      <c r="H264" s="3">
        <v>546.61599999999999</v>
      </c>
      <c r="I264" s="3">
        <v>0.71899999999999997</v>
      </c>
      <c r="J264" s="3">
        <v>1.3953800000000001</v>
      </c>
      <c r="K264" s="3" t="str">
        <f t="shared" si="12"/>
        <v>19x75-Q5</v>
      </c>
      <c r="L264" s="32">
        <f>VLOOKUP(K:K,'price per block'!A:B,2,FALSE)</f>
        <v>300</v>
      </c>
      <c r="M264" s="33">
        <f>VLOOKUP(K:K,'price per block'!A:E,5,FALSE)</f>
        <v>1</v>
      </c>
      <c r="N264">
        <f t="shared" si="13"/>
        <v>0.71899999999999997</v>
      </c>
      <c r="O264" s="34">
        <f t="shared" si="14"/>
        <v>0</v>
      </c>
    </row>
    <row r="265" spans="1:15" x14ac:dyDescent="0.2">
      <c r="A265" s="40">
        <v>45292</v>
      </c>
      <c r="B265" s="11" t="s">
        <v>83</v>
      </c>
      <c r="C265" s="1" t="s">
        <v>126</v>
      </c>
      <c r="D265" s="1" t="s">
        <v>25</v>
      </c>
      <c r="E265" s="1" t="s">
        <v>12</v>
      </c>
      <c r="F265" s="1" t="s">
        <v>65</v>
      </c>
      <c r="G265" s="4">
        <v>320</v>
      </c>
      <c r="H265" s="3">
        <v>960.96</v>
      </c>
      <c r="I265" s="3">
        <v>1.264</v>
      </c>
      <c r="J265" s="3">
        <v>2.4535999999999998</v>
      </c>
      <c r="K265" s="3" t="str">
        <f t="shared" si="12"/>
        <v>19x75-Q5</v>
      </c>
      <c r="L265" s="32">
        <f>VLOOKUP(K:K,'price per block'!A:B,2,FALSE)</f>
        <v>300</v>
      </c>
      <c r="M265" s="33">
        <f>VLOOKUP(K:K,'price per block'!A:E,5,FALSE)</f>
        <v>1</v>
      </c>
      <c r="N265">
        <f t="shared" si="13"/>
        <v>1.264</v>
      </c>
      <c r="O265" s="34">
        <f t="shared" si="14"/>
        <v>0</v>
      </c>
    </row>
    <row r="266" spans="1:15" x14ac:dyDescent="0.2">
      <c r="A266" s="40">
        <v>45292</v>
      </c>
      <c r="B266" s="11" t="s">
        <v>83</v>
      </c>
      <c r="C266" s="1" t="s">
        <v>126</v>
      </c>
      <c r="D266" s="1" t="s">
        <v>14</v>
      </c>
      <c r="E266" s="1" t="s">
        <v>15</v>
      </c>
      <c r="F266" s="1" t="s">
        <v>62</v>
      </c>
      <c r="G266" s="4">
        <v>2822</v>
      </c>
      <c r="H266" s="3">
        <v>698.9</v>
      </c>
      <c r="I266" s="3">
        <v>0.91700000000000004</v>
      </c>
      <c r="J266" s="3">
        <v>1.77911</v>
      </c>
      <c r="K266" s="3" t="str">
        <f t="shared" si="12"/>
        <v>19x75-Q3</v>
      </c>
      <c r="L266" s="32">
        <f>VLOOKUP(K:K,'price per block'!A:B,2,FALSE)</f>
        <v>244</v>
      </c>
      <c r="M266" s="33">
        <f>VLOOKUP(K:K,'price per block'!A:E,5,FALSE)</f>
        <v>0.81333333333333335</v>
      </c>
      <c r="N266">
        <f t="shared" si="13"/>
        <v>0.74582666666666675</v>
      </c>
      <c r="O266" s="34">
        <f t="shared" si="14"/>
        <v>0.17117333333333329</v>
      </c>
    </row>
    <row r="267" spans="1:15" x14ac:dyDescent="0.2">
      <c r="A267" s="40">
        <v>45292</v>
      </c>
      <c r="B267" s="6" t="s">
        <v>78</v>
      </c>
      <c r="C267" s="1" t="s">
        <v>126</v>
      </c>
      <c r="D267" s="1" t="s">
        <v>6</v>
      </c>
      <c r="E267" s="1" t="s">
        <v>6</v>
      </c>
      <c r="F267" s="1" t="s">
        <v>6</v>
      </c>
      <c r="G267" s="4">
        <v>38874</v>
      </c>
      <c r="H267" s="3">
        <v>2259.98</v>
      </c>
      <c r="I267" s="3">
        <v>2.9689999999999999</v>
      </c>
      <c r="J267" s="3">
        <v>1.8295999999999999</v>
      </c>
      <c r="K267" s="3" t="str">
        <f t="shared" si="12"/>
        <v>19x75-Waste</v>
      </c>
      <c r="L267" s="32">
        <f>VLOOKUP(K:K,'price per block'!A:B,2,FALSE)</f>
        <v>300</v>
      </c>
      <c r="M267" s="33">
        <f>VLOOKUP(K:K,'price per block'!A:E,5,FALSE)</f>
        <v>1</v>
      </c>
      <c r="N267">
        <f t="shared" si="13"/>
        <v>2.9689999999999999</v>
      </c>
      <c r="O267" s="34">
        <f t="shared" si="14"/>
        <v>0</v>
      </c>
    </row>
    <row r="268" spans="1:15" x14ac:dyDescent="0.2">
      <c r="A268" s="40">
        <v>45292</v>
      </c>
      <c r="B268" s="6" t="s">
        <v>78</v>
      </c>
      <c r="C268" s="1" t="s">
        <v>126</v>
      </c>
      <c r="D268" s="1" t="s">
        <v>9</v>
      </c>
      <c r="E268" s="1" t="s">
        <v>10</v>
      </c>
      <c r="F268" s="1" t="s">
        <v>6</v>
      </c>
      <c r="G268" s="4">
        <v>26027</v>
      </c>
      <c r="H268" s="3">
        <v>5455.82</v>
      </c>
      <c r="I268" s="3">
        <v>7.1639999999999997</v>
      </c>
      <c r="J268" s="3">
        <v>4.4139900000000001</v>
      </c>
      <c r="K268" s="3" t="str">
        <f t="shared" si="12"/>
        <v>19x75-Waste</v>
      </c>
      <c r="L268" s="32">
        <f>VLOOKUP(K:K,'price per block'!A:B,2,FALSE)</f>
        <v>300</v>
      </c>
      <c r="M268" s="33">
        <f>VLOOKUP(K:K,'price per block'!A:E,5,FALSE)</f>
        <v>1</v>
      </c>
      <c r="N268">
        <f t="shared" si="13"/>
        <v>7.1639999999999997</v>
      </c>
      <c r="O268" s="34">
        <f t="shared" si="14"/>
        <v>0</v>
      </c>
    </row>
    <row r="269" spans="1:15" x14ac:dyDescent="0.2">
      <c r="A269" s="40">
        <v>45292</v>
      </c>
      <c r="B269" s="6" t="s">
        <v>78</v>
      </c>
      <c r="C269" s="1" t="s">
        <v>126</v>
      </c>
      <c r="D269" s="1" t="s">
        <v>16</v>
      </c>
      <c r="E269" s="1" t="s">
        <v>6</v>
      </c>
      <c r="F269" s="1" t="s">
        <v>6</v>
      </c>
      <c r="G269" s="4">
        <v>0</v>
      </c>
      <c r="H269" s="3">
        <v>429.97800000000001</v>
      </c>
      <c r="I269" s="3">
        <v>0.56499999999999995</v>
      </c>
      <c r="J269" s="3">
        <v>0.34801199999999999</v>
      </c>
      <c r="K269" s="3" t="str">
        <f t="shared" si="12"/>
        <v>19x75-Waste</v>
      </c>
      <c r="L269" s="32">
        <f>VLOOKUP(K:K,'price per block'!A:B,2,FALSE)</f>
        <v>300</v>
      </c>
      <c r="M269" s="33">
        <f>VLOOKUP(K:K,'price per block'!A:E,5,FALSE)</f>
        <v>1</v>
      </c>
      <c r="N269">
        <f t="shared" si="13"/>
        <v>0.56499999999999995</v>
      </c>
      <c r="O269" s="34">
        <f t="shared" si="14"/>
        <v>0</v>
      </c>
    </row>
    <row r="270" spans="1:15" x14ac:dyDescent="0.2">
      <c r="A270" s="40">
        <v>45292</v>
      </c>
      <c r="B270" s="6" t="s">
        <v>78</v>
      </c>
      <c r="C270" s="1" t="s">
        <v>126</v>
      </c>
      <c r="D270" s="1" t="s">
        <v>17</v>
      </c>
      <c r="E270" s="1" t="s">
        <v>6</v>
      </c>
      <c r="F270" s="1" t="s">
        <v>6</v>
      </c>
      <c r="G270" s="4">
        <v>0</v>
      </c>
      <c r="H270" s="3">
        <v>0</v>
      </c>
      <c r="I270" s="3">
        <v>0</v>
      </c>
      <c r="J270" s="3">
        <v>0</v>
      </c>
      <c r="K270" s="3" t="str">
        <f t="shared" si="12"/>
        <v>19x75-Waste</v>
      </c>
      <c r="L270" s="32">
        <f>VLOOKUP(K:K,'price per block'!A:B,2,FALSE)</f>
        <v>300</v>
      </c>
      <c r="M270" s="33">
        <f>VLOOKUP(K:K,'price per block'!A:E,5,FALSE)</f>
        <v>1</v>
      </c>
      <c r="N270">
        <f t="shared" si="13"/>
        <v>0</v>
      </c>
      <c r="O270" s="34">
        <f t="shared" si="14"/>
        <v>0</v>
      </c>
    </row>
    <row r="271" spans="1:15" x14ac:dyDescent="0.2">
      <c r="A271" s="40">
        <v>45292</v>
      </c>
      <c r="B271" s="6" t="s">
        <v>78</v>
      </c>
      <c r="C271" s="1" t="s">
        <v>129</v>
      </c>
      <c r="D271" s="1" t="s">
        <v>9</v>
      </c>
      <c r="E271" s="1" t="s">
        <v>10</v>
      </c>
      <c r="F271" s="1" t="s">
        <v>6</v>
      </c>
      <c r="G271" s="4">
        <v>49944</v>
      </c>
      <c r="H271" s="3">
        <v>10381.9</v>
      </c>
      <c r="I271" s="3">
        <v>29.562999999999999</v>
      </c>
      <c r="J271" s="3">
        <v>18.215699999999998</v>
      </c>
      <c r="K271" s="3" t="str">
        <f t="shared" si="12"/>
        <v>25x125-Waste</v>
      </c>
      <c r="L271" s="32">
        <f>VLOOKUP(K:K,'price per block'!A:B,2,FALSE)</f>
        <v>346.15384615384613</v>
      </c>
      <c r="M271" s="33">
        <f>VLOOKUP(K:K,'price per block'!A:E,5,FALSE)</f>
        <v>1</v>
      </c>
      <c r="N271">
        <f t="shared" si="13"/>
        <v>29.562999999999999</v>
      </c>
      <c r="O271" s="34">
        <f t="shared" si="14"/>
        <v>0</v>
      </c>
    </row>
    <row r="272" spans="1:15" x14ac:dyDescent="0.2">
      <c r="A272" s="40">
        <v>45292</v>
      </c>
      <c r="B272" s="6" t="s">
        <v>78</v>
      </c>
      <c r="C272" s="1" t="s">
        <v>129</v>
      </c>
      <c r="D272" s="1" t="s">
        <v>6</v>
      </c>
      <c r="E272" s="1" t="s">
        <v>6</v>
      </c>
      <c r="F272" s="1" t="s">
        <v>6</v>
      </c>
      <c r="G272" s="4">
        <v>33553</v>
      </c>
      <c r="H272" s="3">
        <v>2033.62</v>
      </c>
      <c r="I272" s="3">
        <v>5.7960000000000003</v>
      </c>
      <c r="J272" s="3">
        <v>3.57117</v>
      </c>
      <c r="K272" s="3" t="str">
        <f t="shared" si="12"/>
        <v>25x125-Waste</v>
      </c>
      <c r="L272" s="32">
        <f>VLOOKUP(K:K,'price per block'!A:B,2,FALSE)</f>
        <v>346.15384615384613</v>
      </c>
      <c r="M272" s="33">
        <f>VLOOKUP(K:K,'price per block'!A:E,5,FALSE)</f>
        <v>1</v>
      </c>
      <c r="N272">
        <f t="shared" si="13"/>
        <v>5.7960000000000003</v>
      </c>
      <c r="O272" s="34">
        <f t="shared" si="14"/>
        <v>0</v>
      </c>
    </row>
    <row r="273" spans="1:15" x14ac:dyDescent="0.2">
      <c r="A273" s="40">
        <v>45292</v>
      </c>
      <c r="B273" s="6" t="s">
        <v>78</v>
      </c>
      <c r="C273" s="1" t="s">
        <v>129</v>
      </c>
      <c r="D273" s="1" t="s">
        <v>16</v>
      </c>
      <c r="E273" s="1" t="s">
        <v>6</v>
      </c>
      <c r="F273" s="1" t="s">
        <v>6</v>
      </c>
      <c r="G273" s="4">
        <v>0</v>
      </c>
      <c r="H273" s="3">
        <v>554.04100000000005</v>
      </c>
      <c r="I273" s="3">
        <v>1.579</v>
      </c>
      <c r="J273" s="3">
        <v>0.97263699999999997</v>
      </c>
      <c r="K273" s="3" t="str">
        <f t="shared" si="12"/>
        <v>25x125-Waste</v>
      </c>
      <c r="L273" s="32">
        <f>VLOOKUP(K:K,'price per block'!A:B,2,FALSE)</f>
        <v>346.15384615384613</v>
      </c>
      <c r="M273" s="33">
        <f>VLOOKUP(K:K,'price per block'!A:E,5,FALSE)</f>
        <v>1</v>
      </c>
      <c r="N273">
        <f t="shared" si="13"/>
        <v>1.579</v>
      </c>
      <c r="O273" s="34">
        <f t="shared" si="14"/>
        <v>0</v>
      </c>
    </row>
    <row r="274" spans="1:15" x14ac:dyDescent="0.2">
      <c r="A274" s="40">
        <v>45292</v>
      </c>
      <c r="B274" s="6" t="s">
        <v>78</v>
      </c>
      <c r="C274" s="1" t="s">
        <v>129</v>
      </c>
      <c r="D274" s="1" t="s">
        <v>17</v>
      </c>
      <c r="E274" s="1" t="s">
        <v>6</v>
      </c>
      <c r="F274" s="1" t="s">
        <v>6</v>
      </c>
      <c r="G274" s="4">
        <v>5</v>
      </c>
      <c r="H274" s="3">
        <v>22.109000000000002</v>
      </c>
      <c r="I274" s="3">
        <v>6.2E-2</v>
      </c>
      <c r="J274" s="3">
        <v>3.8425800000000003E-2</v>
      </c>
      <c r="K274" s="3" t="str">
        <f t="shared" si="12"/>
        <v>25x125-Waste</v>
      </c>
      <c r="L274" s="32">
        <f>VLOOKUP(K:K,'price per block'!A:B,2,FALSE)</f>
        <v>346.15384615384613</v>
      </c>
      <c r="M274" s="33">
        <f>VLOOKUP(K:K,'price per block'!A:E,5,FALSE)</f>
        <v>1</v>
      </c>
      <c r="N274">
        <f t="shared" si="13"/>
        <v>6.2E-2</v>
      </c>
      <c r="O274" s="34">
        <f t="shared" si="14"/>
        <v>0</v>
      </c>
    </row>
    <row r="275" spans="1:15" x14ac:dyDescent="0.2">
      <c r="A275" s="40">
        <v>45292</v>
      </c>
      <c r="B275" s="6" t="s">
        <v>78</v>
      </c>
      <c r="C275" s="1" t="s">
        <v>126</v>
      </c>
      <c r="D275" s="1" t="s">
        <v>13</v>
      </c>
      <c r="E275" s="1" t="s">
        <v>12</v>
      </c>
      <c r="F275" s="1" t="s">
        <v>61</v>
      </c>
      <c r="G275" s="4">
        <v>12038</v>
      </c>
      <c r="H275" s="3">
        <v>2449.81</v>
      </c>
      <c r="I275" s="3">
        <v>3.218</v>
      </c>
      <c r="J275" s="3">
        <v>1.9828399999999999</v>
      </c>
      <c r="K275" s="3" t="str">
        <f t="shared" si="12"/>
        <v>19x75-Q1</v>
      </c>
      <c r="L275" s="32">
        <f>VLOOKUP(K:K,'price per block'!A:B,2,FALSE)</f>
        <v>300</v>
      </c>
      <c r="M275" s="33">
        <f>VLOOKUP(K:K,'price per block'!A:E,5,FALSE)</f>
        <v>1</v>
      </c>
      <c r="N275">
        <f t="shared" si="13"/>
        <v>3.218</v>
      </c>
      <c r="O275" s="34">
        <f t="shared" si="14"/>
        <v>0</v>
      </c>
    </row>
    <row r="276" spans="1:15" x14ac:dyDescent="0.2">
      <c r="A276" s="40">
        <v>45292</v>
      </c>
      <c r="B276" s="6" t="s">
        <v>78</v>
      </c>
      <c r="C276" s="1" t="s">
        <v>126</v>
      </c>
      <c r="D276" s="1" t="s">
        <v>11</v>
      </c>
      <c r="E276" s="1" t="s">
        <v>12</v>
      </c>
      <c r="F276" s="1" t="s">
        <v>61</v>
      </c>
      <c r="G276" s="4">
        <v>45266</v>
      </c>
      <c r="H276" s="3">
        <v>19268.3</v>
      </c>
      <c r="I276" s="3">
        <v>25.315000000000001</v>
      </c>
      <c r="J276" s="3">
        <v>15.5983</v>
      </c>
      <c r="K276" s="3" t="str">
        <f t="shared" si="12"/>
        <v>19x75-Q1</v>
      </c>
      <c r="L276" s="32">
        <f>VLOOKUP(K:K,'price per block'!A:B,2,FALSE)</f>
        <v>300</v>
      </c>
      <c r="M276" s="33">
        <f>VLOOKUP(K:K,'price per block'!A:E,5,FALSE)</f>
        <v>1</v>
      </c>
      <c r="N276">
        <f t="shared" si="13"/>
        <v>25.315000000000001</v>
      </c>
      <c r="O276" s="34">
        <f t="shared" si="14"/>
        <v>0</v>
      </c>
    </row>
    <row r="277" spans="1:15" x14ac:dyDescent="0.2">
      <c r="A277" s="40">
        <v>45292</v>
      </c>
      <c r="B277" s="6" t="s">
        <v>78</v>
      </c>
      <c r="C277" s="1" t="s">
        <v>126</v>
      </c>
      <c r="D277" s="1" t="s">
        <v>27</v>
      </c>
      <c r="E277" s="1" t="s">
        <v>15</v>
      </c>
      <c r="F277" s="1" t="s">
        <v>64</v>
      </c>
      <c r="G277" s="4">
        <v>288</v>
      </c>
      <c r="H277" s="3">
        <v>68.816000000000003</v>
      </c>
      <c r="I277" s="3">
        <v>0.09</v>
      </c>
      <c r="J277" s="3">
        <v>5.5495999999999997E-2</v>
      </c>
      <c r="K277" s="3" t="str">
        <f t="shared" si="12"/>
        <v>19x75-Q4</v>
      </c>
      <c r="L277" s="32">
        <f>VLOOKUP(K:K,'price per block'!A:B,2,FALSE)</f>
        <v>200.00000000000003</v>
      </c>
      <c r="M277" s="33">
        <f>VLOOKUP(K:K,'price per block'!A:E,5,FALSE)</f>
        <v>0.66666666666666663</v>
      </c>
      <c r="N277">
        <f t="shared" si="13"/>
        <v>0.06</v>
      </c>
      <c r="O277" s="34">
        <f t="shared" si="14"/>
        <v>0.03</v>
      </c>
    </row>
    <row r="278" spans="1:15" x14ac:dyDescent="0.2">
      <c r="A278" s="40">
        <v>45292</v>
      </c>
      <c r="B278" s="6" t="s">
        <v>78</v>
      </c>
      <c r="C278" s="1" t="s">
        <v>126</v>
      </c>
      <c r="D278" s="1" t="s">
        <v>14</v>
      </c>
      <c r="E278" s="1" t="s">
        <v>15</v>
      </c>
      <c r="F278" s="1" t="s">
        <v>62</v>
      </c>
      <c r="G278" s="4">
        <v>6396</v>
      </c>
      <c r="H278" s="3">
        <v>1791.58</v>
      </c>
      <c r="I278" s="3">
        <v>2.351</v>
      </c>
      <c r="J278" s="3">
        <v>1.44882</v>
      </c>
      <c r="K278" s="3" t="str">
        <f t="shared" si="12"/>
        <v>19x75-Q3</v>
      </c>
      <c r="L278" s="32">
        <f>VLOOKUP(K:K,'price per block'!A:B,2,FALSE)</f>
        <v>244</v>
      </c>
      <c r="M278" s="33">
        <f>VLOOKUP(K:K,'price per block'!A:E,5,FALSE)</f>
        <v>0.81333333333333335</v>
      </c>
      <c r="N278">
        <f t="shared" si="13"/>
        <v>1.9121466666666667</v>
      </c>
      <c r="O278" s="34">
        <f t="shared" si="14"/>
        <v>0.43885333333333332</v>
      </c>
    </row>
    <row r="279" spans="1:15" x14ac:dyDescent="0.2">
      <c r="A279" s="40">
        <v>45292</v>
      </c>
      <c r="B279" s="6" t="s">
        <v>78</v>
      </c>
      <c r="C279" s="1" t="s">
        <v>126</v>
      </c>
      <c r="D279" s="1" t="s">
        <v>25</v>
      </c>
      <c r="E279" s="1" t="s">
        <v>12</v>
      </c>
      <c r="F279" s="1" t="s">
        <v>65</v>
      </c>
      <c r="G279" s="4">
        <v>95</v>
      </c>
      <c r="H279" s="3">
        <v>285.28500000000003</v>
      </c>
      <c r="I279" s="3">
        <v>0.375</v>
      </c>
      <c r="J279" s="3">
        <v>0.23113400000000001</v>
      </c>
      <c r="K279" s="3" t="str">
        <f t="shared" si="12"/>
        <v>19x75-Q5</v>
      </c>
      <c r="L279" s="32">
        <f>VLOOKUP(K:K,'price per block'!A:B,2,FALSE)</f>
        <v>300</v>
      </c>
      <c r="M279" s="33">
        <f>VLOOKUP(K:K,'price per block'!A:E,5,FALSE)</f>
        <v>1</v>
      </c>
      <c r="N279">
        <f t="shared" si="13"/>
        <v>0.375</v>
      </c>
      <c r="O279" s="34">
        <f t="shared" si="14"/>
        <v>0</v>
      </c>
    </row>
    <row r="280" spans="1:15" x14ac:dyDescent="0.2">
      <c r="A280" s="40">
        <v>45292</v>
      </c>
      <c r="B280" s="6" t="s">
        <v>78</v>
      </c>
      <c r="C280" s="1" t="s">
        <v>126</v>
      </c>
      <c r="D280" s="1" t="s">
        <v>23</v>
      </c>
      <c r="E280" s="1" t="s">
        <v>22</v>
      </c>
      <c r="F280" s="1" t="s">
        <v>63</v>
      </c>
      <c r="G280" s="4">
        <v>1803</v>
      </c>
      <c r="H280" s="3">
        <v>503.84199999999998</v>
      </c>
      <c r="I280" s="3">
        <v>0.66200000000000003</v>
      </c>
      <c r="J280" s="3">
        <v>0.407779</v>
      </c>
      <c r="K280" s="3" t="str">
        <f t="shared" si="12"/>
        <v>19x75-Q2</v>
      </c>
      <c r="L280" s="32">
        <f>VLOOKUP(K:K,'price per block'!A:B,2,FALSE)</f>
        <v>300</v>
      </c>
      <c r="M280" s="33">
        <f>VLOOKUP(K:K,'price per block'!A:E,5,FALSE)</f>
        <v>1</v>
      </c>
      <c r="N280">
        <f t="shared" si="13"/>
        <v>0.66200000000000003</v>
      </c>
      <c r="O280" s="34">
        <f t="shared" si="14"/>
        <v>0</v>
      </c>
    </row>
    <row r="281" spans="1:15" x14ac:dyDescent="0.2">
      <c r="A281" s="40">
        <v>45292</v>
      </c>
      <c r="B281" s="6" t="s">
        <v>78</v>
      </c>
      <c r="C281" s="1" t="s">
        <v>126</v>
      </c>
      <c r="D281" s="1" t="s">
        <v>24</v>
      </c>
      <c r="E281" s="1" t="s">
        <v>12</v>
      </c>
      <c r="F281" s="1" t="s">
        <v>65</v>
      </c>
      <c r="G281" s="4">
        <v>112</v>
      </c>
      <c r="H281" s="3">
        <v>269.69600000000003</v>
      </c>
      <c r="I281" s="3">
        <v>0.35399999999999998</v>
      </c>
      <c r="J281" s="3">
        <v>0.21839900000000001</v>
      </c>
      <c r="K281" s="3" t="str">
        <f t="shared" si="12"/>
        <v>19x75-Q5</v>
      </c>
      <c r="L281" s="32">
        <f>VLOOKUP(K:K,'price per block'!A:B,2,FALSE)</f>
        <v>300</v>
      </c>
      <c r="M281" s="33">
        <f>VLOOKUP(K:K,'price per block'!A:E,5,FALSE)</f>
        <v>1</v>
      </c>
      <c r="N281">
        <f t="shared" si="13"/>
        <v>0.35399999999999998</v>
      </c>
      <c r="O281" s="34">
        <f t="shared" si="14"/>
        <v>0</v>
      </c>
    </row>
    <row r="282" spans="1:15" x14ac:dyDescent="0.2">
      <c r="A282" s="40">
        <v>45292</v>
      </c>
      <c r="B282" s="6" t="s">
        <v>78</v>
      </c>
      <c r="C282" s="1" t="s">
        <v>129</v>
      </c>
      <c r="D282" s="1" t="s">
        <v>50</v>
      </c>
      <c r="E282" s="1" t="s">
        <v>15</v>
      </c>
      <c r="F282" s="1" t="s">
        <v>62</v>
      </c>
      <c r="G282" s="4">
        <v>17951</v>
      </c>
      <c r="H282" s="3">
        <v>4774.01</v>
      </c>
      <c r="I282" s="3">
        <v>13.590999999999999</v>
      </c>
      <c r="J282" s="3">
        <v>8.3745100000000008</v>
      </c>
      <c r="K282" s="3" t="str">
        <f t="shared" si="12"/>
        <v>25x125-Q3</v>
      </c>
      <c r="L282" s="32">
        <f>VLOOKUP(K:K,'price per block'!A:B,2,FALSE)</f>
        <v>276.92307692307691</v>
      </c>
      <c r="M282" s="33">
        <f>VLOOKUP(K:K,'price per block'!A:E,5,FALSE)</f>
        <v>0.6</v>
      </c>
      <c r="N282">
        <f t="shared" si="13"/>
        <v>8.1545999999999985</v>
      </c>
      <c r="O282" s="34">
        <f t="shared" si="14"/>
        <v>5.4364000000000008</v>
      </c>
    </row>
    <row r="283" spans="1:15" x14ac:dyDescent="0.2">
      <c r="A283" s="40">
        <v>45292</v>
      </c>
      <c r="B283" s="6" t="s">
        <v>78</v>
      </c>
      <c r="C283" s="1" t="s">
        <v>129</v>
      </c>
      <c r="D283" s="1" t="s">
        <v>52</v>
      </c>
      <c r="E283" s="1" t="s">
        <v>12</v>
      </c>
      <c r="F283" s="1" t="s">
        <v>61</v>
      </c>
      <c r="G283" s="4">
        <v>52728</v>
      </c>
      <c r="H283" s="3">
        <v>21302.1</v>
      </c>
      <c r="I283" s="3">
        <v>60.710999999999999</v>
      </c>
      <c r="J283" s="3">
        <v>37.407899999999998</v>
      </c>
      <c r="K283" s="3" t="str">
        <f t="shared" si="12"/>
        <v>25x125-Q1</v>
      </c>
      <c r="L283" s="32">
        <f>VLOOKUP(K:K,'price per block'!A:B,2,FALSE)</f>
        <v>346.15384615384613</v>
      </c>
      <c r="M283" s="33">
        <f>VLOOKUP(K:K,'price per block'!A:E,5,FALSE)</f>
        <v>1</v>
      </c>
      <c r="N283">
        <f t="shared" si="13"/>
        <v>60.710999999999999</v>
      </c>
      <c r="O283" s="34">
        <f t="shared" si="14"/>
        <v>0</v>
      </c>
    </row>
    <row r="284" spans="1:15" x14ac:dyDescent="0.2">
      <c r="A284" s="40">
        <v>45292</v>
      </c>
      <c r="B284" s="6" t="s">
        <v>78</v>
      </c>
      <c r="C284" s="1" t="s">
        <v>129</v>
      </c>
      <c r="D284" s="1" t="s">
        <v>51</v>
      </c>
      <c r="E284" s="1" t="s">
        <v>12</v>
      </c>
      <c r="F284" s="1" t="s">
        <v>61</v>
      </c>
      <c r="G284" s="4">
        <v>9393</v>
      </c>
      <c r="H284" s="3">
        <v>2097.12</v>
      </c>
      <c r="I284" s="3">
        <v>5.976</v>
      </c>
      <c r="J284" s="3">
        <v>3.68221</v>
      </c>
      <c r="K284" s="3" t="str">
        <f t="shared" si="12"/>
        <v>25x125-Q1</v>
      </c>
      <c r="L284" s="32">
        <f>VLOOKUP(K:K,'price per block'!A:B,2,FALSE)</f>
        <v>346.15384615384613</v>
      </c>
      <c r="M284" s="33">
        <f>VLOOKUP(K:K,'price per block'!A:E,5,FALSE)</f>
        <v>1</v>
      </c>
      <c r="N284">
        <f t="shared" si="13"/>
        <v>5.976</v>
      </c>
      <c r="O284" s="34">
        <f t="shared" si="14"/>
        <v>0</v>
      </c>
    </row>
    <row r="285" spans="1:15" x14ac:dyDescent="0.2">
      <c r="A285" s="40">
        <v>45292</v>
      </c>
      <c r="B285" s="6" t="s">
        <v>78</v>
      </c>
      <c r="C285" s="1" t="s">
        <v>129</v>
      </c>
      <c r="D285" s="1" t="s">
        <v>49</v>
      </c>
      <c r="E285" s="1" t="s">
        <v>22</v>
      </c>
      <c r="F285" s="1" t="s">
        <v>63</v>
      </c>
      <c r="G285" s="4">
        <v>3183</v>
      </c>
      <c r="H285" s="3">
        <v>685.024</v>
      </c>
      <c r="I285" s="3">
        <v>1.9530000000000001</v>
      </c>
      <c r="J285" s="3">
        <v>1.2030700000000001</v>
      </c>
      <c r="K285" s="3" t="str">
        <f t="shared" si="12"/>
        <v>25x125-Q2</v>
      </c>
      <c r="L285" s="32">
        <f>VLOOKUP(K:K,'price per block'!A:B,2,FALSE)</f>
        <v>346.15384615384613</v>
      </c>
      <c r="M285" s="33">
        <f>VLOOKUP(K:K,'price per block'!A:E,5,FALSE)</f>
        <v>1</v>
      </c>
      <c r="N285">
        <f t="shared" si="13"/>
        <v>1.9530000000000001</v>
      </c>
      <c r="O285" s="34">
        <f t="shared" si="14"/>
        <v>0</v>
      </c>
    </row>
    <row r="286" spans="1:15" x14ac:dyDescent="0.2">
      <c r="A286" s="40">
        <v>45323</v>
      </c>
      <c r="B286" s="23" t="s">
        <v>75</v>
      </c>
      <c r="C286" s="19" t="s">
        <v>130</v>
      </c>
      <c r="D286" t="s">
        <v>6</v>
      </c>
      <c r="E286" t="s">
        <v>6</v>
      </c>
      <c r="F286" t="s">
        <v>6</v>
      </c>
      <c r="G286">
        <v>21501</v>
      </c>
      <c r="H286">
        <v>1264.73</v>
      </c>
      <c r="I286">
        <v>1.3919999999999999</v>
      </c>
      <c r="J286">
        <v>6.9163100000000002</v>
      </c>
      <c r="K286" t="str">
        <f t="shared" si="12"/>
        <v>16x75-Waste</v>
      </c>
      <c r="L286" s="32">
        <f>VLOOKUP(K:K,'price per block'!A:B,2,FALSE)</f>
        <v>300</v>
      </c>
      <c r="M286" s="33">
        <f>VLOOKUP(K:K,'price per block'!A:E,5,FALSE)</f>
        <v>1</v>
      </c>
      <c r="N286">
        <f t="shared" si="13"/>
        <v>1.3919999999999999</v>
      </c>
      <c r="O286" s="34">
        <f t="shared" si="14"/>
        <v>0</v>
      </c>
    </row>
    <row r="287" spans="1:15" x14ac:dyDescent="0.2">
      <c r="A287" s="40">
        <v>45323</v>
      </c>
      <c r="B287" s="23" t="s">
        <v>75</v>
      </c>
      <c r="C287" s="19" t="s">
        <v>130</v>
      </c>
      <c r="D287" t="s">
        <v>16</v>
      </c>
      <c r="E287" t="s">
        <v>6</v>
      </c>
      <c r="F287" t="s">
        <v>6</v>
      </c>
      <c r="G287">
        <v>0</v>
      </c>
      <c r="H287">
        <v>215.80500000000001</v>
      </c>
      <c r="I287">
        <v>0.23799999999999999</v>
      </c>
      <c r="J287">
        <v>1.17998</v>
      </c>
      <c r="K287" t="str">
        <f t="shared" si="12"/>
        <v>16x75-Waste</v>
      </c>
      <c r="L287" s="32">
        <f>VLOOKUP(K:K,'price per block'!A:B,2,FALSE)</f>
        <v>300</v>
      </c>
      <c r="M287" s="33">
        <f>VLOOKUP(K:K,'price per block'!A:E,5,FALSE)</f>
        <v>1</v>
      </c>
      <c r="N287">
        <f t="shared" si="13"/>
        <v>0.23799999999999999</v>
      </c>
      <c r="O287" s="34">
        <f t="shared" si="14"/>
        <v>0</v>
      </c>
    </row>
    <row r="288" spans="1:15" x14ac:dyDescent="0.2">
      <c r="A288" s="40">
        <v>45323</v>
      </c>
      <c r="B288" s="23" t="s">
        <v>75</v>
      </c>
      <c r="C288" s="19" t="s">
        <v>130</v>
      </c>
      <c r="D288" t="s">
        <v>17</v>
      </c>
      <c r="E288" t="s">
        <v>6</v>
      </c>
      <c r="F288" t="s">
        <v>6</v>
      </c>
      <c r="G288">
        <v>2</v>
      </c>
      <c r="H288">
        <v>6.008</v>
      </c>
      <c r="I288">
        <v>7.0000000000000001E-3</v>
      </c>
      <c r="J288">
        <v>3.2882500000000002E-2</v>
      </c>
      <c r="K288" t="str">
        <f t="shared" si="12"/>
        <v>16x75-Waste</v>
      </c>
      <c r="L288" s="32">
        <f>VLOOKUP(K:K,'price per block'!A:B,2,FALSE)</f>
        <v>300</v>
      </c>
      <c r="M288" s="33">
        <f>VLOOKUP(K:K,'price per block'!A:E,5,FALSE)</f>
        <v>1</v>
      </c>
      <c r="N288">
        <f t="shared" si="13"/>
        <v>7.0000000000000001E-3</v>
      </c>
      <c r="O288" s="34">
        <f t="shared" si="14"/>
        <v>0</v>
      </c>
    </row>
    <row r="289" spans="1:15" x14ac:dyDescent="0.2">
      <c r="A289" s="40">
        <v>45323</v>
      </c>
      <c r="B289" s="23" t="s">
        <v>75</v>
      </c>
      <c r="C289" s="19" t="s">
        <v>130</v>
      </c>
      <c r="D289" t="s">
        <v>9</v>
      </c>
      <c r="E289" t="s">
        <v>10</v>
      </c>
      <c r="F289" t="s">
        <v>6</v>
      </c>
      <c r="G289">
        <v>10392</v>
      </c>
      <c r="H289">
        <v>1993.41</v>
      </c>
      <c r="I289">
        <v>2.1930000000000001</v>
      </c>
      <c r="J289">
        <v>10.895300000000001</v>
      </c>
      <c r="K289" t="str">
        <f t="shared" si="12"/>
        <v>16x75-Waste</v>
      </c>
      <c r="L289" s="32">
        <f>VLOOKUP(K:K,'price per block'!A:B,2,FALSE)</f>
        <v>300</v>
      </c>
      <c r="M289" s="33">
        <f>VLOOKUP(K:K,'price per block'!A:E,5,FALSE)</f>
        <v>1</v>
      </c>
      <c r="N289">
        <f t="shared" si="13"/>
        <v>2.1930000000000001</v>
      </c>
      <c r="O289" s="34">
        <f t="shared" si="14"/>
        <v>0</v>
      </c>
    </row>
    <row r="290" spans="1:15" x14ac:dyDescent="0.2">
      <c r="A290" s="40">
        <v>45323</v>
      </c>
      <c r="B290" s="23" t="s">
        <v>75</v>
      </c>
      <c r="C290" s="19" t="s">
        <v>130</v>
      </c>
      <c r="D290" t="s">
        <v>38</v>
      </c>
      <c r="E290" t="s">
        <v>12</v>
      </c>
      <c r="F290" t="s">
        <v>61</v>
      </c>
      <c r="G290">
        <v>23898</v>
      </c>
      <c r="H290">
        <v>11716.8</v>
      </c>
      <c r="I290">
        <v>12.898999999999999</v>
      </c>
      <c r="J290">
        <v>64.0732</v>
      </c>
      <c r="K290" t="str">
        <f t="shared" si="12"/>
        <v>16x75-Q1</v>
      </c>
      <c r="L290" s="32">
        <f>VLOOKUP(K:K,'price per block'!A:B,2,FALSE)</f>
        <v>300</v>
      </c>
      <c r="M290" s="33">
        <f>VLOOKUP(K:K,'price per block'!A:E,5,FALSE)</f>
        <v>1</v>
      </c>
      <c r="N290">
        <f t="shared" si="13"/>
        <v>12.898999999999999</v>
      </c>
      <c r="O290" s="34">
        <f t="shared" si="14"/>
        <v>0</v>
      </c>
    </row>
    <row r="291" spans="1:15" x14ac:dyDescent="0.2">
      <c r="A291" s="40">
        <v>45323</v>
      </c>
      <c r="B291" s="23" t="s">
        <v>75</v>
      </c>
      <c r="C291" s="19" t="s">
        <v>130</v>
      </c>
      <c r="D291" t="s">
        <v>39</v>
      </c>
      <c r="E291" t="s">
        <v>12</v>
      </c>
      <c r="F291" t="s">
        <v>61</v>
      </c>
      <c r="G291">
        <v>8794</v>
      </c>
      <c r="H291">
        <v>2287.75</v>
      </c>
      <c r="I291">
        <v>2.5179999999999998</v>
      </c>
      <c r="J291">
        <v>12.5083</v>
      </c>
      <c r="K291" t="str">
        <f t="shared" si="12"/>
        <v>16x75-Q1</v>
      </c>
      <c r="L291" s="32">
        <f>VLOOKUP(K:K,'price per block'!A:B,2,FALSE)</f>
        <v>300</v>
      </c>
      <c r="M291" s="33">
        <f>VLOOKUP(K:K,'price per block'!A:E,5,FALSE)</f>
        <v>1</v>
      </c>
      <c r="N291">
        <f t="shared" si="13"/>
        <v>2.5179999999999998</v>
      </c>
      <c r="O291" s="34">
        <f t="shared" si="14"/>
        <v>0</v>
      </c>
    </row>
    <row r="292" spans="1:15" x14ac:dyDescent="0.2">
      <c r="A292" s="40">
        <v>45323</v>
      </c>
      <c r="B292" s="23" t="s">
        <v>75</v>
      </c>
      <c r="C292" s="19" t="s">
        <v>130</v>
      </c>
      <c r="D292" t="s">
        <v>40</v>
      </c>
      <c r="E292" t="s">
        <v>15</v>
      </c>
      <c r="F292" t="s">
        <v>62</v>
      </c>
      <c r="G292">
        <v>1208</v>
      </c>
      <c r="H292">
        <v>290.77</v>
      </c>
      <c r="I292">
        <v>0.32</v>
      </c>
      <c r="J292">
        <v>1.5890299999999999</v>
      </c>
      <c r="K292" t="str">
        <f t="shared" si="12"/>
        <v>16x75-Q3</v>
      </c>
      <c r="L292" s="32">
        <f>VLOOKUP(K:K,'price per block'!A:B,2,FALSE)</f>
        <v>244</v>
      </c>
      <c r="M292" s="33">
        <f>VLOOKUP(K:K,'price per block'!A:E,5,FALSE)</f>
        <v>0.81333333333333335</v>
      </c>
      <c r="N292">
        <f t="shared" si="13"/>
        <v>0.2602666666666667</v>
      </c>
      <c r="O292" s="34">
        <f t="shared" si="14"/>
        <v>5.9733333333333305E-2</v>
      </c>
    </row>
    <row r="293" spans="1:15" x14ac:dyDescent="0.2">
      <c r="A293" s="40">
        <v>45323</v>
      </c>
      <c r="B293" s="23" t="s">
        <v>75</v>
      </c>
      <c r="C293" s="19" t="s">
        <v>130</v>
      </c>
      <c r="D293" t="s">
        <v>35</v>
      </c>
      <c r="E293" t="s">
        <v>12</v>
      </c>
      <c r="F293" t="s">
        <v>65</v>
      </c>
      <c r="G293">
        <v>79</v>
      </c>
      <c r="H293">
        <v>190.232</v>
      </c>
      <c r="I293">
        <v>0.21</v>
      </c>
      <c r="J293">
        <v>1.0407999999999999</v>
      </c>
      <c r="K293" t="str">
        <f t="shared" si="12"/>
        <v>16x75-Q5</v>
      </c>
      <c r="L293" s="32">
        <f>VLOOKUP(K:K,'price per block'!A:B,2,FALSE)</f>
        <v>225</v>
      </c>
      <c r="M293" s="33">
        <f>VLOOKUP(K:K,'price per block'!A:E,5,FALSE)</f>
        <v>1</v>
      </c>
      <c r="N293">
        <f t="shared" si="13"/>
        <v>0.21</v>
      </c>
      <c r="O293" s="34">
        <f t="shared" si="14"/>
        <v>0</v>
      </c>
    </row>
    <row r="294" spans="1:15" x14ac:dyDescent="0.2">
      <c r="A294" s="40">
        <v>45323</v>
      </c>
      <c r="B294" s="23" t="s">
        <v>75</v>
      </c>
      <c r="C294" s="19" t="s">
        <v>130</v>
      </c>
      <c r="D294" t="s">
        <v>36</v>
      </c>
      <c r="E294" t="s">
        <v>12</v>
      </c>
      <c r="F294" t="s">
        <v>65</v>
      </c>
      <c r="G294">
        <v>86</v>
      </c>
      <c r="H294">
        <v>232.458</v>
      </c>
      <c r="I294">
        <v>0.25600000000000001</v>
      </c>
      <c r="J294">
        <v>1.27102</v>
      </c>
      <c r="K294" t="str">
        <f t="shared" si="12"/>
        <v>16x75-Q5</v>
      </c>
      <c r="L294" s="32">
        <f>VLOOKUP(K:K,'price per block'!A:B,2,FALSE)</f>
        <v>225</v>
      </c>
      <c r="M294" s="33">
        <f>VLOOKUP(K:K,'price per block'!A:E,5,FALSE)</f>
        <v>1</v>
      </c>
      <c r="N294">
        <f t="shared" si="13"/>
        <v>0.25600000000000001</v>
      </c>
      <c r="O294" s="34">
        <f t="shared" si="14"/>
        <v>0</v>
      </c>
    </row>
    <row r="295" spans="1:15" x14ac:dyDescent="0.2">
      <c r="A295" s="40">
        <v>45323</v>
      </c>
      <c r="B295" s="23" t="s">
        <v>75</v>
      </c>
      <c r="C295" s="19" t="s">
        <v>130</v>
      </c>
      <c r="D295" t="s">
        <v>37</v>
      </c>
      <c r="E295" t="s">
        <v>12</v>
      </c>
      <c r="F295" t="s">
        <v>65</v>
      </c>
      <c r="G295">
        <v>30</v>
      </c>
      <c r="H295">
        <v>90.09</v>
      </c>
      <c r="I295">
        <v>9.9000000000000005E-2</v>
      </c>
      <c r="J295">
        <v>0.49315300000000001</v>
      </c>
      <c r="K295" t="str">
        <f t="shared" si="12"/>
        <v>16x75-Q5</v>
      </c>
      <c r="L295" s="32">
        <f>VLOOKUP(K:K,'price per block'!A:B,2,FALSE)</f>
        <v>225</v>
      </c>
      <c r="M295" s="33">
        <f>VLOOKUP(K:K,'price per block'!A:E,5,FALSE)</f>
        <v>1</v>
      </c>
      <c r="N295">
        <f t="shared" si="13"/>
        <v>9.9000000000000005E-2</v>
      </c>
      <c r="O295" s="34">
        <f t="shared" si="14"/>
        <v>0</v>
      </c>
    </row>
    <row r="296" spans="1:15" x14ac:dyDescent="0.2">
      <c r="A296" s="40">
        <v>45323</v>
      </c>
      <c r="B296" s="11" t="s">
        <v>83</v>
      </c>
      <c r="C296" s="19" t="s">
        <v>130</v>
      </c>
      <c r="D296" s="8" t="s">
        <v>9</v>
      </c>
      <c r="E296" s="8" t="s">
        <v>10</v>
      </c>
      <c r="F296" s="8" t="s">
        <v>6</v>
      </c>
      <c r="G296" s="9">
        <v>5855</v>
      </c>
      <c r="H296" s="10">
        <v>1133.08</v>
      </c>
      <c r="I296" s="10">
        <v>1.2470000000000001</v>
      </c>
      <c r="J296" s="10">
        <v>12.3385</v>
      </c>
      <c r="K296" s="10" t="str">
        <f t="shared" si="12"/>
        <v>16x75-Waste</v>
      </c>
      <c r="L296" s="32">
        <f>VLOOKUP(K:K,'price per block'!A:B,2,FALSE)</f>
        <v>300</v>
      </c>
      <c r="M296" s="33">
        <f>VLOOKUP(K:K,'price per block'!A:E,5,FALSE)</f>
        <v>1</v>
      </c>
      <c r="N296">
        <f t="shared" si="13"/>
        <v>1.2470000000000001</v>
      </c>
      <c r="O296" s="34">
        <f t="shared" si="14"/>
        <v>0</v>
      </c>
    </row>
    <row r="297" spans="1:15" x14ac:dyDescent="0.2">
      <c r="A297" s="40">
        <v>45323</v>
      </c>
      <c r="B297" s="11" t="s">
        <v>83</v>
      </c>
      <c r="C297" s="19" t="s">
        <v>130</v>
      </c>
      <c r="D297" s="8" t="s">
        <v>6</v>
      </c>
      <c r="E297" s="8" t="s">
        <v>6</v>
      </c>
      <c r="F297" s="8" t="s">
        <v>6</v>
      </c>
      <c r="G297" s="9">
        <v>10608</v>
      </c>
      <c r="H297" s="10">
        <v>588.13400000000001</v>
      </c>
      <c r="I297" s="10">
        <v>0.64700000000000002</v>
      </c>
      <c r="J297" s="10">
        <v>6.4078299999999997</v>
      </c>
      <c r="K297" s="10" t="str">
        <f t="shared" si="12"/>
        <v>16x75-Waste</v>
      </c>
      <c r="L297" s="32">
        <f>VLOOKUP(K:K,'price per block'!A:B,2,FALSE)</f>
        <v>300</v>
      </c>
      <c r="M297" s="33">
        <f>VLOOKUP(K:K,'price per block'!A:E,5,FALSE)</f>
        <v>1</v>
      </c>
      <c r="N297">
        <f t="shared" si="13"/>
        <v>0.64700000000000002</v>
      </c>
      <c r="O297" s="34">
        <f t="shared" si="14"/>
        <v>0</v>
      </c>
    </row>
    <row r="298" spans="1:15" x14ac:dyDescent="0.2">
      <c r="A298" s="40">
        <v>45323</v>
      </c>
      <c r="B298" s="11" t="s">
        <v>83</v>
      </c>
      <c r="C298" s="19" t="s">
        <v>130</v>
      </c>
      <c r="D298" s="8" t="s">
        <v>16</v>
      </c>
      <c r="E298" s="8" t="s">
        <v>6</v>
      </c>
      <c r="F298" s="8" t="s">
        <v>6</v>
      </c>
      <c r="G298" s="9">
        <v>0</v>
      </c>
      <c r="H298" s="10">
        <v>108.467</v>
      </c>
      <c r="I298" s="10">
        <v>0.11899999999999999</v>
      </c>
      <c r="J298" s="10">
        <v>1.18157</v>
      </c>
      <c r="K298" s="10" t="str">
        <f t="shared" si="12"/>
        <v>16x75-Waste</v>
      </c>
      <c r="L298" s="32">
        <f>VLOOKUP(K:K,'price per block'!A:B,2,FALSE)</f>
        <v>300</v>
      </c>
      <c r="M298" s="33">
        <f>VLOOKUP(K:K,'price per block'!A:E,5,FALSE)</f>
        <v>1</v>
      </c>
      <c r="N298">
        <f t="shared" si="13"/>
        <v>0.11899999999999999</v>
      </c>
      <c r="O298" s="34">
        <f t="shared" si="14"/>
        <v>0</v>
      </c>
    </row>
    <row r="299" spans="1:15" x14ac:dyDescent="0.2">
      <c r="A299" s="40">
        <v>45323</v>
      </c>
      <c r="B299" s="11" t="s">
        <v>83</v>
      </c>
      <c r="C299" s="19" t="s">
        <v>130</v>
      </c>
      <c r="D299" s="8" t="s">
        <v>17</v>
      </c>
      <c r="E299" s="8" t="s">
        <v>6</v>
      </c>
      <c r="F299" s="8" t="s">
        <v>6</v>
      </c>
      <c r="G299" s="9">
        <v>0</v>
      </c>
      <c r="H299" s="10">
        <v>0</v>
      </c>
      <c r="I299" s="10">
        <v>0</v>
      </c>
      <c r="J299" s="10">
        <v>0</v>
      </c>
      <c r="K299" s="10" t="str">
        <f t="shared" si="12"/>
        <v>16x75-Waste</v>
      </c>
      <c r="L299" s="32">
        <f>VLOOKUP(K:K,'price per block'!A:B,2,FALSE)</f>
        <v>300</v>
      </c>
      <c r="M299" s="33">
        <f>VLOOKUP(K:K,'price per block'!A:E,5,FALSE)</f>
        <v>1</v>
      </c>
      <c r="N299">
        <f t="shared" si="13"/>
        <v>0</v>
      </c>
      <c r="O299" s="34">
        <f t="shared" si="14"/>
        <v>0</v>
      </c>
    </row>
    <row r="300" spans="1:15" x14ac:dyDescent="0.2">
      <c r="A300" s="40">
        <v>45323</v>
      </c>
      <c r="B300" s="11" t="s">
        <v>83</v>
      </c>
      <c r="C300" s="19" t="s">
        <v>130</v>
      </c>
      <c r="D300" s="8" t="s">
        <v>38</v>
      </c>
      <c r="E300" s="8" t="s">
        <v>12</v>
      </c>
      <c r="F300" s="12" t="s">
        <v>61</v>
      </c>
      <c r="G300" s="9">
        <v>11764</v>
      </c>
      <c r="H300" s="10">
        <v>5761.85</v>
      </c>
      <c r="I300" s="10">
        <v>6.3440000000000003</v>
      </c>
      <c r="J300" s="10">
        <v>62.781999999999996</v>
      </c>
      <c r="K300" s="10" t="str">
        <f t="shared" si="12"/>
        <v>16x75-Q1</v>
      </c>
      <c r="L300" s="32">
        <f>VLOOKUP(K:K,'price per block'!A:B,2,FALSE)</f>
        <v>300</v>
      </c>
      <c r="M300" s="33">
        <f>VLOOKUP(K:K,'price per block'!A:E,5,FALSE)</f>
        <v>1</v>
      </c>
      <c r="N300">
        <f t="shared" si="13"/>
        <v>6.3440000000000003</v>
      </c>
      <c r="O300" s="34">
        <f t="shared" si="14"/>
        <v>0</v>
      </c>
    </row>
    <row r="301" spans="1:15" x14ac:dyDescent="0.2">
      <c r="A301" s="40">
        <v>45323</v>
      </c>
      <c r="B301" s="11" t="s">
        <v>83</v>
      </c>
      <c r="C301" s="19" t="s">
        <v>130</v>
      </c>
      <c r="D301" s="8" t="s">
        <v>39</v>
      </c>
      <c r="E301" s="8" t="s">
        <v>12</v>
      </c>
      <c r="F301" s="12" t="s">
        <v>61</v>
      </c>
      <c r="G301" s="9">
        <v>4576</v>
      </c>
      <c r="H301" s="10">
        <v>1188.8399999999999</v>
      </c>
      <c r="I301" s="10">
        <v>1.3080000000000001</v>
      </c>
      <c r="J301" s="10">
        <v>12.9491</v>
      </c>
      <c r="K301" s="10" t="str">
        <f t="shared" si="12"/>
        <v>16x75-Q1</v>
      </c>
      <c r="L301" s="32">
        <f>VLOOKUP(K:K,'price per block'!A:B,2,FALSE)</f>
        <v>300</v>
      </c>
      <c r="M301" s="33">
        <f>VLOOKUP(K:K,'price per block'!A:E,5,FALSE)</f>
        <v>1</v>
      </c>
      <c r="N301">
        <f t="shared" si="13"/>
        <v>1.3080000000000001</v>
      </c>
      <c r="O301" s="34">
        <f t="shared" si="14"/>
        <v>0</v>
      </c>
    </row>
    <row r="302" spans="1:15" x14ac:dyDescent="0.2">
      <c r="A302" s="40">
        <v>45323</v>
      </c>
      <c r="B302" s="11" t="s">
        <v>83</v>
      </c>
      <c r="C302" s="19" t="s">
        <v>130</v>
      </c>
      <c r="D302" s="8" t="s">
        <v>37</v>
      </c>
      <c r="E302" s="8" t="s">
        <v>12</v>
      </c>
      <c r="F302" s="12" t="s">
        <v>65</v>
      </c>
      <c r="G302" s="9">
        <v>50</v>
      </c>
      <c r="H302" s="10">
        <v>150.15</v>
      </c>
      <c r="I302" s="10">
        <v>0.16500000000000001</v>
      </c>
      <c r="J302" s="10">
        <v>1.6367100000000001</v>
      </c>
      <c r="K302" s="10" t="str">
        <f t="shared" si="12"/>
        <v>16x75-Q5</v>
      </c>
      <c r="L302" s="32">
        <f>VLOOKUP(K:K,'price per block'!A:B,2,FALSE)</f>
        <v>225</v>
      </c>
      <c r="M302" s="33">
        <f>VLOOKUP(K:K,'price per block'!A:E,5,FALSE)</f>
        <v>1</v>
      </c>
      <c r="N302">
        <f t="shared" si="13"/>
        <v>0.16500000000000001</v>
      </c>
      <c r="O302" s="34">
        <f t="shared" si="14"/>
        <v>0</v>
      </c>
    </row>
    <row r="303" spans="1:15" x14ac:dyDescent="0.2">
      <c r="A303" s="40">
        <v>45323</v>
      </c>
      <c r="B303" s="11" t="s">
        <v>83</v>
      </c>
      <c r="C303" s="19" t="s">
        <v>130</v>
      </c>
      <c r="D303" s="8" t="s">
        <v>40</v>
      </c>
      <c r="E303" s="8" t="s">
        <v>15</v>
      </c>
      <c r="F303" s="13" t="s">
        <v>62</v>
      </c>
      <c r="G303" s="9">
        <v>550</v>
      </c>
      <c r="H303" s="10">
        <v>130.071</v>
      </c>
      <c r="I303" s="10">
        <v>0.14299999999999999</v>
      </c>
      <c r="J303" s="10">
        <v>1.4150499999999999</v>
      </c>
      <c r="K303" s="10" t="str">
        <f t="shared" si="12"/>
        <v>16x75-Q3</v>
      </c>
      <c r="L303" s="32">
        <f>VLOOKUP(K:K,'price per block'!A:B,2,FALSE)</f>
        <v>244</v>
      </c>
      <c r="M303" s="33">
        <f>VLOOKUP(K:K,'price per block'!A:E,5,FALSE)</f>
        <v>0.81333333333333335</v>
      </c>
      <c r="N303">
        <f t="shared" si="13"/>
        <v>0.11630666666666666</v>
      </c>
      <c r="O303" s="34">
        <f t="shared" si="14"/>
        <v>2.6693333333333333E-2</v>
      </c>
    </row>
    <row r="304" spans="1:15" x14ac:dyDescent="0.2">
      <c r="A304" s="40">
        <v>45323</v>
      </c>
      <c r="B304" s="11" t="s">
        <v>83</v>
      </c>
      <c r="C304" s="19" t="s">
        <v>130</v>
      </c>
      <c r="D304" s="8" t="s">
        <v>36</v>
      </c>
      <c r="E304" s="8" t="s">
        <v>12</v>
      </c>
      <c r="F304" s="13" t="s">
        <v>65</v>
      </c>
      <c r="G304" s="9">
        <v>17</v>
      </c>
      <c r="H304" s="10">
        <v>45.951000000000001</v>
      </c>
      <c r="I304" s="10">
        <v>5.0999999999999997E-2</v>
      </c>
      <c r="J304" s="10">
        <v>0.50155099999999997</v>
      </c>
      <c r="K304" s="10" t="str">
        <f t="shared" si="12"/>
        <v>16x75-Q5</v>
      </c>
      <c r="L304" s="32">
        <f>VLOOKUP(K:K,'price per block'!A:B,2,FALSE)</f>
        <v>225</v>
      </c>
      <c r="M304" s="33">
        <f>VLOOKUP(K:K,'price per block'!A:E,5,FALSE)</f>
        <v>1</v>
      </c>
      <c r="N304">
        <f t="shared" si="13"/>
        <v>5.0999999999999997E-2</v>
      </c>
      <c r="O304" s="34">
        <f t="shared" si="14"/>
        <v>0</v>
      </c>
    </row>
    <row r="305" spans="1:15" x14ac:dyDescent="0.2">
      <c r="A305" s="40">
        <v>45323</v>
      </c>
      <c r="B305" s="11" t="s">
        <v>83</v>
      </c>
      <c r="C305" s="19" t="s">
        <v>130</v>
      </c>
      <c r="D305" s="8" t="s">
        <v>35</v>
      </c>
      <c r="E305" s="8" t="s">
        <v>12</v>
      </c>
      <c r="F305" s="13" t="s">
        <v>65</v>
      </c>
      <c r="G305" s="9">
        <v>30</v>
      </c>
      <c r="H305" s="10">
        <v>72.239999999999995</v>
      </c>
      <c r="I305" s="10">
        <v>0.08</v>
      </c>
      <c r="J305" s="10">
        <v>0.78769599999999995</v>
      </c>
      <c r="K305" s="10" t="str">
        <f t="shared" si="12"/>
        <v>16x75-Q5</v>
      </c>
      <c r="L305" s="32">
        <f>VLOOKUP(K:K,'price per block'!A:B,2,FALSE)</f>
        <v>225</v>
      </c>
      <c r="M305" s="33">
        <f>VLOOKUP(K:K,'price per block'!A:E,5,FALSE)</f>
        <v>1</v>
      </c>
      <c r="N305">
        <f t="shared" si="13"/>
        <v>0.08</v>
      </c>
      <c r="O305" s="34">
        <f t="shared" si="14"/>
        <v>0</v>
      </c>
    </row>
    <row r="306" spans="1:15" x14ac:dyDescent="0.2">
      <c r="A306" s="40">
        <v>45323</v>
      </c>
      <c r="B306" s="11" t="s">
        <v>79</v>
      </c>
      <c r="C306" s="19" t="s">
        <v>130</v>
      </c>
      <c r="D306" s="8" t="s">
        <v>9</v>
      </c>
      <c r="E306" s="8" t="s">
        <v>10</v>
      </c>
      <c r="F306" s="8" t="s">
        <v>6</v>
      </c>
      <c r="G306" s="9">
        <v>51183</v>
      </c>
      <c r="H306" s="10">
        <v>10867.5</v>
      </c>
      <c r="I306" s="10">
        <v>11.951000000000001</v>
      </c>
      <c r="J306" s="10">
        <v>12.8331</v>
      </c>
      <c r="K306" s="10" t="str">
        <f t="shared" si="12"/>
        <v>16x75-Waste</v>
      </c>
      <c r="L306" s="32">
        <f>VLOOKUP(K:K,'price per block'!A:B,2,FALSE)</f>
        <v>300</v>
      </c>
      <c r="M306" s="33">
        <f>VLOOKUP(K:K,'price per block'!A:E,5,FALSE)</f>
        <v>1</v>
      </c>
      <c r="N306">
        <f t="shared" si="13"/>
        <v>11.951000000000001</v>
      </c>
      <c r="O306" s="34">
        <f t="shared" si="14"/>
        <v>0</v>
      </c>
    </row>
    <row r="307" spans="1:15" x14ac:dyDescent="0.2">
      <c r="A307" s="40">
        <v>45323</v>
      </c>
      <c r="B307" s="11" t="s">
        <v>79</v>
      </c>
      <c r="C307" s="19" t="s">
        <v>130</v>
      </c>
      <c r="D307" s="8" t="s">
        <v>6</v>
      </c>
      <c r="E307" s="8" t="s">
        <v>6</v>
      </c>
      <c r="F307" s="8" t="s">
        <v>6</v>
      </c>
      <c r="G307" s="9">
        <v>94005</v>
      </c>
      <c r="H307" s="10">
        <v>5647.1</v>
      </c>
      <c r="I307" s="10">
        <v>6.2160000000000002</v>
      </c>
      <c r="J307" s="10">
        <v>6.6742699999999999</v>
      </c>
      <c r="K307" s="10" t="str">
        <f t="shared" si="12"/>
        <v>16x75-Waste</v>
      </c>
      <c r="L307" s="32">
        <f>VLOOKUP(K:K,'price per block'!A:B,2,FALSE)</f>
        <v>300</v>
      </c>
      <c r="M307" s="33">
        <f>VLOOKUP(K:K,'price per block'!A:E,5,FALSE)</f>
        <v>1</v>
      </c>
      <c r="N307">
        <f t="shared" si="13"/>
        <v>6.2160000000000002</v>
      </c>
      <c r="O307" s="34">
        <f t="shared" si="14"/>
        <v>0</v>
      </c>
    </row>
    <row r="308" spans="1:15" x14ac:dyDescent="0.2">
      <c r="A308" s="40">
        <v>45323</v>
      </c>
      <c r="B308" s="11" t="s">
        <v>79</v>
      </c>
      <c r="C308" s="19" t="s">
        <v>130</v>
      </c>
      <c r="D308" s="8" t="s">
        <v>16</v>
      </c>
      <c r="E308" s="8" t="s">
        <v>6</v>
      </c>
      <c r="F308" s="8" t="s">
        <v>6</v>
      </c>
      <c r="G308" s="9">
        <v>0</v>
      </c>
      <c r="H308" s="10">
        <v>971.75300000000004</v>
      </c>
      <c r="I308" s="10">
        <v>1.069</v>
      </c>
      <c r="J308" s="10">
        <v>1.14835</v>
      </c>
      <c r="K308" s="10" t="str">
        <f t="shared" si="12"/>
        <v>16x75-Waste</v>
      </c>
      <c r="L308" s="32">
        <f>VLOOKUP(K:K,'price per block'!A:B,2,FALSE)</f>
        <v>300</v>
      </c>
      <c r="M308" s="33">
        <f>VLOOKUP(K:K,'price per block'!A:E,5,FALSE)</f>
        <v>1</v>
      </c>
      <c r="N308">
        <f t="shared" si="13"/>
        <v>1.069</v>
      </c>
      <c r="O308" s="34">
        <f t="shared" si="14"/>
        <v>0</v>
      </c>
    </row>
    <row r="309" spans="1:15" x14ac:dyDescent="0.2">
      <c r="A309" s="40">
        <v>45323</v>
      </c>
      <c r="B309" s="11" t="s">
        <v>79</v>
      </c>
      <c r="C309" s="19" t="s">
        <v>130</v>
      </c>
      <c r="D309" s="8" t="s">
        <v>17</v>
      </c>
      <c r="E309" s="8" t="s">
        <v>6</v>
      </c>
      <c r="F309" s="8" t="s">
        <v>6</v>
      </c>
      <c r="G309" s="9">
        <v>3</v>
      </c>
      <c r="H309" s="10">
        <v>10.855</v>
      </c>
      <c r="I309" s="10">
        <v>1.2E-2</v>
      </c>
      <c r="J309" s="10">
        <v>1.2761099999999999E-2</v>
      </c>
      <c r="K309" s="10" t="str">
        <f t="shared" si="12"/>
        <v>16x75-Waste</v>
      </c>
      <c r="L309" s="32">
        <f>VLOOKUP(K:K,'price per block'!A:B,2,FALSE)</f>
        <v>300</v>
      </c>
      <c r="M309" s="33">
        <f>VLOOKUP(K:K,'price per block'!A:E,5,FALSE)</f>
        <v>1</v>
      </c>
      <c r="N309">
        <f t="shared" si="13"/>
        <v>1.2E-2</v>
      </c>
      <c r="O309" s="34">
        <f t="shared" si="14"/>
        <v>0</v>
      </c>
    </row>
    <row r="310" spans="1:15" x14ac:dyDescent="0.2">
      <c r="A310" s="40">
        <v>45323</v>
      </c>
      <c r="B310" s="11" t="s">
        <v>79</v>
      </c>
      <c r="C310" s="8" t="s">
        <v>126</v>
      </c>
      <c r="D310" s="8" t="s">
        <v>6</v>
      </c>
      <c r="E310" s="8" t="s">
        <v>6</v>
      </c>
      <c r="F310" s="8" t="s">
        <v>6</v>
      </c>
      <c r="G310" s="9">
        <v>4753</v>
      </c>
      <c r="H310" s="10">
        <v>253.97399999999999</v>
      </c>
      <c r="I310" s="10">
        <v>0.33500000000000002</v>
      </c>
      <c r="J310" s="10">
        <v>0.35972199999999999</v>
      </c>
      <c r="K310" s="10" t="str">
        <f t="shared" si="12"/>
        <v>19x75-Waste</v>
      </c>
      <c r="L310" s="32">
        <f>VLOOKUP(K:K,'price per block'!A:B,2,FALSE)</f>
        <v>300</v>
      </c>
      <c r="M310" s="33">
        <f>VLOOKUP(K:K,'price per block'!A:E,5,FALSE)</f>
        <v>1</v>
      </c>
      <c r="N310">
        <f t="shared" si="13"/>
        <v>0.33500000000000002</v>
      </c>
      <c r="O310" s="34">
        <f t="shared" si="14"/>
        <v>0</v>
      </c>
    </row>
    <row r="311" spans="1:15" x14ac:dyDescent="0.2">
      <c r="A311" s="40">
        <v>45323</v>
      </c>
      <c r="B311" s="11" t="s">
        <v>79</v>
      </c>
      <c r="C311" s="8" t="s">
        <v>126</v>
      </c>
      <c r="D311" s="8" t="s">
        <v>16</v>
      </c>
      <c r="E311" s="8" t="s">
        <v>6</v>
      </c>
      <c r="F311" s="8" t="s">
        <v>6</v>
      </c>
      <c r="G311" s="9">
        <v>0</v>
      </c>
      <c r="H311" s="10">
        <v>47.515999999999998</v>
      </c>
      <c r="I311" s="10">
        <v>6.3E-2</v>
      </c>
      <c r="J311" s="10">
        <v>6.7289799999999997E-2</v>
      </c>
      <c r="K311" s="10" t="str">
        <f t="shared" si="12"/>
        <v>19x75-Waste</v>
      </c>
      <c r="L311" s="32">
        <f>VLOOKUP(K:K,'price per block'!A:B,2,FALSE)</f>
        <v>300</v>
      </c>
      <c r="M311" s="33">
        <f>VLOOKUP(K:K,'price per block'!A:E,5,FALSE)</f>
        <v>1</v>
      </c>
      <c r="N311">
        <f t="shared" si="13"/>
        <v>6.3E-2</v>
      </c>
      <c r="O311" s="34">
        <f t="shared" si="14"/>
        <v>0</v>
      </c>
    </row>
    <row r="312" spans="1:15" x14ac:dyDescent="0.2">
      <c r="A312" s="40">
        <v>45323</v>
      </c>
      <c r="B312" s="11" t="s">
        <v>79</v>
      </c>
      <c r="C312" s="8" t="s">
        <v>126</v>
      </c>
      <c r="D312" s="8" t="s">
        <v>17</v>
      </c>
      <c r="E312" s="8" t="s">
        <v>6</v>
      </c>
      <c r="F312" s="8" t="s">
        <v>6</v>
      </c>
      <c r="G312" s="9">
        <v>0</v>
      </c>
      <c r="H312" s="10">
        <v>0</v>
      </c>
      <c r="I312" s="10">
        <v>0</v>
      </c>
      <c r="J312" s="10">
        <v>0</v>
      </c>
      <c r="K312" s="10" t="str">
        <f t="shared" si="12"/>
        <v>19x75-Waste</v>
      </c>
      <c r="L312" s="32">
        <f>VLOOKUP(K:K,'price per block'!A:B,2,FALSE)</f>
        <v>300</v>
      </c>
      <c r="M312" s="33">
        <f>VLOOKUP(K:K,'price per block'!A:E,5,FALSE)</f>
        <v>1</v>
      </c>
      <c r="N312">
        <f t="shared" si="13"/>
        <v>0</v>
      </c>
      <c r="O312" s="34">
        <f t="shared" si="14"/>
        <v>0</v>
      </c>
    </row>
    <row r="313" spans="1:15" x14ac:dyDescent="0.2">
      <c r="A313" s="40">
        <v>45323</v>
      </c>
      <c r="B313" s="11" t="s">
        <v>79</v>
      </c>
      <c r="C313" s="8" t="s">
        <v>126</v>
      </c>
      <c r="D313" s="8" t="s">
        <v>9</v>
      </c>
      <c r="E313" s="8" t="s">
        <v>10</v>
      </c>
      <c r="F313" s="8" t="s">
        <v>6</v>
      </c>
      <c r="G313" s="9">
        <v>2452</v>
      </c>
      <c r="H313" s="10">
        <v>475.23599999999999</v>
      </c>
      <c r="I313" s="10">
        <v>0.626</v>
      </c>
      <c r="J313" s="10">
        <v>0.67271899999999996</v>
      </c>
      <c r="K313" s="10" t="str">
        <f t="shared" si="12"/>
        <v>19x75-Waste</v>
      </c>
      <c r="L313" s="32">
        <f>VLOOKUP(K:K,'price per block'!A:B,2,FALSE)</f>
        <v>300</v>
      </c>
      <c r="M313" s="33">
        <f>VLOOKUP(K:K,'price per block'!A:E,5,FALSE)</f>
        <v>1</v>
      </c>
      <c r="N313">
        <f t="shared" si="13"/>
        <v>0.626</v>
      </c>
      <c r="O313" s="34">
        <f t="shared" si="14"/>
        <v>0</v>
      </c>
    </row>
    <row r="314" spans="1:15" x14ac:dyDescent="0.2">
      <c r="A314" s="40">
        <v>45323</v>
      </c>
      <c r="B314" s="11" t="s">
        <v>79</v>
      </c>
      <c r="C314" s="8" t="s">
        <v>42</v>
      </c>
      <c r="D314" s="8" t="s">
        <v>6</v>
      </c>
      <c r="E314" s="8" t="s">
        <v>6</v>
      </c>
      <c r="F314" s="8" t="s">
        <v>6</v>
      </c>
      <c r="G314" s="9">
        <v>144</v>
      </c>
      <c r="H314" s="10">
        <v>8.782</v>
      </c>
      <c r="I314" s="10">
        <v>1.4999999999999999E-2</v>
      </c>
      <c r="J314" s="10">
        <v>1.6627800000000002E-2</v>
      </c>
      <c r="K314" s="10" t="str">
        <f t="shared" si="12"/>
        <v>19x100-Waste</v>
      </c>
      <c r="L314" s="32">
        <f>VLOOKUP(K:K,'price per block'!A:B,2,FALSE)</f>
        <v>300</v>
      </c>
      <c r="M314" s="33">
        <f>VLOOKUP(K:K,'price per block'!A:E,5,FALSE)</f>
        <v>1</v>
      </c>
      <c r="N314">
        <f t="shared" si="13"/>
        <v>1.4999999999999999E-2</v>
      </c>
      <c r="O314" s="34">
        <f t="shared" si="14"/>
        <v>0</v>
      </c>
    </row>
    <row r="315" spans="1:15" x14ac:dyDescent="0.2">
      <c r="A315" s="40">
        <v>45323</v>
      </c>
      <c r="B315" s="11" t="s">
        <v>79</v>
      </c>
      <c r="C315" s="8" t="s">
        <v>42</v>
      </c>
      <c r="D315" s="8" t="s">
        <v>9</v>
      </c>
      <c r="E315" s="8" t="s">
        <v>10</v>
      </c>
      <c r="F315" s="8" t="s">
        <v>6</v>
      </c>
      <c r="G315" s="9">
        <v>82</v>
      </c>
      <c r="H315" s="10">
        <v>14.951000000000001</v>
      </c>
      <c r="I315" s="10">
        <v>2.5999999999999999E-2</v>
      </c>
      <c r="J315" s="10">
        <v>2.8248499999999999E-2</v>
      </c>
      <c r="K315" s="10" t="str">
        <f t="shared" si="12"/>
        <v>19x100-Waste</v>
      </c>
      <c r="L315" s="32">
        <f>VLOOKUP(K:K,'price per block'!A:B,2,FALSE)</f>
        <v>300</v>
      </c>
      <c r="M315" s="33">
        <f>VLOOKUP(K:K,'price per block'!A:E,5,FALSE)</f>
        <v>1</v>
      </c>
      <c r="N315">
        <f t="shared" si="13"/>
        <v>2.5999999999999999E-2</v>
      </c>
      <c r="O315" s="34">
        <f t="shared" si="14"/>
        <v>0</v>
      </c>
    </row>
    <row r="316" spans="1:15" x14ac:dyDescent="0.2">
      <c r="A316" s="40">
        <v>45323</v>
      </c>
      <c r="B316" s="11" t="s">
        <v>79</v>
      </c>
      <c r="C316" s="8" t="s">
        <v>42</v>
      </c>
      <c r="D316" s="8" t="s">
        <v>16</v>
      </c>
      <c r="E316" s="8" t="s">
        <v>6</v>
      </c>
      <c r="F316" s="8" t="s">
        <v>6</v>
      </c>
      <c r="G316" s="9">
        <v>0</v>
      </c>
      <c r="H316" s="10">
        <v>3.7879999999999998</v>
      </c>
      <c r="I316" s="10">
        <v>7.0000000000000001E-3</v>
      </c>
      <c r="J316" s="10">
        <v>7.1590400000000002E-3</v>
      </c>
      <c r="K316" s="10" t="str">
        <f t="shared" si="12"/>
        <v>19x100-Waste</v>
      </c>
      <c r="L316" s="32">
        <f>VLOOKUP(K:K,'price per block'!A:B,2,FALSE)</f>
        <v>300</v>
      </c>
      <c r="M316" s="33">
        <f>VLOOKUP(K:K,'price per block'!A:E,5,FALSE)</f>
        <v>1</v>
      </c>
      <c r="N316">
        <f t="shared" si="13"/>
        <v>7.0000000000000001E-3</v>
      </c>
      <c r="O316" s="34">
        <f t="shared" si="14"/>
        <v>0</v>
      </c>
    </row>
    <row r="317" spans="1:15" x14ac:dyDescent="0.2">
      <c r="A317" s="40">
        <v>45323</v>
      </c>
      <c r="B317" s="11" t="s">
        <v>79</v>
      </c>
      <c r="C317" s="8" t="s">
        <v>42</v>
      </c>
      <c r="D317" s="8" t="s">
        <v>17</v>
      </c>
      <c r="E317" s="8" t="s">
        <v>6</v>
      </c>
      <c r="F317" s="8" t="s">
        <v>6</v>
      </c>
      <c r="G317" s="9">
        <v>0</v>
      </c>
      <c r="H317" s="10">
        <v>0</v>
      </c>
      <c r="I317" s="10">
        <v>0</v>
      </c>
      <c r="J317" s="10">
        <v>0</v>
      </c>
      <c r="K317" s="10" t="str">
        <f t="shared" si="12"/>
        <v>19x100-Waste</v>
      </c>
      <c r="L317" s="32">
        <f>VLOOKUP(K:K,'price per block'!A:B,2,FALSE)</f>
        <v>300</v>
      </c>
      <c r="M317" s="33">
        <f>VLOOKUP(K:K,'price per block'!A:E,5,FALSE)</f>
        <v>1</v>
      </c>
      <c r="N317">
        <f t="shared" si="13"/>
        <v>0</v>
      </c>
      <c r="O317" s="34">
        <f t="shared" si="14"/>
        <v>0</v>
      </c>
    </row>
    <row r="318" spans="1:15" x14ac:dyDescent="0.2">
      <c r="A318" s="40">
        <v>45323</v>
      </c>
      <c r="B318" s="11" t="s">
        <v>79</v>
      </c>
      <c r="C318" s="19" t="s">
        <v>130</v>
      </c>
      <c r="D318" s="8" t="s">
        <v>38</v>
      </c>
      <c r="E318" s="8" t="s">
        <v>12</v>
      </c>
      <c r="F318" s="8" t="s">
        <v>61</v>
      </c>
      <c r="G318" s="9">
        <v>93902</v>
      </c>
      <c r="H318" s="10">
        <v>45789.4</v>
      </c>
      <c r="I318" s="10">
        <v>50.398000000000003</v>
      </c>
      <c r="J318" s="10">
        <v>54.117100000000001</v>
      </c>
      <c r="K318" s="10" t="str">
        <f t="shared" si="12"/>
        <v>16x75-Q1</v>
      </c>
      <c r="L318" s="32">
        <f>VLOOKUP(K:K,'price per block'!A:B,2,FALSE)</f>
        <v>300</v>
      </c>
      <c r="M318" s="33">
        <f>VLOOKUP(K:K,'price per block'!A:E,5,FALSE)</f>
        <v>1</v>
      </c>
      <c r="N318">
        <f t="shared" si="13"/>
        <v>50.398000000000003</v>
      </c>
      <c r="O318" s="34">
        <f t="shared" si="14"/>
        <v>0</v>
      </c>
    </row>
    <row r="319" spans="1:15" x14ac:dyDescent="0.2">
      <c r="A319" s="40">
        <v>45323</v>
      </c>
      <c r="B319" s="11" t="s">
        <v>79</v>
      </c>
      <c r="C319" s="19" t="s">
        <v>130</v>
      </c>
      <c r="D319" s="8" t="s">
        <v>40</v>
      </c>
      <c r="E319" s="8" t="s">
        <v>15</v>
      </c>
      <c r="F319" s="8" t="s">
        <v>62</v>
      </c>
      <c r="G319" s="9">
        <v>7866</v>
      </c>
      <c r="H319" s="10">
        <v>1939.78</v>
      </c>
      <c r="I319" s="10">
        <v>2.1339999999999999</v>
      </c>
      <c r="J319" s="10">
        <v>2.2909799999999998</v>
      </c>
      <c r="K319" s="10" t="str">
        <f t="shared" si="12"/>
        <v>16x75-Q3</v>
      </c>
      <c r="L319" s="32">
        <f>VLOOKUP(K:K,'price per block'!A:B,2,FALSE)</f>
        <v>244</v>
      </c>
      <c r="M319" s="33">
        <f>VLOOKUP(K:K,'price per block'!A:E,5,FALSE)</f>
        <v>0.81333333333333335</v>
      </c>
      <c r="N319">
        <f t="shared" si="13"/>
        <v>1.7356533333333333</v>
      </c>
      <c r="O319" s="34">
        <f t="shared" si="14"/>
        <v>0.39834666666666663</v>
      </c>
    </row>
    <row r="320" spans="1:15" x14ac:dyDescent="0.2">
      <c r="A320" s="40">
        <v>45323</v>
      </c>
      <c r="B320" s="11" t="s">
        <v>79</v>
      </c>
      <c r="C320" s="19" t="s">
        <v>130</v>
      </c>
      <c r="D320" s="8" t="s">
        <v>39</v>
      </c>
      <c r="E320" s="8" t="s">
        <v>12</v>
      </c>
      <c r="F320" s="8" t="s">
        <v>61</v>
      </c>
      <c r="G320" s="9">
        <v>48646</v>
      </c>
      <c r="H320" s="10">
        <v>12403.6</v>
      </c>
      <c r="I320" s="10">
        <v>13.65</v>
      </c>
      <c r="J320" s="10">
        <v>14.657</v>
      </c>
      <c r="K320" s="10" t="str">
        <f t="shared" si="12"/>
        <v>16x75-Q1</v>
      </c>
      <c r="L320" s="32">
        <f>VLOOKUP(K:K,'price per block'!A:B,2,FALSE)</f>
        <v>300</v>
      </c>
      <c r="M320" s="33">
        <f>VLOOKUP(K:K,'price per block'!A:E,5,FALSE)</f>
        <v>1</v>
      </c>
      <c r="N320">
        <f t="shared" si="13"/>
        <v>13.65</v>
      </c>
      <c r="O320" s="34">
        <f t="shared" si="14"/>
        <v>0</v>
      </c>
    </row>
    <row r="321" spans="1:15" x14ac:dyDescent="0.2">
      <c r="A321" s="40">
        <v>45323</v>
      </c>
      <c r="B321" s="11" t="s">
        <v>79</v>
      </c>
      <c r="C321" s="19" t="s">
        <v>130</v>
      </c>
      <c r="D321" s="8" t="s">
        <v>37</v>
      </c>
      <c r="E321" s="8" t="s">
        <v>12</v>
      </c>
      <c r="F321" s="8" t="s">
        <v>65</v>
      </c>
      <c r="G321" s="9">
        <v>263</v>
      </c>
      <c r="H321" s="10">
        <v>789.78899999999999</v>
      </c>
      <c r="I321" s="10">
        <v>0.87</v>
      </c>
      <c r="J321" s="10">
        <v>0.93429899999999999</v>
      </c>
      <c r="K321" s="10" t="str">
        <f t="shared" si="12"/>
        <v>16x75-Q5</v>
      </c>
      <c r="L321" s="32">
        <f>VLOOKUP(K:K,'price per block'!A:B,2,FALSE)</f>
        <v>225</v>
      </c>
      <c r="M321" s="33">
        <f>VLOOKUP(K:K,'price per block'!A:E,5,FALSE)</f>
        <v>1</v>
      </c>
      <c r="N321">
        <f t="shared" si="13"/>
        <v>0.87</v>
      </c>
      <c r="O321" s="34">
        <f t="shared" si="14"/>
        <v>0</v>
      </c>
    </row>
    <row r="322" spans="1:15" x14ac:dyDescent="0.2">
      <c r="A322" s="40">
        <v>45323</v>
      </c>
      <c r="B322" s="11" t="s">
        <v>79</v>
      </c>
      <c r="C322" s="19" t="s">
        <v>130</v>
      </c>
      <c r="D322" s="8" t="s">
        <v>35</v>
      </c>
      <c r="E322" s="8" t="s">
        <v>12</v>
      </c>
      <c r="F322" s="8" t="s">
        <v>65</v>
      </c>
      <c r="G322" s="9">
        <v>340</v>
      </c>
      <c r="H322" s="10">
        <v>818.72</v>
      </c>
      <c r="I322" s="10">
        <v>0.90200000000000002</v>
      </c>
      <c r="J322" s="10">
        <v>0.968727</v>
      </c>
      <c r="K322" s="10" t="str">
        <f t="shared" si="12"/>
        <v>16x75-Q5</v>
      </c>
      <c r="L322" s="32">
        <f>VLOOKUP(K:K,'price per block'!A:B,2,FALSE)</f>
        <v>225</v>
      </c>
      <c r="M322" s="33">
        <f>VLOOKUP(K:K,'price per block'!A:E,5,FALSE)</f>
        <v>1</v>
      </c>
      <c r="N322">
        <f t="shared" si="13"/>
        <v>0.90200000000000002</v>
      </c>
      <c r="O322" s="34">
        <f t="shared" si="14"/>
        <v>0</v>
      </c>
    </row>
    <row r="323" spans="1:15" x14ac:dyDescent="0.2">
      <c r="A323" s="40">
        <v>45323</v>
      </c>
      <c r="B323" s="11" t="s">
        <v>79</v>
      </c>
      <c r="C323" s="19" t="s">
        <v>130</v>
      </c>
      <c r="D323" s="8" t="s">
        <v>36</v>
      </c>
      <c r="E323" s="8" t="s">
        <v>12</v>
      </c>
      <c r="F323" s="8" t="s">
        <v>65</v>
      </c>
      <c r="G323" s="9">
        <v>167</v>
      </c>
      <c r="H323" s="10">
        <v>451.40100000000001</v>
      </c>
      <c r="I323" s="10">
        <v>0.499</v>
      </c>
      <c r="J323" s="10">
        <v>0.53544400000000003</v>
      </c>
      <c r="K323" s="10" t="str">
        <f t="shared" ref="K323:K386" si="15">CONCATENATE(C323,"-",F323)</f>
        <v>16x75-Q5</v>
      </c>
      <c r="L323" s="32">
        <f>VLOOKUP(K:K,'price per block'!A:B,2,FALSE)</f>
        <v>225</v>
      </c>
      <c r="M323" s="33">
        <f>VLOOKUP(K:K,'price per block'!A:E,5,FALSE)</f>
        <v>1</v>
      </c>
      <c r="N323">
        <f t="shared" ref="N323:N386" si="16">M323*I323</f>
        <v>0.499</v>
      </c>
      <c r="O323" s="34">
        <f t="shared" ref="O323:O386" si="17">I323-N323</f>
        <v>0</v>
      </c>
    </row>
    <row r="324" spans="1:15" x14ac:dyDescent="0.2">
      <c r="A324" s="40">
        <v>45323</v>
      </c>
      <c r="B324" s="11" t="s">
        <v>79</v>
      </c>
      <c r="C324" s="19" t="s">
        <v>130</v>
      </c>
      <c r="D324" s="8" t="s">
        <v>67</v>
      </c>
      <c r="E324" s="8" t="s">
        <v>22</v>
      </c>
      <c r="F324" s="8" t="s">
        <v>63</v>
      </c>
      <c r="G324" s="9">
        <v>631</v>
      </c>
      <c r="H324" s="10">
        <v>197.02</v>
      </c>
      <c r="I324" s="10">
        <v>0.217</v>
      </c>
      <c r="J324" s="10">
        <v>0.23343700000000001</v>
      </c>
      <c r="K324" s="10" t="str">
        <f t="shared" si="15"/>
        <v>16x75-Q2</v>
      </c>
      <c r="L324" s="32">
        <f>VLOOKUP(K:K,'price per block'!A:B,2,FALSE)</f>
        <v>300</v>
      </c>
      <c r="M324" s="33">
        <f>VLOOKUP(K:K,'price per block'!A:E,5,FALSE)</f>
        <v>1</v>
      </c>
      <c r="N324">
        <f t="shared" si="16"/>
        <v>0.217</v>
      </c>
      <c r="O324" s="34">
        <f t="shared" si="17"/>
        <v>0</v>
      </c>
    </row>
    <row r="325" spans="1:15" x14ac:dyDescent="0.2">
      <c r="A325" s="40">
        <v>45323</v>
      </c>
      <c r="B325" s="11" t="s">
        <v>79</v>
      </c>
      <c r="C325" s="8" t="s">
        <v>126</v>
      </c>
      <c r="D325" s="8" t="s">
        <v>11</v>
      </c>
      <c r="E325" s="8" t="s">
        <v>12</v>
      </c>
      <c r="F325" s="8" t="s">
        <v>61</v>
      </c>
      <c r="G325" s="9">
        <v>5777</v>
      </c>
      <c r="H325" s="10">
        <v>2562.39</v>
      </c>
      <c r="I325" s="10">
        <v>3.379</v>
      </c>
      <c r="J325" s="10">
        <v>3.6285699999999999</v>
      </c>
      <c r="K325" s="10" t="str">
        <f t="shared" si="15"/>
        <v>19x75-Q1</v>
      </c>
      <c r="L325" s="32">
        <f>VLOOKUP(K:K,'price per block'!A:B,2,FALSE)</f>
        <v>300</v>
      </c>
      <c r="M325" s="33">
        <f>VLOOKUP(K:K,'price per block'!A:E,5,FALSE)</f>
        <v>1</v>
      </c>
      <c r="N325">
        <f t="shared" si="16"/>
        <v>3.379</v>
      </c>
      <c r="O325" s="34">
        <f t="shared" si="17"/>
        <v>0</v>
      </c>
    </row>
    <row r="326" spans="1:15" x14ac:dyDescent="0.2">
      <c r="A326" s="40">
        <v>45323</v>
      </c>
      <c r="B326" s="11" t="s">
        <v>79</v>
      </c>
      <c r="C326" s="8" t="s">
        <v>126</v>
      </c>
      <c r="D326" s="8" t="s">
        <v>14</v>
      </c>
      <c r="E326" s="8" t="s">
        <v>15</v>
      </c>
      <c r="F326" s="8" t="s">
        <v>62</v>
      </c>
      <c r="G326" s="9">
        <v>462</v>
      </c>
      <c r="H326" s="10">
        <v>120.871</v>
      </c>
      <c r="I326" s="10">
        <v>0.159</v>
      </c>
      <c r="J326" s="10">
        <v>0.17099700000000001</v>
      </c>
      <c r="K326" s="10" t="str">
        <f t="shared" si="15"/>
        <v>19x75-Q3</v>
      </c>
      <c r="L326" s="32">
        <f>VLOOKUP(K:K,'price per block'!A:B,2,FALSE)</f>
        <v>244</v>
      </c>
      <c r="M326" s="33">
        <f>VLOOKUP(K:K,'price per block'!A:E,5,FALSE)</f>
        <v>0.81333333333333335</v>
      </c>
      <c r="N326">
        <f t="shared" si="16"/>
        <v>0.12932000000000002</v>
      </c>
      <c r="O326" s="34">
        <f t="shared" si="17"/>
        <v>2.9679999999999984E-2</v>
      </c>
    </row>
    <row r="327" spans="1:15" x14ac:dyDescent="0.2">
      <c r="A327" s="40">
        <v>45323</v>
      </c>
      <c r="B327" s="11" t="s">
        <v>79</v>
      </c>
      <c r="C327" s="8" t="s">
        <v>126</v>
      </c>
      <c r="D327" s="8" t="s">
        <v>13</v>
      </c>
      <c r="E327" s="8" t="s">
        <v>12</v>
      </c>
      <c r="F327" s="8" t="s">
        <v>61</v>
      </c>
      <c r="G327" s="9">
        <v>1031</v>
      </c>
      <c r="H327" s="10">
        <v>210.61699999999999</v>
      </c>
      <c r="I327" s="10">
        <v>0.27800000000000002</v>
      </c>
      <c r="J327" s="10">
        <v>0.29841800000000002</v>
      </c>
      <c r="K327" s="10" t="str">
        <f t="shared" si="15"/>
        <v>19x75-Q1</v>
      </c>
      <c r="L327" s="32">
        <f>VLOOKUP(K:K,'price per block'!A:B,2,FALSE)</f>
        <v>300</v>
      </c>
      <c r="M327" s="33">
        <f>VLOOKUP(K:K,'price per block'!A:E,5,FALSE)</f>
        <v>1</v>
      </c>
      <c r="N327">
        <f t="shared" si="16"/>
        <v>0.27800000000000002</v>
      </c>
      <c r="O327" s="34">
        <f t="shared" si="17"/>
        <v>0</v>
      </c>
    </row>
    <row r="328" spans="1:15" x14ac:dyDescent="0.2">
      <c r="A328" s="40">
        <v>45323</v>
      </c>
      <c r="B328" s="11" t="s">
        <v>79</v>
      </c>
      <c r="C328" s="8" t="s">
        <v>126</v>
      </c>
      <c r="D328" s="8" t="s">
        <v>24</v>
      </c>
      <c r="E328" s="8" t="s">
        <v>12</v>
      </c>
      <c r="F328" s="8" t="s">
        <v>65</v>
      </c>
      <c r="G328" s="9">
        <v>37</v>
      </c>
      <c r="H328" s="10">
        <v>89.096000000000004</v>
      </c>
      <c r="I328" s="10">
        <v>0.11799999999999999</v>
      </c>
      <c r="J328" s="10">
        <v>0.12634200000000001</v>
      </c>
      <c r="K328" s="10" t="str">
        <f t="shared" si="15"/>
        <v>19x75-Q5</v>
      </c>
      <c r="L328" s="32">
        <f>VLOOKUP(K:K,'price per block'!A:B,2,FALSE)</f>
        <v>300</v>
      </c>
      <c r="M328" s="33">
        <f>VLOOKUP(K:K,'price per block'!A:E,5,FALSE)</f>
        <v>1</v>
      </c>
      <c r="N328">
        <f t="shared" si="16"/>
        <v>0.11799999999999999</v>
      </c>
      <c r="O328" s="34">
        <f t="shared" si="17"/>
        <v>0</v>
      </c>
    </row>
    <row r="329" spans="1:15" x14ac:dyDescent="0.2">
      <c r="A329" s="40">
        <v>45323</v>
      </c>
      <c r="B329" s="11" t="s">
        <v>79</v>
      </c>
      <c r="C329" s="8" t="s">
        <v>126</v>
      </c>
      <c r="D329" s="8" t="s">
        <v>23</v>
      </c>
      <c r="E329" s="8" t="s">
        <v>22</v>
      </c>
      <c r="F329" s="8" t="s">
        <v>63</v>
      </c>
      <c r="G329" s="9">
        <v>28</v>
      </c>
      <c r="H329" s="10">
        <v>7.7969999999999997</v>
      </c>
      <c r="I329" s="10">
        <v>0.01</v>
      </c>
      <c r="J329" s="10">
        <v>1.1012900000000001E-2</v>
      </c>
      <c r="K329" s="10" t="str">
        <f t="shared" si="15"/>
        <v>19x75-Q2</v>
      </c>
      <c r="L329" s="32">
        <f>VLOOKUP(K:K,'price per block'!A:B,2,FALSE)</f>
        <v>300</v>
      </c>
      <c r="M329" s="33">
        <f>VLOOKUP(K:K,'price per block'!A:E,5,FALSE)</f>
        <v>1</v>
      </c>
      <c r="N329">
        <f t="shared" si="16"/>
        <v>0.01</v>
      </c>
      <c r="O329" s="34">
        <f t="shared" si="17"/>
        <v>0</v>
      </c>
    </row>
    <row r="330" spans="1:15" x14ac:dyDescent="0.2">
      <c r="A330" s="40">
        <v>45323</v>
      </c>
      <c r="B330" s="11" t="s">
        <v>79</v>
      </c>
      <c r="C330" s="8" t="s">
        <v>126</v>
      </c>
      <c r="D330" s="8" t="s">
        <v>25</v>
      </c>
      <c r="E330" s="8" t="s">
        <v>12</v>
      </c>
      <c r="F330" s="8" t="s">
        <v>65</v>
      </c>
      <c r="G330" s="9">
        <v>3</v>
      </c>
      <c r="H330" s="10">
        <v>9.0090000000000003</v>
      </c>
      <c r="I330" s="10">
        <v>1.2E-2</v>
      </c>
      <c r="J330" s="10">
        <v>1.2764299999999999E-2</v>
      </c>
      <c r="K330" s="10" t="str">
        <f t="shared" si="15"/>
        <v>19x75-Q5</v>
      </c>
      <c r="L330" s="32">
        <f>VLOOKUP(K:K,'price per block'!A:B,2,FALSE)</f>
        <v>300</v>
      </c>
      <c r="M330" s="33">
        <f>VLOOKUP(K:K,'price per block'!A:E,5,FALSE)</f>
        <v>1</v>
      </c>
      <c r="N330">
        <f t="shared" si="16"/>
        <v>1.2E-2</v>
      </c>
      <c r="O330" s="34">
        <f t="shared" si="17"/>
        <v>0</v>
      </c>
    </row>
    <row r="331" spans="1:15" x14ac:dyDescent="0.2">
      <c r="A331" s="40">
        <v>45323</v>
      </c>
      <c r="B331" s="11" t="s">
        <v>79</v>
      </c>
      <c r="C331" s="8" t="s">
        <v>42</v>
      </c>
      <c r="D331" s="8" t="s">
        <v>47</v>
      </c>
      <c r="E331" s="8" t="s">
        <v>12</v>
      </c>
      <c r="F331" s="8" t="s">
        <v>61</v>
      </c>
      <c r="G331" s="9">
        <v>184</v>
      </c>
      <c r="H331" s="10">
        <v>80.793000000000006</v>
      </c>
      <c r="I331" s="10">
        <v>0.14199999999999999</v>
      </c>
      <c r="J331" s="10">
        <v>0.15293499999999999</v>
      </c>
      <c r="K331" s="10" t="str">
        <f t="shared" si="15"/>
        <v>19x100-Q1</v>
      </c>
      <c r="L331" s="32">
        <f>VLOOKUP(K:K,'price per block'!A:B,2,FALSE)</f>
        <v>300</v>
      </c>
      <c r="M331" s="33">
        <f>VLOOKUP(K:K,'price per block'!A:E,5,FALSE)</f>
        <v>1</v>
      </c>
      <c r="N331">
        <f t="shared" si="16"/>
        <v>0.14199999999999999</v>
      </c>
      <c r="O331" s="34">
        <f t="shared" si="17"/>
        <v>0</v>
      </c>
    </row>
    <row r="332" spans="1:15" x14ac:dyDescent="0.2">
      <c r="A332" s="40">
        <v>45323</v>
      </c>
      <c r="B332" s="11" t="s">
        <v>79</v>
      </c>
      <c r="C332" s="8" t="s">
        <v>42</v>
      </c>
      <c r="D332" s="8" t="s">
        <v>48</v>
      </c>
      <c r="E332" s="8" t="s">
        <v>15</v>
      </c>
      <c r="F332" s="8" t="s">
        <v>62</v>
      </c>
      <c r="G332" s="9">
        <v>42</v>
      </c>
      <c r="H332" s="10">
        <v>12.522</v>
      </c>
      <c r="I332" s="10">
        <v>2.1999999999999999E-2</v>
      </c>
      <c r="J332" s="10">
        <v>2.3682700000000001E-2</v>
      </c>
      <c r="K332" s="10" t="str">
        <f t="shared" si="15"/>
        <v>19x100-Q3</v>
      </c>
      <c r="L332" s="32">
        <f>VLOOKUP(K:K,'price per block'!A:B,2,FALSE)</f>
        <v>225</v>
      </c>
      <c r="M332" s="33">
        <f>VLOOKUP(K:K,'price per block'!A:E,5,FALSE)</f>
        <v>0.75</v>
      </c>
      <c r="N332">
        <f t="shared" si="16"/>
        <v>1.6500000000000001E-2</v>
      </c>
      <c r="O332" s="34">
        <f t="shared" si="17"/>
        <v>5.4999999999999979E-3</v>
      </c>
    </row>
    <row r="333" spans="1:15" x14ac:dyDescent="0.2">
      <c r="A333" s="40">
        <v>45323</v>
      </c>
      <c r="B333" s="11" t="s">
        <v>79</v>
      </c>
      <c r="C333" s="8" t="s">
        <v>42</v>
      </c>
      <c r="D333" s="8" t="s">
        <v>46</v>
      </c>
      <c r="E333" s="8" t="s">
        <v>12</v>
      </c>
      <c r="F333" s="8" t="s">
        <v>61</v>
      </c>
      <c r="G333" s="9">
        <v>35</v>
      </c>
      <c r="H333" s="10">
        <v>7.0460000000000003</v>
      </c>
      <c r="I333" s="10">
        <v>1.2E-2</v>
      </c>
      <c r="J333" s="10">
        <v>1.33291E-2</v>
      </c>
      <c r="K333" s="10" t="str">
        <f t="shared" si="15"/>
        <v>19x100-Q1</v>
      </c>
      <c r="L333" s="32">
        <f>VLOOKUP(K:K,'price per block'!A:B,2,FALSE)</f>
        <v>300</v>
      </c>
      <c r="M333" s="33">
        <f>VLOOKUP(K:K,'price per block'!A:E,5,FALSE)</f>
        <v>1</v>
      </c>
      <c r="N333">
        <f t="shared" si="16"/>
        <v>1.2E-2</v>
      </c>
      <c r="O333" s="34">
        <f t="shared" si="17"/>
        <v>0</v>
      </c>
    </row>
    <row r="334" spans="1:15" x14ac:dyDescent="0.2">
      <c r="A334" s="40">
        <v>45323</v>
      </c>
      <c r="B334" s="11" t="s">
        <v>79</v>
      </c>
      <c r="C334" s="8" t="s">
        <v>42</v>
      </c>
      <c r="D334" s="8" t="s">
        <v>44</v>
      </c>
      <c r="E334" s="8" t="s">
        <v>15</v>
      </c>
      <c r="F334" s="8" t="s">
        <v>64</v>
      </c>
      <c r="G334" s="9">
        <v>14</v>
      </c>
      <c r="H334" s="10">
        <v>2.331</v>
      </c>
      <c r="I334" s="10">
        <v>4.0000000000000001E-3</v>
      </c>
      <c r="J334" s="10">
        <v>4.4079599999999998E-3</v>
      </c>
      <c r="K334" s="10" t="str">
        <f t="shared" si="15"/>
        <v>19x100-Q4</v>
      </c>
      <c r="L334" s="32">
        <f>VLOOKUP(K:K,'price per block'!A:B,2,FALSE)</f>
        <v>150</v>
      </c>
      <c r="M334" s="33">
        <f>VLOOKUP(K:K,'price per block'!A:E,5,FALSE)</f>
        <v>0.5</v>
      </c>
      <c r="N334">
        <f t="shared" si="16"/>
        <v>2E-3</v>
      </c>
      <c r="O334" s="34">
        <f t="shared" si="17"/>
        <v>2E-3</v>
      </c>
    </row>
    <row r="335" spans="1:15" x14ac:dyDescent="0.2">
      <c r="A335" s="40">
        <v>45323</v>
      </c>
      <c r="B335" s="11" t="s">
        <v>79</v>
      </c>
      <c r="C335" s="8" t="s">
        <v>42</v>
      </c>
      <c r="D335" s="8" t="s">
        <v>45</v>
      </c>
      <c r="E335" s="8" t="s">
        <v>22</v>
      </c>
      <c r="F335" s="8" t="s">
        <v>63</v>
      </c>
      <c r="G335" s="9">
        <v>1</v>
      </c>
      <c r="H335" s="10">
        <v>0.19900000000000001</v>
      </c>
      <c r="I335" s="10">
        <v>0</v>
      </c>
      <c r="J335" s="10">
        <v>3.7475699999999998E-4</v>
      </c>
      <c r="K335" s="10" t="str">
        <f t="shared" si="15"/>
        <v>19x100-Q2</v>
      </c>
      <c r="L335" s="32">
        <f>VLOOKUP(K:K,'price per block'!A:B,2,FALSE)</f>
        <v>300</v>
      </c>
      <c r="M335" s="33">
        <f>VLOOKUP(K:K,'price per block'!A:E,5,FALSE)</f>
        <v>1</v>
      </c>
      <c r="N335">
        <f t="shared" si="16"/>
        <v>0</v>
      </c>
      <c r="O335" s="34">
        <f t="shared" si="17"/>
        <v>0</v>
      </c>
    </row>
    <row r="336" spans="1:15" x14ac:dyDescent="0.2">
      <c r="A336" s="40">
        <v>45323</v>
      </c>
      <c r="B336" s="11" t="s">
        <v>83</v>
      </c>
      <c r="C336" s="19" t="s">
        <v>130</v>
      </c>
      <c r="D336" s="8" t="s">
        <v>6</v>
      </c>
      <c r="E336" s="8" t="s">
        <v>6</v>
      </c>
      <c r="F336" s="8" t="s">
        <v>6</v>
      </c>
      <c r="G336" s="9">
        <v>8207</v>
      </c>
      <c r="H336" s="10">
        <v>477.93900000000002</v>
      </c>
      <c r="I336" s="10">
        <v>0.52200000000000002</v>
      </c>
      <c r="J336" s="10">
        <v>0.69706400000000002</v>
      </c>
      <c r="K336" s="10" t="str">
        <f t="shared" si="15"/>
        <v>16x75-Waste</v>
      </c>
      <c r="L336" s="32">
        <f>VLOOKUP(K:K,'price per block'!A:B,2,FALSE)</f>
        <v>300</v>
      </c>
      <c r="M336" s="33">
        <f>VLOOKUP(K:K,'price per block'!A:E,5,FALSE)</f>
        <v>1</v>
      </c>
      <c r="N336">
        <f t="shared" si="16"/>
        <v>0.52200000000000002</v>
      </c>
      <c r="O336" s="34">
        <f t="shared" si="17"/>
        <v>0</v>
      </c>
    </row>
    <row r="337" spans="1:15" x14ac:dyDescent="0.2">
      <c r="A337" s="40">
        <v>45323</v>
      </c>
      <c r="B337" s="11" t="s">
        <v>83</v>
      </c>
      <c r="C337" s="19" t="s">
        <v>130</v>
      </c>
      <c r="D337" s="8" t="s">
        <v>9</v>
      </c>
      <c r="E337" s="8" t="s">
        <v>10</v>
      </c>
      <c r="F337" s="8" t="s">
        <v>6</v>
      </c>
      <c r="G337" s="9">
        <v>4849</v>
      </c>
      <c r="H337" s="10">
        <v>996.43</v>
      </c>
      <c r="I337" s="10">
        <v>1.0880000000000001</v>
      </c>
      <c r="J337" s="10">
        <v>1.4529099999999999</v>
      </c>
      <c r="K337" s="10" t="str">
        <f t="shared" si="15"/>
        <v>16x75-Waste</v>
      </c>
      <c r="L337" s="32">
        <f>VLOOKUP(K:K,'price per block'!A:B,2,FALSE)</f>
        <v>300</v>
      </c>
      <c r="M337" s="33">
        <f>VLOOKUP(K:K,'price per block'!A:E,5,FALSE)</f>
        <v>1</v>
      </c>
      <c r="N337">
        <f t="shared" si="16"/>
        <v>1.0880000000000001</v>
      </c>
      <c r="O337" s="34">
        <f t="shared" si="17"/>
        <v>0</v>
      </c>
    </row>
    <row r="338" spans="1:15" x14ac:dyDescent="0.2">
      <c r="A338" s="40">
        <v>45323</v>
      </c>
      <c r="B338" s="11" t="s">
        <v>83</v>
      </c>
      <c r="C338" s="19" t="s">
        <v>130</v>
      </c>
      <c r="D338" s="8" t="s">
        <v>16</v>
      </c>
      <c r="E338" s="8" t="s">
        <v>6</v>
      </c>
      <c r="F338" s="8" t="s">
        <v>6</v>
      </c>
      <c r="G338" s="9">
        <v>0</v>
      </c>
      <c r="H338" s="10">
        <v>85.554000000000002</v>
      </c>
      <c r="I338" s="10">
        <v>9.2999999999999999E-2</v>
      </c>
      <c r="J338" s="10">
        <v>0.124762</v>
      </c>
      <c r="K338" s="10" t="str">
        <f t="shared" si="15"/>
        <v>16x75-Waste</v>
      </c>
      <c r="L338" s="32">
        <f>VLOOKUP(K:K,'price per block'!A:B,2,FALSE)</f>
        <v>300</v>
      </c>
      <c r="M338" s="33">
        <f>VLOOKUP(K:K,'price per block'!A:E,5,FALSE)</f>
        <v>1</v>
      </c>
      <c r="N338">
        <f t="shared" si="16"/>
        <v>9.2999999999999999E-2</v>
      </c>
      <c r="O338" s="34">
        <f t="shared" si="17"/>
        <v>0</v>
      </c>
    </row>
    <row r="339" spans="1:15" x14ac:dyDescent="0.2">
      <c r="A339" s="40">
        <v>45323</v>
      </c>
      <c r="B339" s="11" t="s">
        <v>83</v>
      </c>
      <c r="C339" s="19" t="s">
        <v>130</v>
      </c>
      <c r="D339" s="8" t="s">
        <v>17</v>
      </c>
      <c r="E339" s="8" t="s">
        <v>6</v>
      </c>
      <c r="F339" s="8" t="s">
        <v>6</v>
      </c>
      <c r="G339" s="9">
        <v>0</v>
      </c>
      <c r="H339" s="10">
        <v>0</v>
      </c>
      <c r="I339" s="10">
        <v>0</v>
      </c>
      <c r="J339" s="10">
        <v>0</v>
      </c>
      <c r="K339" s="10" t="str">
        <f t="shared" si="15"/>
        <v>16x75-Waste</v>
      </c>
      <c r="L339" s="32">
        <f>VLOOKUP(K:K,'price per block'!A:B,2,FALSE)</f>
        <v>300</v>
      </c>
      <c r="M339" s="33">
        <f>VLOOKUP(K:K,'price per block'!A:E,5,FALSE)</f>
        <v>1</v>
      </c>
      <c r="N339">
        <f t="shared" si="16"/>
        <v>0</v>
      </c>
      <c r="O339" s="34">
        <f t="shared" si="17"/>
        <v>0</v>
      </c>
    </row>
    <row r="340" spans="1:15" x14ac:dyDescent="0.2">
      <c r="A340" s="40">
        <v>45323</v>
      </c>
      <c r="B340" s="11" t="s">
        <v>83</v>
      </c>
      <c r="C340" s="8" t="s">
        <v>126</v>
      </c>
      <c r="D340" s="8" t="s">
        <v>6</v>
      </c>
      <c r="E340" s="8" t="s">
        <v>6</v>
      </c>
      <c r="F340" s="8" t="s">
        <v>6</v>
      </c>
      <c r="G340" s="9">
        <v>35931</v>
      </c>
      <c r="H340" s="10">
        <v>1897.67</v>
      </c>
      <c r="I340" s="10">
        <v>2.4910000000000001</v>
      </c>
      <c r="J340" s="10">
        <v>3.3260399999999999</v>
      </c>
      <c r="K340" s="10" t="str">
        <f t="shared" si="15"/>
        <v>19x75-Waste</v>
      </c>
      <c r="L340" s="32">
        <f>VLOOKUP(K:K,'price per block'!A:B,2,FALSE)</f>
        <v>300</v>
      </c>
      <c r="M340" s="33">
        <f>VLOOKUP(K:K,'price per block'!A:E,5,FALSE)</f>
        <v>1</v>
      </c>
      <c r="N340">
        <f t="shared" si="16"/>
        <v>2.4910000000000001</v>
      </c>
      <c r="O340" s="34">
        <f t="shared" si="17"/>
        <v>0</v>
      </c>
    </row>
    <row r="341" spans="1:15" x14ac:dyDescent="0.2">
      <c r="A341" s="40">
        <v>45323</v>
      </c>
      <c r="B341" s="11" t="s">
        <v>83</v>
      </c>
      <c r="C341" s="8" t="s">
        <v>126</v>
      </c>
      <c r="D341" s="8" t="s">
        <v>9</v>
      </c>
      <c r="E341" s="8" t="s">
        <v>10</v>
      </c>
      <c r="F341" s="8" t="s">
        <v>6</v>
      </c>
      <c r="G341" s="9">
        <v>22095</v>
      </c>
      <c r="H341" s="10">
        <v>4523.38</v>
      </c>
      <c r="I341" s="10">
        <v>5.9359999999999999</v>
      </c>
      <c r="J341" s="10">
        <v>7.92577</v>
      </c>
      <c r="K341" s="10" t="str">
        <f t="shared" si="15"/>
        <v>19x75-Waste</v>
      </c>
      <c r="L341" s="32">
        <f>VLOOKUP(K:K,'price per block'!A:B,2,FALSE)</f>
        <v>300</v>
      </c>
      <c r="M341" s="33">
        <f>VLOOKUP(K:K,'price per block'!A:E,5,FALSE)</f>
        <v>1</v>
      </c>
      <c r="N341">
        <f t="shared" si="16"/>
        <v>5.9359999999999999</v>
      </c>
      <c r="O341" s="34">
        <f t="shared" si="17"/>
        <v>0</v>
      </c>
    </row>
    <row r="342" spans="1:15" x14ac:dyDescent="0.2">
      <c r="A342" s="40">
        <v>45323</v>
      </c>
      <c r="B342" s="11" t="s">
        <v>83</v>
      </c>
      <c r="C342" s="8" t="s">
        <v>126</v>
      </c>
      <c r="D342" s="8" t="s">
        <v>16</v>
      </c>
      <c r="E342" s="8" t="s">
        <v>6</v>
      </c>
      <c r="F342" s="8" t="s">
        <v>6</v>
      </c>
      <c r="G342" s="9">
        <v>0</v>
      </c>
      <c r="H342" s="10">
        <v>374.637</v>
      </c>
      <c r="I342" s="10">
        <v>0.49199999999999999</v>
      </c>
      <c r="J342" s="10">
        <v>0.65656999999999999</v>
      </c>
      <c r="K342" s="10" t="str">
        <f t="shared" si="15"/>
        <v>19x75-Waste</v>
      </c>
      <c r="L342" s="32">
        <f>VLOOKUP(K:K,'price per block'!A:B,2,FALSE)</f>
        <v>300</v>
      </c>
      <c r="M342" s="33">
        <f>VLOOKUP(K:K,'price per block'!A:E,5,FALSE)</f>
        <v>1</v>
      </c>
      <c r="N342">
        <f t="shared" si="16"/>
        <v>0.49199999999999999</v>
      </c>
      <c r="O342" s="34">
        <f t="shared" si="17"/>
        <v>0</v>
      </c>
    </row>
    <row r="343" spans="1:15" x14ac:dyDescent="0.2">
      <c r="A343" s="40">
        <v>45323</v>
      </c>
      <c r="B343" s="11" t="s">
        <v>83</v>
      </c>
      <c r="C343" s="8" t="s">
        <v>126</v>
      </c>
      <c r="D343" s="8" t="s">
        <v>17</v>
      </c>
      <c r="E343" s="8" t="s">
        <v>6</v>
      </c>
      <c r="F343" s="8" t="s">
        <v>6</v>
      </c>
      <c r="G343" s="9">
        <v>1</v>
      </c>
      <c r="H343" s="10">
        <v>4.0149999999999997</v>
      </c>
      <c r="I343" s="10">
        <v>5.0000000000000001E-3</v>
      </c>
      <c r="J343" s="10">
        <v>7.0347600000000001E-3</v>
      </c>
      <c r="K343" s="10" t="str">
        <f t="shared" si="15"/>
        <v>19x75-Waste</v>
      </c>
      <c r="L343" s="32">
        <f>VLOOKUP(K:K,'price per block'!A:B,2,FALSE)</f>
        <v>300</v>
      </c>
      <c r="M343" s="33">
        <f>VLOOKUP(K:K,'price per block'!A:E,5,FALSE)</f>
        <v>1</v>
      </c>
      <c r="N343">
        <f t="shared" si="16"/>
        <v>5.0000000000000001E-3</v>
      </c>
      <c r="O343" s="34">
        <f t="shared" si="17"/>
        <v>0</v>
      </c>
    </row>
    <row r="344" spans="1:15" x14ac:dyDescent="0.2">
      <c r="A344" s="40">
        <v>45323</v>
      </c>
      <c r="B344" s="11" t="s">
        <v>83</v>
      </c>
      <c r="C344" s="8" t="s">
        <v>42</v>
      </c>
      <c r="D344" s="8" t="s">
        <v>6</v>
      </c>
      <c r="E344" s="8" t="s">
        <v>6</v>
      </c>
      <c r="F344" s="8" t="s">
        <v>6</v>
      </c>
      <c r="G344" s="9">
        <v>15739</v>
      </c>
      <c r="H344" s="10">
        <v>860.76800000000003</v>
      </c>
      <c r="I344" s="10">
        <v>1.52</v>
      </c>
      <c r="J344" s="10">
        <v>2.0298799999999999</v>
      </c>
      <c r="K344" s="10" t="str">
        <f t="shared" si="15"/>
        <v>19x100-Waste</v>
      </c>
      <c r="L344" s="32">
        <f>VLOOKUP(K:K,'price per block'!A:B,2,FALSE)</f>
        <v>300</v>
      </c>
      <c r="M344" s="33">
        <f>VLOOKUP(K:K,'price per block'!A:E,5,FALSE)</f>
        <v>1</v>
      </c>
      <c r="N344">
        <f t="shared" si="16"/>
        <v>1.52</v>
      </c>
      <c r="O344" s="34">
        <f t="shared" si="17"/>
        <v>0</v>
      </c>
    </row>
    <row r="345" spans="1:15" x14ac:dyDescent="0.2">
      <c r="A345" s="40">
        <v>45323</v>
      </c>
      <c r="B345" s="11" t="s">
        <v>83</v>
      </c>
      <c r="C345" s="8" t="s">
        <v>42</v>
      </c>
      <c r="D345" s="8" t="s">
        <v>9</v>
      </c>
      <c r="E345" s="8" t="s">
        <v>10</v>
      </c>
      <c r="F345" s="8" t="s">
        <v>6</v>
      </c>
      <c r="G345" s="9">
        <v>13644</v>
      </c>
      <c r="H345" s="10">
        <v>2501.7800000000002</v>
      </c>
      <c r="I345" s="10">
        <v>4.4180000000000001</v>
      </c>
      <c r="J345" s="10">
        <v>5.8979999999999997</v>
      </c>
      <c r="K345" s="10" t="str">
        <f t="shared" si="15"/>
        <v>19x100-Waste</v>
      </c>
      <c r="L345" s="32">
        <f>VLOOKUP(K:K,'price per block'!A:B,2,FALSE)</f>
        <v>300</v>
      </c>
      <c r="M345" s="33">
        <f>VLOOKUP(K:K,'price per block'!A:E,5,FALSE)</f>
        <v>1</v>
      </c>
      <c r="N345">
        <f t="shared" si="16"/>
        <v>4.4180000000000001</v>
      </c>
      <c r="O345" s="34">
        <f t="shared" si="17"/>
        <v>0</v>
      </c>
    </row>
    <row r="346" spans="1:15" x14ac:dyDescent="0.2">
      <c r="A346" s="40">
        <v>45323</v>
      </c>
      <c r="B346" s="11" t="s">
        <v>83</v>
      </c>
      <c r="C346" s="8" t="s">
        <v>42</v>
      </c>
      <c r="D346" s="8" t="s">
        <v>16</v>
      </c>
      <c r="E346" s="8" t="s">
        <v>6</v>
      </c>
      <c r="F346" s="8" t="s">
        <v>6</v>
      </c>
      <c r="G346" s="9">
        <v>0</v>
      </c>
      <c r="H346" s="10">
        <v>194.773</v>
      </c>
      <c r="I346" s="10">
        <v>0.34399999999999997</v>
      </c>
      <c r="J346" s="10">
        <v>0.45924300000000001</v>
      </c>
      <c r="K346" s="10" t="str">
        <f t="shared" si="15"/>
        <v>19x100-Waste</v>
      </c>
      <c r="L346" s="32">
        <f>VLOOKUP(K:K,'price per block'!A:B,2,FALSE)</f>
        <v>300</v>
      </c>
      <c r="M346" s="33">
        <f>VLOOKUP(K:K,'price per block'!A:E,5,FALSE)</f>
        <v>1</v>
      </c>
      <c r="N346">
        <f t="shared" si="16"/>
        <v>0.34399999999999997</v>
      </c>
      <c r="O346" s="34">
        <f t="shared" si="17"/>
        <v>0</v>
      </c>
    </row>
    <row r="347" spans="1:15" x14ac:dyDescent="0.2">
      <c r="A347" s="40">
        <v>45323</v>
      </c>
      <c r="B347" s="11" t="s">
        <v>83</v>
      </c>
      <c r="C347" s="8" t="s">
        <v>42</v>
      </c>
      <c r="D347" s="8" t="s">
        <v>17</v>
      </c>
      <c r="E347" s="8" t="s">
        <v>6</v>
      </c>
      <c r="F347" s="8" t="s">
        <v>6</v>
      </c>
      <c r="G347" s="9">
        <v>0</v>
      </c>
      <c r="H347" s="10">
        <v>0</v>
      </c>
      <c r="I347" s="10">
        <v>0</v>
      </c>
      <c r="J347" s="10">
        <v>0</v>
      </c>
      <c r="K347" s="10" t="str">
        <f t="shared" si="15"/>
        <v>19x100-Waste</v>
      </c>
      <c r="L347" s="32">
        <f>VLOOKUP(K:K,'price per block'!A:B,2,FALSE)</f>
        <v>300</v>
      </c>
      <c r="M347" s="33">
        <f>VLOOKUP(K:K,'price per block'!A:E,5,FALSE)</f>
        <v>1</v>
      </c>
      <c r="N347">
        <f t="shared" si="16"/>
        <v>0</v>
      </c>
      <c r="O347" s="34">
        <f t="shared" si="17"/>
        <v>0</v>
      </c>
    </row>
    <row r="348" spans="1:15" x14ac:dyDescent="0.2">
      <c r="A348" s="40">
        <v>45323</v>
      </c>
      <c r="B348" s="11" t="s">
        <v>83</v>
      </c>
      <c r="C348" s="8" t="s">
        <v>126</v>
      </c>
      <c r="D348" s="8" t="s">
        <v>6</v>
      </c>
      <c r="E348" s="8" t="s">
        <v>6</v>
      </c>
      <c r="F348" s="8" t="s">
        <v>6</v>
      </c>
      <c r="G348" s="9">
        <v>10</v>
      </c>
      <c r="H348" s="10">
        <v>0.47</v>
      </c>
      <c r="I348" s="10">
        <v>1E-3</v>
      </c>
      <c r="J348" s="10">
        <v>1.1041499999999999E-3</v>
      </c>
      <c r="K348" s="10" t="str">
        <f t="shared" si="15"/>
        <v>19x75-Waste</v>
      </c>
      <c r="L348" s="32">
        <f>VLOOKUP(K:K,'price per block'!A:B,2,FALSE)</f>
        <v>300</v>
      </c>
      <c r="M348" s="33">
        <f>VLOOKUP(K:K,'price per block'!A:E,5,FALSE)</f>
        <v>1</v>
      </c>
      <c r="N348">
        <f t="shared" si="16"/>
        <v>1E-3</v>
      </c>
      <c r="O348" s="34">
        <f t="shared" si="17"/>
        <v>0</v>
      </c>
    </row>
    <row r="349" spans="1:15" x14ac:dyDescent="0.2">
      <c r="A349" s="40">
        <v>45323</v>
      </c>
      <c r="B349" s="11" t="s">
        <v>83</v>
      </c>
      <c r="C349" s="8" t="s">
        <v>126</v>
      </c>
      <c r="D349" s="8" t="s">
        <v>9</v>
      </c>
      <c r="E349" s="8" t="s">
        <v>10</v>
      </c>
      <c r="F349" s="8" t="s">
        <v>6</v>
      </c>
      <c r="G349" s="9">
        <v>14</v>
      </c>
      <c r="H349" s="10">
        <v>2.5590000000000002</v>
      </c>
      <c r="I349" s="10">
        <v>5.0000000000000001E-3</v>
      </c>
      <c r="J349" s="10">
        <v>6.0187299999999999E-3</v>
      </c>
      <c r="K349" s="10" t="str">
        <f t="shared" si="15"/>
        <v>19x75-Waste</v>
      </c>
      <c r="L349" s="32">
        <f>VLOOKUP(K:K,'price per block'!A:B,2,FALSE)</f>
        <v>300</v>
      </c>
      <c r="M349" s="33">
        <f>VLOOKUP(K:K,'price per block'!A:E,5,FALSE)</f>
        <v>1</v>
      </c>
      <c r="N349">
        <f t="shared" si="16"/>
        <v>5.0000000000000001E-3</v>
      </c>
      <c r="O349" s="34">
        <f t="shared" si="17"/>
        <v>0</v>
      </c>
    </row>
    <row r="350" spans="1:15" x14ac:dyDescent="0.2">
      <c r="A350" s="40">
        <v>45323</v>
      </c>
      <c r="B350" s="11" t="s">
        <v>83</v>
      </c>
      <c r="C350" s="19" t="s">
        <v>130</v>
      </c>
      <c r="D350" s="8" t="s">
        <v>38</v>
      </c>
      <c r="E350" s="8" t="s">
        <v>12</v>
      </c>
      <c r="F350" s="14" t="s">
        <v>61</v>
      </c>
      <c r="G350" s="9">
        <v>8495</v>
      </c>
      <c r="H350" s="10">
        <v>4089.14</v>
      </c>
      <c r="I350" s="10">
        <v>4.4669999999999996</v>
      </c>
      <c r="J350" s="10">
        <v>5.9639199999999999</v>
      </c>
      <c r="K350" s="10" t="str">
        <f t="shared" si="15"/>
        <v>16x75-Q1</v>
      </c>
      <c r="L350" s="32">
        <f>VLOOKUP(K:K,'price per block'!A:B,2,FALSE)</f>
        <v>300</v>
      </c>
      <c r="M350" s="33">
        <f>VLOOKUP(K:K,'price per block'!A:E,5,FALSE)</f>
        <v>1</v>
      </c>
      <c r="N350">
        <f t="shared" si="16"/>
        <v>4.4669999999999996</v>
      </c>
      <c r="O350" s="34">
        <f t="shared" si="17"/>
        <v>0</v>
      </c>
    </row>
    <row r="351" spans="1:15" x14ac:dyDescent="0.2">
      <c r="A351" s="40">
        <v>45323</v>
      </c>
      <c r="B351" s="11" t="s">
        <v>83</v>
      </c>
      <c r="C351" s="19" t="s">
        <v>130</v>
      </c>
      <c r="D351" s="8" t="s">
        <v>40</v>
      </c>
      <c r="E351" s="8" t="s">
        <v>15</v>
      </c>
      <c r="F351" s="14" t="s">
        <v>62</v>
      </c>
      <c r="G351" s="9">
        <v>395</v>
      </c>
      <c r="H351" s="10">
        <v>94.64</v>
      </c>
      <c r="I351" s="10">
        <v>0.10299999999999999</v>
      </c>
      <c r="J351" s="10">
        <v>0.13785</v>
      </c>
      <c r="K351" s="10" t="str">
        <f t="shared" si="15"/>
        <v>16x75-Q3</v>
      </c>
      <c r="L351" s="32">
        <f>VLOOKUP(K:K,'price per block'!A:B,2,FALSE)</f>
        <v>244</v>
      </c>
      <c r="M351" s="33">
        <f>VLOOKUP(K:K,'price per block'!A:E,5,FALSE)</f>
        <v>0.81333333333333335</v>
      </c>
      <c r="N351">
        <f t="shared" si="16"/>
        <v>8.3773333333333325E-2</v>
      </c>
      <c r="O351" s="34">
        <f t="shared" si="17"/>
        <v>1.922666666666667E-2</v>
      </c>
    </row>
    <row r="352" spans="1:15" x14ac:dyDescent="0.2">
      <c r="A352" s="40">
        <v>45323</v>
      </c>
      <c r="B352" s="11" t="s">
        <v>83</v>
      </c>
      <c r="C352" s="19" t="s">
        <v>130</v>
      </c>
      <c r="D352" s="8" t="s">
        <v>39</v>
      </c>
      <c r="E352" s="8" t="s">
        <v>12</v>
      </c>
      <c r="F352" s="14" t="s">
        <v>61</v>
      </c>
      <c r="G352" s="9">
        <v>4217</v>
      </c>
      <c r="H352" s="10">
        <v>1087.0999999999999</v>
      </c>
      <c r="I352" s="10">
        <v>1.1870000000000001</v>
      </c>
      <c r="J352" s="10">
        <v>1.5853600000000001</v>
      </c>
      <c r="K352" s="10" t="str">
        <f t="shared" si="15"/>
        <v>16x75-Q1</v>
      </c>
      <c r="L352" s="32">
        <f>VLOOKUP(K:K,'price per block'!A:B,2,FALSE)</f>
        <v>300</v>
      </c>
      <c r="M352" s="33">
        <f>VLOOKUP(K:K,'price per block'!A:E,5,FALSE)</f>
        <v>1</v>
      </c>
      <c r="N352">
        <f t="shared" si="16"/>
        <v>1.1870000000000001</v>
      </c>
      <c r="O352" s="34">
        <f t="shared" si="17"/>
        <v>0</v>
      </c>
    </row>
    <row r="353" spans="1:15" x14ac:dyDescent="0.2">
      <c r="A353" s="40">
        <v>45323</v>
      </c>
      <c r="B353" s="11" t="s">
        <v>83</v>
      </c>
      <c r="C353" s="19" t="s">
        <v>130</v>
      </c>
      <c r="D353" s="8" t="s">
        <v>37</v>
      </c>
      <c r="E353" s="8" t="s">
        <v>12</v>
      </c>
      <c r="F353" s="14" t="s">
        <v>65</v>
      </c>
      <c r="G353" s="9">
        <v>35</v>
      </c>
      <c r="H353" s="10">
        <v>105.105</v>
      </c>
      <c r="I353" s="10">
        <v>0.115</v>
      </c>
      <c r="J353" s="10">
        <v>0.153416</v>
      </c>
      <c r="K353" s="10" t="str">
        <f t="shared" si="15"/>
        <v>16x75-Q5</v>
      </c>
      <c r="L353" s="32">
        <f>VLOOKUP(K:K,'price per block'!A:B,2,FALSE)</f>
        <v>225</v>
      </c>
      <c r="M353" s="33">
        <f>VLOOKUP(K:K,'price per block'!A:E,5,FALSE)</f>
        <v>1</v>
      </c>
      <c r="N353">
        <f t="shared" si="16"/>
        <v>0.115</v>
      </c>
      <c r="O353" s="34">
        <f t="shared" si="17"/>
        <v>0</v>
      </c>
    </row>
    <row r="354" spans="1:15" x14ac:dyDescent="0.2">
      <c r="A354" s="40">
        <v>45323</v>
      </c>
      <c r="B354" s="11" t="s">
        <v>83</v>
      </c>
      <c r="C354" s="19" t="s">
        <v>130</v>
      </c>
      <c r="D354" s="8" t="s">
        <v>35</v>
      </c>
      <c r="E354" s="8" t="s">
        <v>12</v>
      </c>
      <c r="F354" s="14" t="s">
        <v>65</v>
      </c>
      <c r="G354" s="9">
        <v>20</v>
      </c>
      <c r="H354" s="10">
        <v>48.16</v>
      </c>
      <c r="I354" s="10">
        <v>5.2999999999999999E-2</v>
      </c>
      <c r="J354" s="10">
        <v>7.0103200000000004E-2</v>
      </c>
      <c r="K354" s="10" t="str">
        <f t="shared" si="15"/>
        <v>16x75-Q5</v>
      </c>
      <c r="L354" s="32">
        <f>VLOOKUP(K:K,'price per block'!A:B,2,FALSE)</f>
        <v>225</v>
      </c>
      <c r="M354" s="33">
        <f>VLOOKUP(K:K,'price per block'!A:E,5,FALSE)</f>
        <v>1</v>
      </c>
      <c r="N354">
        <f t="shared" si="16"/>
        <v>5.2999999999999999E-2</v>
      </c>
      <c r="O354" s="34">
        <f t="shared" si="17"/>
        <v>0</v>
      </c>
    </row>
    <row r="355" spans="1:15" x14ac:dyDescent="0.2">
      <c r="A355" s="40">
        <v>45323</v>
      </c>
      <c r="B355" s="11" t="s">
        <v>83</v>
      </c>
      <c r="C355" s="19" t="s">
        <v>130</v>
      </c>
      <c r="D355" s="8" t="s">
        <v>36</v>
      </c>
      <c r="E355" s="8" t="s">
        <v>12</v>
      </c>
      <c r="F355" s="14" t="s">
        <v>65</v>
      </c>
      <c r="G355" s="9">
        <v>16</v>
      </c>
      <c r="H355" s="10">
        <v>43.247999999999998</v>
      </c>
      <c r="I355" s="10">
        <v>4.7E-2</v>
      </c>
      <c r="J355" s="10">
        <v>6.3029799999999997E-2</v>
      </c>
      <c r="K355" s="10" t="str">
        <f t="shared" si="15"/>
        <v>16x75-Q5</v>
      </c>
      <c r="L355" s="32">
        <f>VLOOKUP(K:K,'price per block'!A:B,2,FALSE)</f>
        <v>225</v>
      </c>
      <c r="M355" s="33">
        <f>VLOOKUP(K:K,'price per block'!A:E,5,FALSE)</f>
        <v>1</v>
      </c>
      <c r="N355">
        <f t="shared" si="16"/>
        <v>4.7E-2</v>
      </c>
      <c r="O355" s="34">
        <f t="shared" si="17"/>
        <v>0</v>
      </c>
    </row>
    <row r="356" spans="1:15" x14ac:dyDescent="0.2">
      <c r="A356" s="40">
        <v>45323</v>
      </c>
      <c r="B356" s="11" t="s">
        <v>83</v>
      </c>
      <c r="C356" s="8" t="s">
        <v>126</v>
      </c>
      <c r="D356" s="8" t="s">
        <v>13</v>
      </c>
      <c r="E356" s="8" t="s">
        <v>12</v>
      </c>
      <c r="F356" s="14" t="s">
        <v>61</v>
      </c>
      <c r="G356" s="9">
        <v>9049</v>
      </c>
      <c r="H356" s="10">
        <v>1854.16</v>
      </c>
      <c r="I356" s="10">
        <v>2.4329999999999998</v>
      </c>
      <c r="J356" s="10">
        <v>3.2488600000000001</v>
      </c>
      <c r="K356" s="10" t="str">
        <f t="shared" si="15"/>
        <v>19x75-Q1</v>
      </c>
      <c r="L356" s="32">
        <f>VLOOKUP(K:K,'price per block'!A:B,2,FALSE)</f>
        <v>300</v>
      </c>
      <c r="M356" s="33">
        <f>VLOOKUP(K:K,'price per block'!A:E,5,FALSE)</f>
        <v>1</v>
      </c>
      <c r="N356">
        <f t="shared" si="16"/>
        <v>2.4329999999999998</v>
      </c>
      <c r="O356" s="34">
        <f t="shared" si="17"/>
        <v>0</v>
      </c>
    </row>
    <row r="357" spans="1:15" x14ac:dyDescent="0.2">
      <c r="A357" s="40">
        <v>45323</v>
      </c>
      <c r="B357" s="11" t="s">
        <v>83</v>
      </c>
      <c r="C357" s="8" t="s">
        <v>126</v>
      </c>
      <c r="D357" s="8" t="s">
        <v>11</v>
      </c>
      <c r="E357" s="8" t="s">
        <v>12</v>
      </c>
      <c r="F357" s="14" t="s">
        <v>61</v>
      </c>
      <c r="G357" s="9">
        <v>44482</v>
      </c>
      <c r="H357" s="10">
        <v>19792.400000000001</v>
      </c>
      <c r="I357" s="10">
        <v>25.981999999999999</v>
      </c>
      <c r="J357" s="10">
        <v>34.688600000000001</v>
      </c>
      <c r="K357" s="10" t="str">
        <f t="shared" si="15"/>
        <v>19x75-Q1</v>
      </c>
      <c r="L357" s="32">
        <f>VLOOKUP(K:K,'price per block'!A:B,2,FALSE)</f>
        <v>300</v>
      </c>
      <c r="M357" s="33">
        <f>VLOOKUP(K:K,'price per block'!A:E,5,FALSE)</f>
        <v>1</v>
      </c>
      <c r="N357">
        <f t="shared" si="16"/>
        <v>25.981999999999999</v>
      </c>
      <c r="O357" s="34">
        <f t="shared" si="17"/>
        <v>0</v>
      </c>
    </row>
    <row r="358" spans="1:15" x14ac:dyDescent="0.2">
      <c r="A358" s="40">
        <v>45323</v>
      </c>
      <c r="B358" s="11" t="s">
        <v>83</v>
      </c>
      <c r="C358" s="8" t="s">
        <v>126</v>
      </c>
      <c r="D358" s="8" t="s">
        <v>14</v>
      </c>
      <c r="E358" s="8" t="s">
        <v>15</v>
      </c>
      <c r="F358" s="14" t="s">
        <v>62</v>
      </c>
      <c r="G358" s="9">
        <v>2219</v>
      </c>
      <c r="H358" s="10">
        <v>574.90499999999997</v>
      </c>
      <c r="I358" s="10">
        <v>0.753</v>
      </c>
      <c r="J358" s="10">
        <v>1.00484</v>
      </c>
      <c r="K358" s="10" t="str">
        <f t="shared" si="15"/>
        <v>19x75-Q3</v>
      </c>
      <c r="L358" s="32">
        <f>VLOOKUP(K:K,'price per block'!A:B,2,FALSE)</f>
        <v>244</v>
      </c>
      <c r="M358" s="33">
        <f>VLOOKUP(K:K,'price per block'!A:E,5,FALSE)</f>
        <v>0.81333333333333335</v>
      </c>
      <c r="N358">
        <f t="shared" si="16"/>
        <v>0.61243999999999998</v>
      </c>
      <c r="O358" s="34">
        <f t="shared" si="17"/>
        <v>0.14056000000000002</v>
      </c>
    </row>
    <row r="359" spans="1:15" x14ac:dyDescent="0.2">
      <c r="A359" s="40">
        <v>45323</v>
      </c>
      <c r="B359" s="11" t="s">
        <v>83</v>
      </c>
      <c r="C359" s="8" t="s">
        <v>126</v>
      </c>
      <c r="D359" s="8" t="s">
        <v>23</v>
      </c>
      <c r="E359" s="8" t="s">
        <v>22</v>
      </c>
      <c r="F359" s="14" t="s">
        <v>63</v>
      </c>
      <c r="G359" s="9">
        <v>1428</v>
      </c>
      <c r="H359" s="10">
        <v>487.63099999999997</v>
      </c>
      <c r="I359" s="10">
        <v>0.64</v>
      </c>
      <c r="J359" s="10">
        <v>0.85486799999999996</v>
      </c>
      <c r="K359" s="10" t="str">
        <f t="shared" si="15"/>
        <v>19x75-Q2</v>
      </c>
      <c r="L359" s="32">
        <f>VLOOKUP(K:K,'price per block'!A:B,2,FALSE)</f>
        <v>300</v>
      </c>
      <c r="M359" s="33">
        <f>VLOOKUP(K:K,'price per block'!A:E,5,FALSE)</f>
        <v>1</v>
      </c>
      <c r="N359">
        <f t="shared" si="16"/>
        <v>0.64</v>
      </c>
      <c r="O359" s="34">
        <f t="shared" si="17"/>
        <v>0</v>
      </c>
    </row>
    <row r="360" spans="1:15" x14ac:dyDescent="0.2">
      <c r="A360" s="40">
        <v>45323</v>
      </c>
      <c r="B360" s="11" t="s">
        <v>83</v>
      </c>
      <c r="C360" s="8" t="s">
        <v>126</v>
      </c>
      <c r="D360" s="8" t="s">
        <v>25</v>
      </c>
      <c r="E360" s="8" t="s">
        <v>12</v>
      </c>
      <c r="F360" s="14" t="s">
        <v>65</v>
      </c>
      <c r="G360" s="9">
        <v>143</v>
      </c>
      <c r="H360" s="10">
        <v>429.42899999999997</v>
      </c>
      <c r="I360" s="10">
        <v>0.56499999999999995</v>
      </c>
      <c r="J360" s="10">
        <v>0.75468199999999996</v>
      </c>
      <c r="K360" s="10" t="str">
        <f t="shared" si="15"/>
        <v>19x75-Q5</v>
      </c>
      <c r="L360" s="32">
        <f>VLOOKUP(K:K,'price per block'!A:B,2,FALSE)</f>
        <v>300</v>
      </c>
      <c r="M360" s="33">
        <f>VLOOKUP(K:K,'price per block'!A:E,5,FALSE)</f>
        <v>1</v>
      </c>
      <c r="N360">
        <f t="shared" si="16"/>
        <v>0.56499999999999995</v>
      </c>
      <c r="O360" s="34">
        <f t="shared" si="17"/>
        <v>0</v>
      </c>
    </row>
    <row r="361" spans="1:15" x14ac:dyDescent="0.2">
      <c r="A361" s="40">
        <v>45323</v>
      </c>
      <c r="B361" s="11" t="s">
        <v>83</v>
      </c>
      <c r="C361" s="8" t="s">
        <v>126</v>
      </c>
      <c r="D361" s="8" t="s">
        <v>24</v>
      </c>
      <c r="E361" s="8" t="s">
        <v>12</v>
      </c>
      <c r="F361" s="14" t="s">
        <v>65</v>
      </c>
      <c r="G361" s="9">
        <v>299</v>
      </c>
      <c r="H361" s="10">
        <v>719.99199999999996</v>
      </c>
      <c r="I361" s="10">
        <v>0.94499999999999995</v>
      </c>
      <c r="J361" s="10">
        <v>1.2612300000000001</v>
      </c>
      <c r="K361" s="10" t="str">
        <f t="shared" si="15"/>
        <v>19x75-Q5</v>
      </c>
      <c r="L361" s="32">
        <f>VLOOKUP(K:K,'price per block'!A:B,2,FALSE)</f>
        <v>300</v>
      </c>
      <c r="M361" s="33">
        <f>VLOOKUP(K:K,'price per block'!A:E,5,FALSE)</f>
        <v>1</v>
      </c>
      <c r="N361">
        <f t="shared" si="16"/>
        <v>0.94499999999999995</v>
      </c>
      <c r="O361" s="34">
        <f t="shared" si="17"/>
        <v>0</v>
      </c>
    </row>
    <row r="362" spans="1:15" x14ac:dyDescent="0.2">
      <c r="A362" s="40">
        <v>45323</v>
      </c>
      <c r="B362" s="11" t="s">
        <v>83</v>
      </c>
      <c r="C362" s="8" t="s">
        <v>42</v>
      </c>
      <c r="D362" s="8" t="s">
        <v>47</v>
      </c>
      <c r="E362" s="8" t="s">
        <v>12</v>
      </c>
      <c r="F362" s="14" t="s">
        <v>61</v>
      </c>
      <c r="G362" s="9">
        <v>22524</v>
      </c>
      <c r="H362" s="10">
        <v>9877.58</v>
      </c>
      <c r="I362" s="10">
        <v>17.446000000000002</v>
      </c>
      <c r="J362" s="10">
        <v>23.292000000000002</v>
      </c>
      <c r="K362" s="10" t="str">
        <f t="shared" si="15"/>
        <v>19x100-Q1</v>
      </c>
      <c r="L362" s="32">
        <f>VLOOKUP(K:K,'price per block'!A:B,2,FALSE)</f>
        <v>300</v>
      </c>
      <c r="M362" s="33">
        <f>VLOOKUP(K:K,'price per block'!A:E,5,FALSE)</f>
        <v>1</v>
      </c>
      <c r="N362">
        <f t="shared" si="16"/>
        <v>17.446000000000002</v>
      </c>
      <c r="O362" s="34">
        <f t="shared" si="17"/>
        <v>0</v>
      </c>
    </row>
    <row r="363" spans="1:15" x14ac:dyDescent="0.2">
      <c r="A363" s="40">
        <v>45323</v>
      </c>
      <c r="B363" s="11" t="s">
        <v>83</v>
      </c>
      <c r="C363" s="8" t="s">
        <v>42</v>
      </c>
      <c r="D363" s="8" t="s">
        <v>44</v>
      </c>
      <c r="E363" s="8" t="s">
        <v>15</v>
      </c>
      <c r="F363" s="14" t="s">
        <v>64</v>
      </c>
      <c r="G363" s="9">
        <v>1471</v>
      </c>
      <c r="H363" s="10">
        <v>259.12299999999999</v>
      </c>
      <c r="I363" s="10">
        <v>0.45700000000000002</v>
      </c>
      <c r="J363" s="10">
        <v>0.61069799999999996</v>
      </c>
      <c r="K363" s="10" t="str">
        <f t="shared" si="15"/>
        <v>19x100-Q4</v>
      </c>
      <c r="L363" s="32">
        <f>VLOOKUP(K:K,'price per block'!A:B,2,FALSE)</f>
        <v>150</v>
      </c>
      <c r="M363" s="33">
        <f>VLOOKUP(K:K,'price per block'!A:E,5,FALSE)</f>
        <v>0.5</v>
      </c>
      <c r="N363">
        <f t="shared" si="16"/>
        <v>0.22850000000000001</v>
      </c>
      <c r="O363" s="34">
        <f t="shared" si="17"/>
        <v>0.22850000000000001</v>
      </c>
    </row>
    <row r="364" spans="1:15" x14ac:dyDescent="0.2">
      <c r="A364" s="40">
        <v>45323</v>
      </c>
      <c r="B364" s="11" t="s">
        <v>83</v>
      </c>
      <c r="C364" s="8" t="s">
        <v>42</v>
      </c>
      <c r="D364" s="8" t="s">
        <v>46</v>
      </c>
      <c r="E364" s="8" t="s">
        <v>12</v>
      </c>
      <c r="F364" s="14" t="s">
        <v>61</v>
      </c>
      <c r="G364" s="9">
        <v>4683</v>
      </c>
      <c r="H364" s="10">
        <v>934.49800000000005</v>
      </c>
      <c r="I364" s="10">
        <v>1.65</v>
      </c>
      <c r="J364" s="10">
        <v>2.2031299999999998</v>
      </c>
      <c r="K364" s="10" t="str">
        <f t="shared" si="15"/>
        <v>19x100-Q1</v>
      </c>
      <c r="L364" s="32">
        <f>VLOOKUP(K:K,'price per block'!A:B,2,FALSE)</f>
        <v>300</v>
      </c>
      <c r="M364" s="33">
        <f>VLOOKUP(K:K,'price per block'!A:E,5,FALSE)</f>
        <v>1</v>
      </c>
      <c r="N364">
        <f t="shared" si="16"/>
        <v>1.65</v>
      </c>
      <c r="O364" s="34">
        <f t="shared" si="17"/>
        <v>0</v>
      </c>
    </row>
    <row r="365" spans="1:15" x14ac:dyDescent="0.2">
      <c r="A365" s="40">
        <v>45323</v>
      </c>
      <c r="B365" s="11" t="s">
        <v>83</v>
      </c>
      <c r="C365" s="8" t="s">
        <v>42</v>
      </c>
      <c r="D365" s="8" t="s">
        <v>48</v>
      </c>
      <c r="E365" s="8" t="s">
        <v>15</v>
      </c>
      <c r="F365" s="14" t="s">
        <v>62</v>
      </c>
      <c r="G365" s="9">
        <v>1634</v>
      </c>
      <c r="H365" s="10">
        <v>414.10599999999999</v>
      </c>
      <c r="I365" s="10">
        <v>0.73099999999999998</v>
      </c>
      <c r="J365" s="10">
        <v>0.97592299999999998</v>
      </c>
      <c r="K365" s="10" t="str">
        <f t="shared" si="15"/>
        <v>19x100-Q3</v>
      </c>
      <c r="L365" s="32">
        <f>VLOOKUP(K:K,'price per block'!A:B,2,FALSE)</f>
        <v>225</v>
      </c>
      <c r="M365" s="33">
        <f>VLOOKUP(K:K,'price per block'!A:E,5,FALSE)</f>
        <v>0.75</v>
      </c>
      <c r="N365">
        <f t="shared" si="16"/>
        <v>0.54825000000000002</v>
      </c>
      <c r="O365" s="34">
        <f t="shared" si="17"/>
        <v>0.18274999999999997</v>
      </c>
    </row>
    <row r="366" spans="1:15" x14ac:dyDescent="0.2">
      <c r="A366" s="40">
        <v>45323</v>
      </c>
      <c r="B366" s="11" t="s">
        <v>83</v>
      </c>
      <c r="C366" s="8" t="s">
        <v>42</v>
      </c>
      <c r="D366" s="8" t="s">
        <v>43</v>
      </c>
      <c r="E366" s="8" t="s">
        <v>12</v>
      </c>
      <c r="F366" s="14" t="s">
        <v>65</v>
      </c>
      <c r="G366" s="9">
        <v>48</v>
      </c>
      <c r="H366" s="10">
        <v>115.584</v>
      </c>
      <c r="I366" s="10">
        <v>0.20399999999999999</v>
      </c>
      <c r="J366" s="10">
        <v>0.27288000000000001</v>
      </c>
      <c r="K366" s="10" t="str">
        <f t="shared" si="15"/>
        <v>19x100-Q5</v>
      </c>
      <c r="L366" s="32">
        <f>VLOOKUP(K:K,'price per block'!A:B,2,FALSE)</f>
        <v>300</v>
      </c>
      <c r="M366" s="33">
        <f>VLOOKUP(K:K,'price per block'!A:E,5,FALSE)</f>
        <v>1</v>
      </c>
      <c r="N366">
        <f t="shared" si="16"/>
        <v>0.20399999999999999</v>
      </c>
      <c r="O366" s="34">
        <f t="shared" si="17"/>
        <v>0</v>
      </c>
    </row>
    <row r="367" spans="1:15" x14ac:dyDescent="0.2">
      <c r="A367" s="40">
        <v>45323</v>
      </c>
      <c r="B367" s="11" t="s">
        <v>83</v>
      </c>
      <c r="C367" s="8" t="s">
        <v>42</v>
      </c>
      <c r="D367" s="8" t="s">
        <v>45</v>
      </c>
      <c r="E367" s="8" t="s">
        <v>22</v>
      </c>
      <c r="F367" s="14" t="s">
        <v>63</v>
      </c>
      <c r="G367" s="9">
        <v>194</v>
      </c>
      <c r="H367" s="10">
        <v>57.524999999999999</v>
      </c>
      <c r="I367" s="10">
        <v>0.10199999999999999</v>
      </c>
      <c r="J367" s="10">
        <v>0.135576</v>
      </c>
      <c r="K367" s="10" t="str">
        <f t="shared" si="15"/>
        <v>19x100-Q2</v>
      </c>
      <c r="L367" s="32">
        <f>VLOOKUP(K:K,'price per block'!A:B,2,FALSE)</f>
        <v>300</v>
      </c>
      <c r="M367" s="33">
        <f>VLOOKUP(K:K,'price per block'!A:E,5,FALSE)</f>
        <v>1</v>
      </c>
      <c r="N367">
        <f t="shared" si="16"/>
        <v>0.10199999999999999</v>
      </c>
      <c r="O367" s="34">
        <f t="shared" si="17"/>
        <v>0</v>
      </c>
    </row>
    <row r="368" spans="1:15" x14ac:dyDescent="0.2">
      <c r="A368" s="40">
        <v>45323</v>
      </c>
      <c r="B368" s="11" t="s">
        <v>83</v>
      </c>
      <c r="C368" s="8" t="s">
        <v>42</v>
      </c>
      <c r="D368" s="8" t="s">
        <v>41</v>
      </c>
      <c r="E368" s="8" t="s">
        <v>12</v>
      </c>
      <c r="F368" s="14" t="s">
        <v>65</v>
      </c>
      <c r="G368" s="9">
        <v>17</v>
      </c>
      <c r="H368" s="10">
        <v>51.051000000000002</v>
      </c>
      <c r="I368" s="10">
        <v>0.09</v>
      </c>
      <c r="J368" s="10">
        <v>0.12055100000000001</v>
      </c>
      <c r="K368" s="10" t="str">
        <f t="shared" si="15"/>
        <v>19x100-Q5</v>
      </c>
      <c r="L368" s="32">
        <f>VLOOKUP(K:K,'price per block'!A:B,2,FALSE)</f>
        <v>300</v>
      </c>
      <c r="M368" s="33">
        <f>VLOOKUP(K:K,'price per block'!A:E,5,FALSE)</f>
        <v>1</v>
      </c>
      <c r="N368">
        <f t="shared" si="16"/>
        <v>0.09</v>
      </c>
      <c r="O368" s="34">
        <f t="shared" si="17"/>
        <v>0</v>
      </c>
    </row>
    <row r="369" spans="1:15" x14ac:dyDescent="0.2">
      <c r="A369" s="40">
        <v>45323</v>
      </c>
      <c r="B369" s="11" t="s">
        <v>83</v>
      </c>
      <c r="C369" s="8" t="s">
        <v>126</v>
      </c>
      <c r="D369" s="8" t="s">
        <v>44</v>
      </c>
      <c r="E369" s="8" t="s">
        <v>15</v>
      </c>
      <c r="F369" s="14" t="s">
        <v>64</v>
      </c>
      <c r="G369" s="9">
        <v>2</v>
      </c>
      <c r="H369" s="10">
        <v>0.32800000000000001</v>
      </c>
      <c r="I369" s="10">
        <v>1E-3</v>
      </c>
      <c r="J369" s="10">
        <v>7.7570600000000003E-4</v>
      </c>
      <c r="K369" s="10" t="str">
        <f t="shared" si="15"/>
        <v>19x75-Q4</v>
      </c>
      <c r="L369" s="32">
        <f>VLOOKUP(K:K,'price per block'!A:B,2,FALSE)</f>
        <v>200.00000000000003</v>
      </c>
      <c r="M369" s="33">
        <f>VLOOKUP(K:K,'price per block'!A:E,5,FALSE)</f>
        <v>0.66666666666666663</v>
      </c>
      <c r="N369">
        <f t="shared" si="16"/>
        <v>6.6666666666666664E-4</v>
      </c>
      <c r="O369" s="34">
        <f t="shared" si="17"/>
        <v>3.3333333333333338E-4</v>
      </c>
    </row>
    <row r="370" spans="1:15" x14ac:dyDescent="0.2">
      <c r="A370" s="40">
        <v>45323</v>
      </c>
      <c r="B370" s="11" t="s">
        <v>83</v>
      </c>
      <c r="C370" s="8" t="s">
        <v>126</v>
      </c>
      <c r="D370" s="8" t="s">
        <v>47</v>
      </c>
      <c r="E370" s="8" t="s">
        <v>12</v>
      </c>
      <c r="F370" s="14" t="s">
        <v>61</v>
      </c>
      <c r="G370" s="9">
        <v>11</v>
      </c>
      <c r="H370" s="10">
        <v>4.7300000000000004</v>
      </c>
      <c r="I370" s="10">
        <v>8.0000000000000002E-3</v>
      </c>
      <c r="J370" s="10">
        <v>1.10855E-2</v>
      </c>
      <c r="K370" s="10" t="str">
        <f t="shared" si="15"/>
        <v>19x75-Q1</v>
      </c>
      <c r="L370" s="32">
        <f>VLOOKUP(K:K,'price per block'!A:B,2,FALSE)</f>
        <v>300</v>
      </c>
      <c r="M370" s="33">
        <f>VLOOKUP(K:K,'price per block'!A:E,5,FALSE)</f>
        <v>1</v>
      </c>
      <c r="N370">
        <f t="shared" si="16"/>
        <v>8.0000000000000002E-3</v>
      </c>
      <c r="O370" s="34">
        <f t="shared" si="17"/>
        <v>0</v>
      </c>
    </row>
    <row r="371" spans="1:15" x14ac:dyDescent="0.2">
      <c r="A371" s="40">
        <v>45323</v>
      </c>
      <c r="B371" s="11" t="s">
        <v>83</v>
      </c>
      <c r="C371" s="8" t="s">
        <v>126</v>
      </c>
      <c r="D371" s="8" t="s">
        <v>46</v>
      </c>
      <c r="E371" s="8" t="s">
        <v>12</v>
      </c>
      <c r="F371" s="14" t="s">
        <v>61</v>
      </c>
      <c r="G371" s="9">
        <v>5</v>
      </c>
      <c r="H371" s="10">
        <v>1.02</v>
      </c>
      <c r="I371" s="10">
        <v>2E-3</v>
      </c>
      <c r="J371" s="10">
        <v>2.4085600000000001E-3</v>
      </c>
      <c r="K371" s="10" t="str">
        <f t="shared" si="15"/>
        <v>19x75-Q1</v>
      </c>
      <c r="L371" s="32">
        <f>VLOOKUP(K:K,'price per block'!A:B,2,FALSE)</f>
        <v>300</v>
      </c>
      <c r="M371" s="33">
        <f>VLOOKUP(K:K,'price per block'!A:E,5,FALSE)</f>
        <v>1</v>
      </c>
      <c r="N371">
        <f t="shared" si="16"/>
        <v>2E-3</v>
      </c>
      <c r="O371" s="34">
        <f t="shared" si="17"/>
        <v>0</v>
      </c>
    </row>
    <row r="372" spans="1:15" x14ac:dyDescent="0.2">
      <c r="A372" s="40">
        <v>45323</v>
      </c>
      <c r="B372" s="11" t="s">
        <v>83</v>
      </c>
      <c r="C372" s="8" t="s">
        <v>126</v>
      </c>
      <c r="D372" s="8" t="s">
        <v>48</v>
      </c>
      <c r="E372" s="8" t="s">
        <v>15</v>
      </c>
      <c r="F372" s="14" t="s">
        <v>62</v>
      </c>
      <c r="G372" s="9">
        <v>3</v>
      </c>
      <c r="H372" s="10">
        <v>0.9</v>
      </c>
      <c r="I372" s="10">
        <v>2E-3</v>
      </c>
      <c r="J372" s="10">
        <v>2.1255100000000002E-3</v>
      </c>
      <c r="K372" s="10" t="str">
        <f t="shared" si="15"/>
        <v>19x75-Q3</v>
      </c>
      <c r="L372" s="32">
        <f>VLOOKUP(K:K,'price per block'!A:B,2,FALSE)</f>
        <v>244</v>
      </c>
      <c r="M372" s="33">
        <f>VLOOKUP(K:K,'price per block'!A:E,5,FALSE)</f>
        <v>0.81333333333333335</v>
      </c>
      <c r="N372">
        <f t="shared" si="16"/>
        <v>1.6266666666666667E-3</v>
      </c>
      <c r="O372" s="34">
        <f t="shared" si="17"/>
        <v>3.7333333333333337E-4</v>
      </c>
    </row>
    <row r="373" spans="1:15" x14ac:dyDescent="0.2">
      <c r="A373" s="40">
        <v>45323</v>
      </c>
      <c r="B373" s="11" t="s">
        <v>83</v>
      </c>
      <c r="C373" s="8" t="s">
        <v>126</v>
      </c>
      <c r="D373" s="8" t="s">
        <v>45</v>
      </c>
      <c r="E373" s="8" t="s">
        <v>22</v>
      </c>
      <c r="F373" s="14" t="s">
        <v>63</v>
      </c>
      <c r="G373" s="9">
        <v>2</v>
      </c>
      <c r="H373" s="10">
        <v>0.70799999999999996</v>
      </c>
      <c r="I373" s="10">
        <v>1E-3</v>
      </c>
      <c r="J373" s="10">
        <v>1.67157E-3</v>
      </c>
      <c r="K373" s="10" t="str">
        <f t="shared" si="15"/>
        <v>19x75-Q2</v>
      </c>
      <c r="L373" s="32">
        <f>VLOOKUP(K:K,'price per block'!A:B,2,FALSE)</f>
        <v>300</v>
      </c>
      <c r="M373" s="33">
        <f>VLOOKUP(K:K,'price per block'!A:E,5,FALSE)</f>
        <v>1</v>
      </c>
      <c r="N373">
        <f t="shared" si="16"/>
        <v>1E-3</v>
      </c>
      <c r="O373" s="34">
        <f t="shared" si="17"/>
        <v>0</v>
      </c>
    </row>
    <row r="374" spans="1:15" x14ac:dyDescent="0.2">
      <c r="A374" s="40">
        <v>45323</v>
      </c>
      <c r="B374" s="11" t="s">
        <v>78</v>
      </c>
      <c r="C374" s="8" t="s">
        <v>126</v>
      </c>
      <c r="D374" s="8" t="s">
        <v>6</v>
      </c>
      <c r="E374" s="8" t="s">
        <v>6</v>
      </c>
      <c r="F374" s="15" t="s">
        <v>6</v>
      </c>
      <c r="G374" s="9">
        <v>335934</v>
      </c>
      <c r="H374" s="10">
        <v>20923</v>
      </c>
      <c r="I374" s="10">
        <v>27.547999999999998</v>
      </c>
      <c r="J374" s="10">
        <v>4.1164300000000003</v>
      </c>
      <c r="K374" s="10" t="str">
        <f t="shared" si="15"/>
        <v>19x75-Waste</v>
      </c>
      <c r="L374" s="32">
        <f>VLOOKUP(K:K,'price per block'!A:B,2,FALSE)</f>
        <v>300</v>
      </c>
      <c r="M374" s="33">
        <f>VLOOKUP(K:K,'price per block'!A:E,5,FALSE)</f>
        <v>1</v>
      </c>
      <c r="N374">
        <f t="shared" si="16"/>
        <v>27.547999999999998</v>
      </c>
      <c r="O374" s="34">
        <f t="shared" si="17"/>
        <v>0</v>
      </c>
    </row>
    <row r="375" spans="1:15" x14ac:dyDescent="0.2">
      <c r="A375" s="40">
        <v>45323</v>
      </c>
      <c r="B375" s="11" t="s">
        <v>78</v>
      </c>
      <c r="C375" s="8" t="s">
        <v>126</v>
      </c>
      <c r="D375" s="8" t="s">
        <v>9</v>
      </c>
      <c r="E375" s="8" t="s">
        <v>10</v>
      </c>
      <c r="F375" s="15" t="s">
        <v>6</v>
      </c>
      <c r="G375" s="9">
        <v>184633</v>
      </c>
      <c r="H375" s="10">
        <v>39383.9</v>
      </c>
      <c r="I375" s="10">
        <v>51.823</v>
      </c>
      <c r="J375" s="10">
        <v>7.7435799999999997</v>
      </c>
      <c r="K375" s="10" t="str">
        <f t="shared" si="15"/>
        <v>19x75-Waste</v>
      </c>
      <c r="L375" s="32">
        <f>VLOOKUP(K:K,'price per block'!A:B,2,FALSE)</f>
        <v>300</v>
      </c>
      <c r="M375" s="33">
        <f>VLOOKUP(K:K,'price per block'!A:E,5,FALSE)</f>
        <v>1</v>
      </c>
      <c r="N375">
        <f t="shared" si="16"/>
        <v>51.823</v>
      </c>
      <c r="O375" s="34">
        <f t="shared" si="17"/>
        <v>0</v>
      </c>
    </row>
    <row r="376" spans="1:15" x14ac:dyDescent="0.2">
      <c r="A376" s="40">
        <v>45323</v>
      </c>
      <c r="B376" s="11" t="s">
        <v>78</v>
      </c>
      <c r="C376" s="8" t="s">
        <v>126</v>
      </c>
      <c r="D376" s="8" t="s">
        <v>16</v>
      </c>
      <c r="E376" s="8" t="s">
        <v>6</v>
      </c>
      <c r="F376" s="15" t="s">
        <v>6</v>
      </c>
      <c r="G376" s="9">
        <v>0</v>
      </c>
      <c r="H376" s="10">
        <v>3428.39</v>
      </c>
      <c r="I376" s="10">
        <v>4.5129999999999999</v>
      </c>
      <c r="J376" s="10">
        <v>0.67431799999999997</v>
      </c>
      <c r="K376" s="10" t="str">
        <f t="shared" si="15"/>
        <v>19x75-Waste</v>
      </c>
      <c r="L376" s="32">
        <f>VLOOKUP(K:K,'price per block'!A:B,2,FALSE)</f>
        <v>300</v>
      </c>
      <c r="M376" s="33">
        <f>VLOOKUP(K:K,'price per block'!A:E,5,FALSE)</f>
        <v>1</v>
      </c>
      <c r="N376">
        <f t="shared" si="16"/>
        <v>4.5129999999999999</v>
      </c>
      <c r="O376" s="34">
        <f t="shared" si="17"/>
        <v>0</v>
      </c>
    </row>
    <row r="377" spans="1:15" x14ac:dyDescent="0.2">
      <c r="A377" s="40">
        <v>45323</v>
      </c>
      <c r="B377" s="11" t="s">
        <v>78</v>
      </c>
      <c r="C377" s="8" t="s">
        <v>126</v>
      </c>
      <c r="D377" s="8" t="s">
        <v>17</v>
      </c>
      <c r="E377" s="8" t="s">
        <v>6</v>
      </c>
      <c r="F377" s="15" t="s">
        <v>6</v>
      </c>
      <c r="G377" s="9">
        <v>0</v>
      </c>
      <c r="H377" s="10">
        <v>0</v>
      </c>
      <c r="I377" s="10">
        <v>0</v>
      </c>
      <c r="J377" s="10">
        <v>0</v>
      </c>
      <c r="K377" s="10" t="str">
        <f t="shared" si="15"/>
        <v>19x75-Waste</v>
      </c>
      <c r="L377" s="32">
        <f>VLOOKUP(K:K,'price per block'!A:B,2,FALSE)</f>
        <v>300</v>
      </c>
      <c r="M377" s="33">
        <f>VLOOKUP(K:K,'price per block'!A:E,5,FALSE)</f>
        <v>1</v>
      </c>
      <c r="N377">
        <f t="shared" si="16"/>
        <v>0</v>
      </c>
      <c r="O377" s="34">
        <f t="shared" si="17"/>
        <v>0</v>
      </c>
    </row>
    <row r="378" spans="1:15" x14ac:dyDescent="0.2">
      <c r="A378" s="40">
        <v>45323</v>
      </c>
      <c r="B378" s="11" t="s">
        <v>78</v>
      </c>
      <c r="C378" s="8" t="s">
        <v>127</v>
      </c>
      <c r="D378" s="8" t="s">
        <v>6</v>
      </c>
      <c r="E378" s="8" t="s">
        <v>6</v>
      </c>
      <c r="F378" s="15" t="s">
        <v>6</v>
      </c>
      <c r="G378" s="9">
        <v>35501</v>
      </c>
      <c r="H378" s="10">
        <v>2225.92</v>
      </c>
      <c r="I378" s="10">
        <v>9.2940000000000005</v>
      </c>
      <c r="J378" s="10">
        <v>1.3888100000000001</v>
      </c>
      <c r="K378" s="10" t="str">
        <f t="shared" si="15"/>
        <v>50x100-Waste</v>
      </c>
      <c r="L378" s="32">
        <f>VLOOKUP(K:K,'price per block'!A:B,2,FALSE)</f>
        <v>383.33333333333337</v>
      </c>
      <c r="M378" s="33">
        <f>VLOOKUP(K:K,'price per block'!A:E,5,FALSE)</f>
        <v>1</v>
      </c>
      <c r="N378">
        <f t="shared" si="16"/>
        <v>9.2940000000000005</v>
      </c>
      <c r="O378" s="34">
        <f t="shared" si="17"/>
        <v>0</v>
      </c>
    </row>
    <row r="379" spans="1:15" x14ac:dyDescent="0.2">
      <c r="A379" s="40">
        <v>45323</v>
      </c>
      <c r="B379" s="11" t="s">
        <v>78</v>
      </c>
      <c r="C379" s="8" t="s">
        <v>127</v>
      </c>
      <c r="D379" s="8" t="s">
        <v>16</v>
      </c>
      <c r="E379" s="8" t="s">
        <v>6</v>
      </c>
      <c r="F379" s="15" t="s">
        <v>6</v>
      </c>
      <c r="G379" s="9">
        <v>0</v>
      </c>
      <c r="H379" s="10">
        <v>550.30499999999995</v>
      </c>
      <c r="I379" s="10">
        <v>2.298</v>
      </c>
      <c r="J379" s="10">
        <v>0.34331699999999998</v>
      </c>
      <c r="K379" s="10" t="str">
        <f t="shared" si="15"/>
        <v>50x100-Waste</v>
      </c>
      <c r="L379" s="32">
        <f>VLOOKUP(K:K,'price per block'!A:B,2,FALSE)</f>
        <v>383.33333333333337</v>
      </c>
      <c r="M379" s="33">
        <f>VLOOKUP(K:K,'price per block'!A:E,5,FALSE)</f>
        <v>1</v>
      </c>
      <c r="N379">
        <f t="shared" si="16"/>
        <v>2.298</v>
      </c>
      <c r="O379" s="34">
        <f t="shared" si="17"/>
        <v>0</v>
      </c>
    </row>
    <row r="380" spans="1:15" x14ac:dyDescent="0.2">
      <c r="A380" s="40">
        <v>45323</v>
      </c>
      <c r="B380" s="11" t="s">
        <v>78</v>
      </c>
      <c r="C380" s="8" t="s">
        <v>127</v>
      </c>
      <c r="D380" s="8" t="s">
        <v>17</v>
      </c>
      <c r="E380" s="8" t="s">
        <v>6</v>
      </c>
      <c r="F380" s="15" t="s">
        <v>6</v>
      </c>
      <c r="G380" s="9">
        <v>4</v>
      </c>
      <c r="H380" s="10">
        <v>17.945</v>
      </c>
      <c r="I380" s="10">
        <v>7.4999999999999997E-2</v>
      </c>
      <c r="J380" s="10">
        <v>1.1192499999999999E-2</v>
      </c>
      <c r="K380" s="10" t="str">
        <f t="shared" si="15"/>
        <v>50x100-Waste</v>
      </c>
      <c r="L380" s="32">
        <f>VLOOKUP(K:K,'price per block'!A:B,2,FALSE)</f>
        <v>383.33333333333337</v>
      </c>
      <c r="M380" s="33">
        <f>VLOOKUP(K:K,'price per block'!A:E,5,FALSE)</f>
        <v>1</v>
      </c>
      <c r="N380">
        <f t="shared" si="16"/>
        <v>7.4999999999999997E-2</v>
      </c>
      <c r="O380" s="34">
        <f t="shared" si="17"/>
        <v>0</v>
      </c>
    </row>
    <row r="381" spans="1:15" x14ac:dyDescent="0.2">
      <c r="A381" s="40">
        <v>45323</v>
      </c>
      <c r="B381" s="11" t="s">
        <v>78</v>
      </c>
      <c r="C381" s="8" t="s">
        <v>127</v>
      </c>
      <c r="D381" s="8" t="s">
        <v>9</v>
      </c>
      <c r="E381" s="8" t="s">
        <v>10</v>
      </c>
      <c r="F381" s="15" t="s">
        <v>6</v>
      </c>
      <c r="G381" s="9">
        <v>48646</v>
      </c>
      <c r="H381" s="10">
        <v>10259.700000000001</v>
      </c>
      <c r="I381" s="10">
        <v>42.828000000000003</v>
      </c>
      <c r="J381" s="10">
        <v>6.3995899999999999</v>
      </c>
      <c r="K381" s="10" t="str">
        <f t="shared" si="15"/>
        <v>50x100-Waste</v>
      </c>
      <c r="L381" s="32">
        <f>VLOOKUP(K:K,'price per block'!A:B,2,FALSE)</f>
        <v>383.33333333333337</v>
      </c>
      <c r="M381" s="33">
        <f>VLOOKUP(K:K,'price per block'!A:E,5,FALSE)</f>
        <v>1</v>
      </c>
      <c r="N381">
        <f t="shared" si="16"/>
        <v>42.828000000000003</v>
      </c>
      <c r="O381" s="34">
        <f t="shared" si="17"/>
        <v>0</v>
      </c>
    </row>
    <row r="382" spans="1:15" x14ac:dyDescent="0.2">
      <c r="A382" s="40">
        <v>45323</v>
      </c>
      <c r="B382" s="11" t="s">
        <v>78</v>
      </c>
      <c r="C382" s="8" t="s">
        <v>42</v>
      </c>
      <c r="D382" s="8" t="s">
        <v>6</v>
      </c>
      <c r="E382" s="8" t="s">
        <v>6</v>
      </c>
      <c r="F382" s="15" t="s">
        <v>6</v>
      </c>
      <c r="G382" s="9">
        <v>12</v>
      </c>
      <c r="H382" s="10">
        <v>0.36599999999999999</v>
      </c>
      <c r="I382" s="10">
        <v>2E-3</v>
      </c>
      <c r="J382" s="10">
        <v>2.28769E-4</v>
      </c>
      <c r="K382" s="10" t="str">
        <f t="shared" si="15"/>
        <v>19x100-Waste</v>
      </c>
      <c r="L382" s="32">
        <f>VLOOKUP(K:K,'price per block'!A:B,2,FALSE)</f>
        <v>300</v>
      </c>
      <c r="M382" s="33">
        <f>VLOOKUP(K:K,'price per block'!A:E,5,FALSE)</f>
        <v>1</v>
      </c>
      <c r="N382">
        <f t="shared" si="16"/>
        <v>2E-3</v>
      </c>
      <c r="O382" s="34">
        <f t="shared" si="17"/>
        <v>0</v>
      </c>
    </row>
    <row r="383" spans="1:15" x14ac:dyDescent="0.2">
      <c r="A383" s="40">
        <v>45323</v>
      </c>
      <c r="B383" s="11" t="s">
        <v>78</v>
      </c>
      <c r="C383" s="8" t="s">
        <v>42</v>
      </c>
      <c r="D383" s="8" t="s">
        <v>16</v>
      </c>
      <c r="E383" s="8" t="s">
        <v>6</v>
      </c>
      <c r="F383" s="15" t="s">
        <v>6</v>
      </c>
      <c r="G383" s="9">
        <v>0</v>
      </c>
      <c r="H383" s="10">
        <v>0.2</v>
      </c>
      <c r="I383" s="10">
        <v>1E-3</v>
      </c>
      <c r="J383" s="10">
        <v>1.24172E-4</v>
      </c>
      <c r="K383" s="10" t="str">
        <f t="shared" si="15"/>
        <v>19x100-Waste</v>
      </c>
      <c r="L383" s="32">
        <f>VLOOKUP(K:K,'price per block'!A:B,2,FALSE)</f>
        <v>300</v>
      </c>
      <c r="M383" s="33">
        <f>VLOOKUP(K:K,'price per block'!A:E,5,FALSE)</f>
        <v>1</v>
      </c>
      <c r="N383">
        <f t="shared" si="16"/>
        <v>1E-3</v>
      </c>
      <c r="O383" s="34">
        <f t="shared" si="17"/>
        <v>0</v>
      </c>
    </row>
    <row r="384" spans="1:15" x14ac:dyDescent="0.2">
      <c r="A384" s="40">
        <v>45323</v>
      </c>
      <c r="B384" s="11" t="s">
        <v>78</v>
      </c>
      <c r="C384" s="8" t="s">
        <v>42</v>
      </c>
      <c r="D384" s="8" t="s">
        <v>17</v>
      </c>
      <c r="E384" s="8" t="s">
        <v>6</v>
      </c>
      <c r="F384" s="15" t="s">
        <v>6</v>
      </c>
      <c r="G384" s="9">
        <v>0</v>
      </c>
      <c r="H384" s="10">
        <v>0</v>
      </c>
      <c r="I384" s="10">
        <v>0</v>
      </c>
      <c r="J384" s="10">
        <v>0</v>
      </c>
      <c r="K384" s="10" t="str">
        <f t="shared" si="15"/>
        <v>19x100-Waste</v>
      </c>
      <c r="L384" s="32">
        <f>VLOOKUP(K:K,'price per block'!A:B,2,FALSE)</f>
        <v>300</v>
      </c>
      <c r="M384" s="33">
        <f>VLOOKUP(K:K,'price per block'!A:E,5,FALSE)</f>
        <v>1</v>
      </c>
      <c r="N384">
        <f t="shared" si="16"/>
        <v>0</v>
      </c>
      <c r="O384" s="34">
        <f t="shared" si="17"/>
        <v>0</v>
      </c>
    </row>
    <row r="385" spans="1:15" x14ac:dyDescent="0.2">
      <c r="A385" s="40">
        <v>45323</v>
      </c>
      <c r="B385" s="11" t="s">
        <v>78</v>
      </c>
      <c r="C385" s="8" t="s">
        <v>42</v>
      </c>
      <c r="D385" s="8" t="s">
        <v>9</v>
      </c>
      <c r="E385" s="8" t="s">
        <v>10</v>
      </c>
      <c r="F385" s="15" t="s">
        <v>6</v>
      </c>
      <c r="G385" s="9">
        <v>21</v>
      </c>
      <c r="H385" s="10">
        <v>4.2549999999999999</v>
      </c>
      <c r="I385" s="10">
        <v>1.7999999999999999E-2</v>
      </c>
      <c r="J385" s="10">
        <v>2.6440700000000001E-3</v>
      </c>
      <c r="K385" s="10" t="str">
        <f t="shared" si="15"/>
        <v>19x100-Waste</v>
      </c>
      <c r="L385" s="32">
        <f>VLOOKUP(K:K,'price per block'!A:B,2,FALSE)</f>
        <v>300</v>
      </c>
      <c r="M385" s="33">
        <f>VLOOKUP(K:K,'price per block'!A:E,5,FALSE)</f>
        <v>1</v>
      </c>
      <c r="N385">
        <f t="shared" si="16"/>
        <v>1.7999999999999999E-2</v>
      </c>
      <c r="O385" s="34">
        <f t="shared" si="17"/>
        <v>0</v>
      </c>
    </row>
    <row r="386" spans="1:15" x14ac:dyDescent="0.2">
      <c r="A386" s="40">
        <v>45323</v>
      </c>
      <c r="B386" s="11" t="s">
        <v>78</v>
      </c>
      <c r="C386" s="8" t="s">
        <v>42</v>
      </c>
      <c r="D386" s="8" t="s">
        <v>6</v>
      </c>
      <c r="E386" s="8" t="s">
        <v>6</v>
      </c>
      <c r="F386" s="15" t="s">
        <v>6</v>
      </c>
      <c r="G386" s="9">
        <v>110004</v>
      </c>
      <c r="H386" s="10">
        <v>6239.56</v>
      </c>
      <c r="I386" s="10">
        <v>10.99</v>
      </c>
      <c r="J386" s="10">
        <v>1.64211</v>
      </c>
      <c r="K386" s="10" t="str">
        <f t="shared" si="15"/>
        <v>19x100-Waste</v>
      </c>
      <c r="L386" s="32">
        <f>VLOOKUP(K:K,'price per block'!A:B,2,FALSE)</f>
        <v>300</v>
      </c>
      <c r="M386" s="33">
        <f>VLOOKUP(K:K,'price per block'!A:E,5,FALSE)</f>
        <v>1</v>
      </c>
      <c r="N386">
        <f t="shared" si="16"/>
        <v>10.99</v>
      </c>
      <c r="O386" s="34">
        <f t="shared" si="17"/>
        <v>0</v>
      </c>
    </row>
    <row r="387" spans="1:15" x14ac:dyDescent="0.2">
      <c r="A387" s="40">
        <v>45323</v>
      </c>
      <c r="B387" s="11" t="s">
        <v>78</v>
      </c>
      <c r="C387" s="8" t="s">
        <v>42</v>
      </c>
      <c r="D387" s="8" t="s">
        <v>16</v>
      </c>
      <c r="E387" s="8" t="s">
        <v>6</v>
      </c>
      <c r="F387" s="15" t="s">
        <v>6</v>
      </c>
      <c r="G387" s="9">
        <v>0</v>
      </c>
      <c r="H387" s="10">
        <v>1151.93</v>
      </c>
      <c r="I387" s="10">
        <v>2.0289999999999999</v>
      </c>
      <c r="J387" s="10">
        <v>0.30312299999999998</v>
      </c>
      <c r="K387" s="10" t="str">
        <f t="shared" ref="K387:K450" si="18">CONCATENATE(C387,"-",F387)</f>
        <v>19x100-Waste</v>
      </c>
      <c r="L387" s="32">
        <f>VLOOKUP(K:K,'price per block'!A:B,2,FALSE)</f>
        <v>300</v>
      </c>
      <c r="M387" s="33">
        <f>VLOOKUP(K:K,'price per block'!A:E,5,FALSE)</f>
        <v>1</v>
      </c>
      <c r="N387">
        <f t="shared" ref="N387:N450" si="19">M387*I387</f>
        <v>2.0289999999999999</v>
      </c>
      <c r="O387" s="34">
        <f t="shared" ref="O387:O450" si="20">I387-N387</f>
        <v>0</v>
      </c>
    </row>
    <row r="388" spans="1:15" x14ac:dyDescent="0.2">
      <c r="A388" s="40">
        <v>45323</v>
      </c>
      <c r="B388" s="11" t="s">
        <v>78</v>
      </c>
      <c r="C388" s="8" t="s">
        <v>42</v>
      </c>
      <c r="D388" s="8" t="s">
        <v>17</v>
      </c>
      <c r="E388" s="8" t="s">
        <v>6</v>
      </c>
      <c r="F388" s="15" t="s">
        <v>6</v>
      </c>
      <c r="G388" s="9">
        <v>1</v>
      </c>
      <c r="H388" s="10">
        <v>4.8330000000000002</v>
      </c>
      <c r="I388" s="10">
        <v>7.0000000000000001E-3</v>
      </c>
      <c r="J388" s="10">
        <v>9.7918099999999998E-4</v>
      </c>
      <c r="K388" s="10" t="str">
        <f t="shared" si="18"/>
        <v>19x100-Waste</v>
      </c>
      <c r="L388" s="32">
        <f>VLOOKUP(K:K,'price per block'!A:B,2,FALSE)</f>
        <v>300</v>
      </c>
      <c r="M388" s="33">
        <f>VLOOKUP(K:K,'price per block'!A:E,5,FALSE)</f>
        <v>1</v>
      </c>
      <c r="N388">
        <f t="shared" si="19"/>
        <v>7.0000000000000001E-3</v>
      </c>
      <c r="O388" s="34">
        <f t="shared" si="20"/>
        <v>0</v>
      </c>
    </row>
    <row r="389" spans="1:15" x14ac:dyDescent="0.2">
      <c r="A389" s="40">
        <v>45323</v>
      </c>
      <c r="B389" s="11" t="s">
        <v>78</v>
      </c>
      <c r="C389" s="8" t="s">
        <v>42</v>
      </c>
      <c r="D389" s="8" t="s">
        <v>9</v>
      </c>
      <c r="E389" s="8" t="s">
        <v>10</v>
      </c>
      <c r="F389" s="15" t="s">
        <v>6</v>
      </c>
      <c r="G389" s="9">
        <v>54647</v>
      </c>
      <c r="H389" s="10">
        <v>10366.299999999999</v>
      </c>
      <c r="I389" s="10">
        <v>18.245999999999999</v>
      </c>
      <c r="J389" s="10">
        <v>2.7263500000000001</v>
      </c>
      <c r="K389" s="10" t="str">
        <f t="shared" si="18"/>
        <v>19x100-Waste</v>
      </c>
      <c r="L389" s="32">
        <f>VLOOKUP(K:K,'price per block'!A:B,2,FALSE)</f>
        <v>300</v>
      </c>
      <c r="M389" s="33">
        <f>VLOOKUP(K:K,'price per block'!A:E,5,FALSE)</f>
        <v>1</v>
      </c>
      <c r="N389">
        <f t="shared" si="19"/>
        <v>18.245999999999999</v>
      </c>
      <c r="O389" s="34">
        <f t="shared" si="20"/>
        <v>0</v>
      </c>
    </row>
    <row r="390" spans="1:15" x14ac:dyDescent="0.2">
      <c r="A390" s="40">
        <v>45323</v>
      </c>
      <c r="B390" s="11" t="s">
        <v>78</v>
      </c>
      <c r="C390" s="8" t="s">
        <v>126</v>
      </c>
      <c r="D390" s="8" t="s">
        <v>11</v>
      </c>
      <c r="E390" s="8" t="s">
        <v>12</v>
      </c>
      <c r="F390" s="15" t="s">
        <v>61</v>
      </c>
      <c r="G390" s="9">
        <v>378484</v>
      </c>
      <c r="H390" s="10">
        <v>160907</v>
      </c>
      <c r="I390" s="10">
        <v>211.78100000000001</v>
      </c>
      <c r="J390" s="10">
        <v>31.645299999999999</v>
      </c>
      <c r="K390" s="10" t="str">
        <f t="shared" si="18"/>
        <v>19x75-Q1</v>
      </c>
      <c r="L390" s="32">
        <f>VLOOKUP(K:K,'price per block'!A:B,2,FALSE)</f>
        <v>300</v>
      </c>
      <c r="M390" s="33">
        <f>VLOOKUP(K:K,'price per block'!A:E,5,FALSE)</f>
        <v>1</v>
      </c>
      <c r="N390">
        <f t="shared" si="19"/>
        <v>211.78100000000001</v>
      </c>
      <c r="O390" s="34">
        <f t="shared" si="20"/>
        <v>0</v>
      </c>
    </row>
    <row r="391" spans="1:15" x14ac:dyDescent="0.2">
      <c r="A391" s="40">
        <v>45323</v>
      </c>
      <c r="B391" s="11" t="s">
        <v>78</v>
      </c>
      <c r="C391" s="8" t="s">
        <v>126</v>
      </c>
      <c r="D391" s="8" t="s">
        <v>13</v>
      </c>
      <c r="E391" s="8" t="s">
        <v>12</v>
      </c>
      <c r="F391" s="15" t="s">
        <v>61</v>
      </c>
      <c r="G391" s="9">
        <v>96832</v>
      </c>
      <c r="H391" s="10">
        <v>19773.5</v>
      </c>
      <c r="I391" s="10">
        <v>26.038</v>
      </c>
      <c r="J391" s="10">
        <v>3.8906999999999998</v>
      </c>
      <c r="K391" s="10" t="str">
        <f t="shared" si="18"/>
        <v>19x75-Q1</v>
      </c>
      <c r="L391" s="32">
        <f>VLOOKUP(K:K,'price per block'!A:B,2,FALSE)</f>
        <v>300</v>
      </c>
      <c r="M391" s="33">
        <f>VLOOKUP(K:K,'price per block'!A:E,5,FALSE)</f>
        <v>1</v>
      </c>
      <c r="N391">
        <f t="shared" si="19"/>
        <v>26.038</v>
      </c>
      <c r="O391" s="34">
        <f t="shared" si="20"/>
        <v>0</v>
      </c>
    </row>
    <row r="392" spans="1:15" x14ac:dyDescent="0.2">
      <c r="A392" s="40">
        <v>45323</v>
      </c>
      <c r="B392" s="11" t="s">
        <v>78</v>
      </c>
      <c r="C392" s="8" t="s">
        <v>126</v>
      </c>
      <c r="D392" s="8" t="s">
        <v>14</v>
      </c>
      <c r="E392" s="8" t="s">
        <v>15</v>
      </c>
      <c r="F392" s="15" t="s">
        <v>62</v>
      </c>
      <c r="G392" s="9">
        <v>40873</v>
      </c>
      <c r="H392" s="10">
        <v>11286.3</v>
      </c>
      <c r="I392" s="10">
        <v>14.84</v>
      </c>
      <c r="J392" s="10">
        <v>2.2174</v>
      </c>
      <c r="K392" s="10" t="str">
        <f t="shared" si="18"/>
        <v>19x75-Q3</v>
      </c>
      <c r="L392" s="32">
        <f>VLOOKUP(K:K,'price per block'!A:B,2,FALSE)</f>
        <v>244</v>
      </c>
      <c r="M392" s="33">
        <f>VLOOKUP(K:K,'price per block'!A:E,5,FALSE)</f>
        <v>0.81333333333333335</v>
      </c>
      <c r="N392">
        <f t="shared" si="19"/>
        <v>12.069866666666666</v>
      </c>
      <c r="O392" s="34">
        <f t="shared" si="20"/>
        <v>2.7701333333333338</v>
      </c>
    </row>
    <row r="393" spans="1:15" x14ac:dyDescent="0.2">
      <c r="A393" s="40">
        <v>45323</v>
      </c>
      <c r="B393" s="11" t="s">
        <v>78</v>
      </c>
      <c r="C393" s="8" t="s">
        <v>126</v>
      </c>
      <c r="D393" s="8" t="s">
        <v>23</v>
      </c>
      <c r="E393" s="8" t="s">
        <v>22</v>
      </c>
      <c r="F393" s="15" t="s">
        <v>63</v>
      </c>
      <c r="G393" s="9">
        <v>6382</v>
      </c>
      <c r="H393" s="10">
        <v>1825.45</v>
      </c>
      <c r="I393" s="10">
        <v>2.4020000000000001</v>
      </c>
      <c r="J393" s="10">
        <v>0.35893599999999998</v>
      </c>
      <c r="K393" s="10" t="str">
        <f t="shared" si="18"/>
        <v>19x75-Q2</v>
      </c>
      <c r="L393" s="32">
        <f>VLOOKUP(K:K,'price per block'!A:B,2,FALSE)</f>
        <v>300</v>
      </c>
      <c r="M393" s="33">
        <f>VLOOKUP(K:K,'price per block'!A:E,5,FALSE)</f>
        <v>1</v>
      </c>
      <c r="N393">
        <f t="shared" si="19"/>
        <v>2.4020000000000001</v>
      </c>
      <c r="O393" s="34">
        <f t="shared" si="20"/>
        <v>0</v>
      </c>
    </row>
    <row r="394" spans="1:15" x14ac:dyDescent="0.2">
      <c r="A394" s="40">
        <v>45323</v>
      </c>
      <c r="B394" s="11" t="s">
        <v>78</v>
      </c>
      <c r="C394" s="8" t="s">
        <v>126</v>
      </c>
      <c r="D394" s="8" t="s">
        <v>24</v>
      </c>
      <c r="E394" s="8" t="s">
        <v>12</v>
      </c>
      <c r="F394" s="15" t="s">
        <v>65</v>
      </c>
      <c r="G394" s="9">
        <v>1011</v>
      </c>
      <c r="H394" s="10">
        <v>2434.4899999999998</v>
      </c>
      <c r="I394" s="10">
        <v>3.2040000000000002</v>
      </c>
      <c r="J394" s="10">
        <v>0.47872700000000001</v>
      </c>
      <c r="K394" s="10" t="str">
        <f t="shared" si="18"/>
        <v>19x75-Q5</v>
      </c>
      <c r="L394" s="32">
        <f>VLOOKUP(K:K,'price per block'!A:B,2,FALSE)</f>
        <v>300</v>
      </c>
      <c r="M394" s="33">
        <f>VLOOKUP(K:K,'price per block'!A:E,5,FALSE)</f>
        <v>1</v>
      </c>
      <c r="N394">
        <f t="shared" si="19"/>
        <v>3.2040000000000002</v>
      </c>
      <c r="O394" s="34">
        <f t="shared" si="20"/>
        <v>0</v>
      </c>
    </row>
    <row r="395" spans="1:15" x14ac:dyDescent="0.2">
      <c r="A395" s="40">
        <v>45323</v>
      </c>
      <c r="B395" s="11" t="s">
        <v>78</v>
      </c>
      <c r="C395" s="8" t="s">
        <v>126</v>
      </c>
      <c r="D395" s="8" t="s">
        <v>25</v>
      </c>
      <c r="E395" s="8" t="s">
        <v>12</v>
      </c>
      <c r="F395" s="15" t="s">
        <v>65</v>
      </c>
      <c r="G395" s="9">
        <v>893</v>
      </c>
      <c r="H395" s="10">
        <v>2681.68</v>
      </c>
      <c r="I395" s="10">
        <v>3.5310000000000001</v>
      </c>
      <c r="J395" s="10">
        <v>0.52765899999999999</v>
      </c>
      <c r="K395" s="10" t="str">
        <f t="shared" si="18"/>
        <v>19x75-Q5</v>
      </c>
      <c r="L395" s="32">
        <f>VLOOKUP(K:K,'price per block'!A:B,2,FALSE)</f>
        <v>300</v>
      </c>
      <c r="M395" s="33">
        <f>VLOOKUP(K:K,'price per block'!A:E,5,FALSE)</f>
        <v>1</v>
      </c>
      <c r="N395">
        <f t="shared" si="19"/>
        <v>3.5310000000000001</v>
      </c>
      <c r="O395" s="34">
        <f t="shared" si="20"/>
        <v>0</v>
      </c>
    </row>
    <row r="396" spans="1:15" x14ac:dyDescent="0.2">
      <c r="A396" s="40">
        <v>45323</v>
      </c>
      <c r="B396" s="11" t="s">
        <v>78</v>
      </c>
      <c r="C396" s="8" t="s">
        <v>127</v>
      </c>
      <c r="D396" s="8" t="s">
        <v>18</v>
      </c>
      <c r="E396" s="8" t="s">
        <v>12</v>
      </c>
      <c r="F396" s="15" t="s">
        <v>61</v>
      </c>
      <c r="G396" s="9">
        <v>39290</v>
      </c>
      <c r="H396" s="10">
        <v>9628.6299999999992</v>
      </c>
      <c r="I396" s="10">
        <v>40.201000000000001</v>
      </c>
      <c r="J396" s="10">
        <v>6.0070199999999998</v>
      </c>
      <c r="K396" s="10" t="str">
        <f t="shared" si="18"/>
        <v>50x100-Q1</v>
      </c>
      <c r="L396" s="32">
        <f>VLOOKUP(K:K,'price per block'!A:B,2,FALSE)</f>
        <v>383.33333333333337</v>
      </c>
      <c r="M396" s="33">
        <f>VLOOKUP(K:K,'price per block'!A:E,5,FALSE)</f>
        <v>1</v>
      </c>
      <c r="N396">
        <f t="shared" si="19"/>
        <v>40.201000000000001</v>
      </c>
      <c r="O396" s="34">
        <f t="shared" si="20"/>
        <v>0</v>
      </c>
    </row>
    <row r="397" spans="1:15" x14ac:dyDescent="0.2">
      <c r="A397" s="40">
        <v>45323</v>
      </c>
      <c r="B397" s="11" t="s">
        <v>78</v>
      </c>
      <c r="C397" s="8" t="s">
        <v>127</v>
      </c>
      <c r="D397" s="8" t="s">
        <v>19</v>
      </c>
      <c r="E397" s="8" t="s">
        <v>12</v>
      </c>
      <c r="F397" s="15" t="s">
        <v>61</v>
      </c>
      <c r="G397" s="9">
        <v>29075</v>
      </c>
      <c r="H397" s="10">
        <v>13175.3</v>
      </c>
      <c r="I397" s="10">
        <v>55.012999999999998</v>
      </c>
      <c r="J397" s="10">
        <v>8.2203099999999996</v>
      </c>
      <c r="K397" s="10" t="str">
        <f t="shared" si="18"/>
        <v>50x100-Q1</v>
      </c>
      <c r="L397" s="32">
        <f>VLOOKUP(K:K,'price per block'!A:B,2,FALSE)</f>
        <v>383.33333333333337</v>
      </c>
      <c r="M397" s="33">
        <f>VLOOKUP(K:K,'price per block'!A:E,5,FALSE)</f>
        <v>1</v>
      </c>
      <c r="N397">
        <f t="shared" si="19"/>
        <v>55.012999999999998</v>
      </c>
      <c r="O397" s="34">
        <f t="shared" si="20"/>
        <v>0</v>
      </c>
    </row>
    <row r="398" spans="1:15" x14ac:dyDescent="0.2">
      <c r="A398" s="40">
        <v>45323</v>
      </c>
      <c r="B398" s="11" t="s">
        <v>78</v>
      </c>
      <c r="C398" s="8" t="s">
        <v>127</v>
      </c>
      <c r="D398" s="8" t="s">
        <v>20</v>
      </c>
      <c r="E398" s="8" t="s">
        <v>15</v>
      </c>
      <c r="F398" s="15" t="s">
        <v>62</v>
      </c>
      <c r="G398" s="9">
        <v>12942</v>
      </c>
      <c r="H398" s="10">
        <v>3202.97</v>
      </c>
      <c r="I398" s="10">
        <v>13.372</v>
      </c>
      <c r="J398" s="10">
        <v>1.9981199999999999</v>
      </c>
      <c r="K398" s="10" t="str">
        <f t="shared" si="18"/>
        <v>50x100-Q3</v>
      </c>
      <c r="L398" s="32">
        <f>VLOOKUP(K:K,'price per block'!A:B,2,FALSE)</f>
        <v>287.5</v>
      </c>
      <c r="M398" s="33">
        <f>VLOOKUP(K:K,'price per block'!A:E,5,FALSE)</f>
        <v>0.5</v>
      </c>
      <c r="N398">
        <f t="shared" si="19"/>
        <v>6.6859999999999999</v>
      </c>
      <c r="O398" s="34">
        <f t="shared" si="20"/>
        <v>6.6859999999999999</v>
      </c>
    </row>
    <row r="399" spans="1:15" x14ac:dyDescent="0.2">
      <c r="A399" s="40">
        <v>45323</v>
      </c>
      <c r="B399" s="11" t="s">
        <v>78</v>
      </c>
      <c r="C399" s="8" t="s">
        <v>127</v>
      </c>
      <c r="D399" s="8" t="s">
        <v>21</v>
      </c>
      <c r="E399" s="8" t="s">
        <v>22</v>
      </c>
      <c r="F399" s="15" t="s">
        <v>63</v>
      </c>
      <c r="G399" s="9">
        <v>703</v>
      </c>
      <c r="H399" s="10">
        <v>200.548</v>
      </c>
      <c r="I399" s="10">
        <v>0.83699999999999997</v>
      </c>
      <c r="J399" s="10">
        <v>0.12511900000000001</v>
      </c>
      <c r="K399" s="10" t="str">
        <f t="shared" si="18"/>
        <v>50x100-Q2</v>
      </c>
      <c r="L399" s="32">
        <f>VLOOKUP(K:K,'price per block'!A:B,2,FALSE)</f>
        <v>383.33333333333337</v>
      </c>
      <c r="M399" s="33">
        <f>VLOOKUP(K:K,'price per block'!A:E,5,FALSE)</f>
        <v>1</v>
      </c>
      <c r="N399">
        <f t="shared" si="19"/>
        <v>0.83699999999999997</v>
      </c>
      <c r="O399" s="34">
        <f t="shared" si="20"/>
        <v>0</v>
      </c>
    </row>
    <row r="400" spans="1:15" x14ac:dyDescent="0.2">
      <c r="A400" s="40">
        <v>45323</v>
      </c>
      <c r="B400" s="11" t="s">
        <v>78</v>
      </c>
      <c r="C400" s="8" t="s">
        <v>42</v>
      </c>
      <c r="D400" s="8" t="s">
        <v>19</v>
      </c>
      <c r="E400" s="8" t="s">
        <v>12</v>
      </c>
      <c r="F400" s="15" t="s">
        <v>61</v>
      </c>
      <c r="G400" s="9">
        <v>17</v>
      </c>
      <c r="H400" s="10">
        <v>8.2159999999999993</v>
      </c>
      <c r="I400" s="10">
        <v>3.4000000000000002E-2</v>
      </c>
      <c r="J400" s="10">
        <v>5.1103299999999997E-3</v>
      </c>
      <c r="K400" s="10" t="str">
        <f t="shared" si="18"/>
        <v>19x100-Q1</v>
      </c>
      <c r="L400" s="32">
        <f>VLOOKUP(K:K,'price per block'!A:B,2,FALSE)</f>
        <v>300</v>
      </c>
      <c r="M400" s="33">
        <f>VLOOKUP(K:K,'price per block'!A:E,5,FALSE)</f>
        <v>1</v>
      </c>
      <c r="N400">
        <f t="shared" si="19"/>
        <v>3.4000000000000002E-2</v>
      </c>
      <c r="O400" s="34">
        <f t="shared" si="20"/>
        <v>0</v>
      </c>
    </row>
    <row r="401" spans="1:15" x14ac:dyDescent="0.2">
      <c r="A401" s="40">
        <v>45323</v>
      </c>
      <c r="B401" s="11" t="s">
        <v>78</v>
      </c>
      <c r="C401" s="8" t="s">
        <v>42</v>
      </c>
      <c r="D401" s="8" t="s">
        <v>18</v>
      </c>
      <c r="E401" s="8" t="s">
        <v>12</v>
      </c>
      <c r="F401" s="15" t="s">
        <v>61</v>
      </c>
      <c r="G401" s="9">
        <v>11</v>
      </c>
      <c r="H401" s="10">
        <v>2.6110000000000002</v>
      </c>
      <c r="I401" s="10">
        <v>1.0999999999999999E-2</v>
      </c>
      <c r="J401" s="10">
        <v>1.6272400000000001E-3</v>
      </c>
      <c r="K401" s="10" t="str">
        <f t="shared" si="18"/>
        <v>19x100-Q1</v>
      </c>
      <c r="L401" s="32">
        <f>VLOOKUP(K:K,'price per block'!A:B,2,FALSE)</f>
        <v>300</v>
      </c>
      <c r="M401" s="33">
        <f>VLOOKUP(K:K,'price per block'!A:E,5,FALSE)</f>
        <v>1</v>
      </c>
      <c r="N401">
        <f t="shared" si="19"/>
        <v>1.0999999999999999E-2</v>
      </c>
      <c r="O401" s="34">
        <f t="shared" si="20"/>
        <v>0</v>
      </c>
    </row>
    <row r="402" spans="1:15" x14ac:dyDescent="0.2">
      <c r="A402" s="40">
        <v>45323</v>
      </c>
      <c r="B402" s="11" t="s">
        <v>78</v>
      </c>
      <c r="C402" s="8" t="s">
        <v>42</v>
      </c>
      <c r="D402" s="8" t="s">
        <v>20</v>
      </c>
      <c r="E402" s="8" t="s">
        <v>15</v>
      </c>
      <c r="F402" s="15" t="s">
        <v>62</v>
      </c>
      <c r="G402" s="9">
        <v>2</v>
      </c>
      <c r="H402" s="10">
        <v>0.41799999999999998</v>
      </c>
      <c r="I402" s="10">
        <v>2E-3</v>
      </c>
      <c r="J402" s="10">
        <v>2.6044700000000002E-4</v>
      </c>
      <c r="K402" s="10" t="str">
        <f t="shared" si="18"/>
        <v>19x100-Q3</v>
      </c>
      <c r="L402" s="32">
        <f>VLOOKUP(K:K,'price per block'!A:B,2,FALSE)</f>
        <v>225</v>
      </c>
      <c r="M402" s="33">
        <f>VLOOKUP(K:K,'price per block'!A:E,5,FALSE)</f>
        <v>0.75</v>
      </c>
      <c r="N402">
        <f t="shared" si="19"/>
        <v>1.5E-3</v>
      </c>
      <c r="O402" s="34">
        <f t="shared" si="20"/>
        <v>5.0000000000000001E-4</v>
      </c>
    </row>
    <row r="403" spans="1:15" x14ac:dyDescent="0.2">
      <c r="A403" s="40">
        <v>45323</v>
      </c>
      <c r="B403" s="11" t="s">
        <v>78</v>
      </c>
      <c r="C403" s="8" t="s">
        <v>42</v>
      </c>
      <c r="D403" s="8" t="s">
        <v>47</v>
      </c>
      <c r="E403" s="8" t="s">
        <v>12</v>
      </c>
      <c r="F403" s="15" t="s">
        <v>61</v>
      </c>
      <c r="G403" s="9">
        <v>125439</v>
      </c>
      <c r="H403" s="10">
        <v>55306.3</v>
      </c>
      <c r="I403" s="10">
        <v>97.42</v>
      </c>
      <c r="J403" s="10">
        <v>14.557</v>
      </c>
      <c r="K403" s="10" t="str">
        <f t="shared" si="18"/>
        <v>19x100-Q1</v>
      </c>
      <c r="L403" s="32">
        <f>VLOOKUP(K:K,'price per block'!A:B,2,FALSE)</f>
        <v>300</v>
      </c>
      <c r="M403" s="33">
        <f>VLOOKUP(K:K,'price per block'!A:E,5,FALSE)</f>
        <v>1</v>
      </c>
      <c r="N403">
        <f t="shared" si="19"/>
        <v>97.42</v>
      </c>
      <c r="O403" s="34">
        <f t="shared" si="20"/>
        <v>0</v>
      </c>
    </row>
    <row r="404" spans="1:15" x14ac:dyDescent="0.2">
      <c r="A404" s="40">
        <v>45323</v>
      </c>
      <c r="B404" s="11" t="s">
        <v>78</v>
      </c>
      <c r="C404" s="8" t="s">
        <v>42</v>
      </c>
      <c r="D404" s="8" t="s">
        <v>46</v>
      </c>
      <c r="E404" s="8" t="s">
        <v>12</v>
      </c>
      <c r="F404" s="15" t="s">
        <v>61</v>
      </c>
      <c r="G404" s="9">
        <v>31429</v>
      </c>
      <c r="H404" s="10">
        <v>6264.6</v>
      </c>
      <c r="I404" s="10">
        <v>11.031000000000001</v>
      </c>
      <c r="J404" s="10">
        <v>1.6483300000000001</v>
      </c>
      <c r="K404" s="10" t="str">
        <f t="shared" si="18"/>
        <v>19x100-Q1</v>
      </c>
      <c r="L404" s="32">
        <f>VLOOKUP(K:K,'price per block'!A:B,2,FALSE)</f>
        <v>300</v>
      </c>
      <c r="M404" s="33">
        <f>VLOOKUP(K:K,'price per block'!A:E,5,FALSE)</f>
        <v>1</v>
      </c>
      <c r="N404">
        <f t="shared" si="19"/>
        <v>11.031000000000001</v>
      </c>
      <c r="O404" s="34">
        <f t="shared" si="20"/>
        <v>0</v>
      </c>
    </row>
    <row r="405" spans="1:15" x14ac:dyDescent="0.2">
      <c r="A405" s="40">
        <v>45323</v>
      </c>
      <c r="B405" s="11" t="s">
        <v>78</v>
      </c>
      <c r="C405" s="8" t="s">
        <v>42</v>
      </c>
      <c r="D405" s="8" t="s">
        <v>48</v>
      </c>
      <c r="E405" s="8" t="s">
        <v>15</v>
      </c>
      <c r="F405" s="15" t="s">
        <v>62</v>
      </c>
      <c r="G405" s="9">
        <v>17233</v>
      </c>
      <c r="H405" s="10">
        <v>4942.6099999999997</v>
      </c>
      <c r="I405" s="10">
        <v>8.6959999999999997</v>
      </c>
      <c r="J405" s="10">
        <v>1.2993300000000001</v>
      </c>
      <c r="K405" s="10" t="str">
        <f t="shared" si="18"/>
        <v>19x100-Q3</v>
      </c>
      <c r="L405" s="32">
        <f>VLOOKUP(K:K,'price per block'!A:B,2,FALSE)</f>
        <v>225</v>
      </c>
      <c r="M405" s="33">
        <f>VLOOKUP(K:K,'price per block'!A:E,5,FALSE)</f>
        <v>0.75</v>
      </c>
      <c r="N405">
        <f t="shared" si="19"/>
        <v>6.5220000000000002</v>
      </c>
      <c r="O405" s="34">
        <f t="shared" si="20"/>
        <v>2.1739999999999995</v>
      </c>
    </row>
    <row r="406" spans="1:15" x14ac:dyDescent="0.2">
      <c r="A406" s="40">
        <v>45323</v>
      </c>
      <c r="B406" s="11" t="s">
        <v>78</v>
      </c>
      <c r="C406" s="8" t="s">
        <v>42</v>
      </c>
      <c r="D406" s="8" t="s">
        <v>44</v>
      </c>
      <c r="E406" s="8" t="s">
        <v>15</v>
      </c>
      <c r="F406" s="15" t="s">
        <v>64</v>
      </c>
      <c r="G406" s="9">
        <v>8472</v>
      </c>
      <c r="H406" s="10">
        <v>1489.42</v>
      </c>
      <c r="I406" s="10">
        <v>2.621</v>
      </c>
      <c r="J406" s="10">
        <v>0.391704</v>
      </c>
      <c r="K406" s="10" t="str">
        <f t="shared" si="18"/>
        <v>19x100-Q4</v>
      </c>
      <c r="L406" s="32">
        <f>VLOOKUP(K:K,'price per block'!A:B,2,FALSE)</f>
        <v>150</v>
      </c>
      <c r="M406" s="33">
        <f>VLOOKUP(K:K,'price per block'!A:E,5,FALSE)</f>
        <v>0.5</v>
      </c>
      <c r="N406">
        <f t="shared" si="19"/>
        <v>1.3105</v>
      </c>
      <c r="O406" s="34">
        <f t="shared" si="20"/>
        <v>1.3105</v>
      </c>
    </row>
    <row r="407" spans="1:15" x14ac:dyDescent="0.2">
      <c r="A407" s="40">
        <v>45323</v>
      </c>
      <c r="B407" s="11" t="s">
        <v>78</v>
      </c>
      <c r="C407" s="8" t="s">
        <v>42</v>
      </c>
      <c r="D407" s="8" t="s">
        <v>41</v>
      </c>
      <c r="E407" s="8" t="s">
        <v>12</v>
      </c>
      <c r="F407" s="15" t="s">
        <v>65</v>
      </c>
      <c r="G407" s="9">
        <v>519</v>
      </c>
      <c r="H407" s="10">
        <v>1558.56</v>
      </c>
      <c r="I407" s="10">
        <v>2.7469999999999999</v>
      </c>
      <c r="J407" s="10">
        <v>0.41042400000000001</v>
      </c>
      <c r="K407" s="10" t="str">
        <f t="shared" si="18"/>
        <v>19x100-Q5</v>
      </c>
      <c r="L407" s="32">
        <f>VLOOKUP(K:K,'price per block'!A:B,2,FALSE)</f>
        <v>300</v>
      </c>
      <c r="M407" s="33">
        <f>VLOOKUP(K:K,'price per block'!A:E,5,FALSE)</f>
        <v>1</v>
      </c>
      <c r="N407">
        <f t="shared" si="19"/>
        <v>2.7469999999999999</v>
      </c>
      <c r="O407" s="34">
        <f t="shared" si="20"/>
        <v>0</v>
      </c>
    </row>
    <row r="408" spans="1:15" x14ac:dyDescent="0.2">
      <c r="A408" s="40">
        <v>45323</v>
      </c>
      <c r="B408" s="11" t="s">
        <v>78</v>
      </c>
      <c r="C408" s="8" t="s">
        <v>42</v>
      </c>
      <c r="D408" s="8" t="s">
        <v>45</v>
      </c>
      <c r="E408" s="8" t="s">
        <v>22</v>
      </c>
      <c r="F408" s="15" t="s">
        <v>63</v>
      </c>
      <c r="G408" s="9">
        <v>3058</v>
      </c>
      <c r="H408" s="10">
        <v>1168.6600000000001</v>
      </c>
      <c r="I408" s="10">
        <v>2.0619999999999998</v>
      </c>
      <c r="J408" s="10">
        <v>0.30818000000000001</v>
      </c>
      <c r="K408" s="10" t="str">
        <f t="shared" si="18"/>
        <v>19x100-Q2</v>
      </c>
      <c r="L408" s="32">
        <f>VLOOKUP(K:K,'price per block'!A:B,2,FALSE)</f>
        <v>300</v>
      </c>
      <c r="M408" s="33">
        <f>VLOOKUP(K:K,'price per block'!A:E,5,FALSE)</f>
        <v>1</v>
      </c>
      <c r="N408">
        <f t="shared" si="19"/>
        <v>2.0619999999999998</v>
      </c>
      <c r="O408" s="34">
        <f t="shared" si="20"/>
        <v>0</v>
      </c>
    </row>
    <row r="409" spans="1:15" x14ac:dyDescent="0.2">
      <c r="A409" s="40">
        <v>45323</v>
      </c>
      <c r="B409" s="11" t="s">
        <v>78</v>
      </c>
      <c r="C409" s="8" t="s">
        <v>42</v>
      </c>
      <c r="D409" s="8" t="s">
        <v>43</v>
      </c>
      <c r="E409" s="8" t="s">
        <v>12</v>
      </c>
      <c r="F409" s="15" t="s">
        <v>65</v>
      </c>
      <c r="G409" s="9">
        <v>876</v>
      </c>
      <c r="H409" s="10">
        <v>2109.41</v>
      </c>
      <c r="I409" s="10">
        <v>3.7210000000000001</v>
      </c>
      <c r="J409" s="10">
        <v>0.55596500000000004</v>
      </c>
      <c r="K409" s="10" t="str">
        <f t="shared" si="18"/>
        <v>19x100-Q5</v>
      </c>
      <c r="L409" s="32">
        <f>VLOOKUP(K:K,'price per block'!A:B,2,FALSE)</f>
        <v>300</v>
      </c>
      <c r="M409" s="33">
        <f>VLOOKUP(K:K,'price per block'!A:E,5,FALSE)</f>
        <v>1</v>
      </c>
      <c r="N409">
        <f t="shared" si="19"/>
        <v>3.7210000000000001</v>
      </c>
      <c r="O409" s="34">
        <f t="shared" si="20"/>
        <v>0</v>
      </c>
    </row>
    <row r="410" spans="1:15" x14ac:dyDescent="0.2">
      <c r="A410" s="40">
        <v>45323</v>
      </c>
      <c r="B410" s="11" t="s">
        <v>81</v>
      </c>
      <c r="C410" s="8" t="s">
        <v>126</v>
      </c>
      <c r="D410" s="8" t="s">
        <v>6</v>
      </c>
      <c r="E410" s="8" t="s">
        <v>6</v>
      </c>
      <c r="F410" s="15" t="s">
        <v>6</v>
      </c>
      <c r="G410" s="9">
        <v>311639</v>
      </c>
      <c r="H410" s="10">
        <v>20498.099999999999</v>
      </c>
      <c r="I410" s="10">
        <v>26.951000000000001</v>
      </c>
      <c r="J410" s="10">
        <v>9.57944</v>
      </c>
      <c r="K410" s="10" t="str">
        <f t="shared" si="18"/>
        <v>19x75-Waste</v>
      </c>
      <c r="L410" s="32">
        <f>VLOOKUP(K:K,'price per block'!A:B,2,FALSE)</f>
        <v>300</v>
      </c>
      <c r="M410" s="33">
        <f>VLOOKUP(K:K,'price per block'!A:E,5,FALSE)</f>
        <v>1</v>
      </c>
      <c r="N410">
        <f t="shared" si="19"/>
        <v>26.951000000000001</v>
      </c>
      <c r="O410" s="34">
        <f t="shared" si="20"/>
        <v>0</v>
      </c>
    </row>
    <row r="411" spans="1:15" x14ac:dyDescent="0.2">
      <c r="A411" s="40">
        <v>45323</v>
      </c>
      <c r="B411" s="11" t="s">
        <v>81</v>
      </c>
      <c r="C411" s="8" t="s">
        <v>126</v>
      </c>
      <c r="D411" s="8" t="s">
        <v>9</v>
      </c>
      <c r="E411" s="8" t="s">
        <v>10</v>
      </c>
      <c r="F411" s="15" t="s">
        <v>6</v>
      </c>
      <c r="G411" s="9">
        <v>185897</v>
      </c>
      <c r="H411" s="10">
        <v>48414.6</v>
      </c>
      <c r="I411" s="10">
        <v>63.655999999999999</v>
      </c>
      <c r="J411" s="10">
        <v>22.625800000000002</v>
      </c>
      <c r="K411" s="10" t="str">
        <f t="shared" si="18"/>
        <v>19x75-Waste</v>
      </c>
      <c r="L411" s="32">
        <f>VLOOKUP(K:K,'price per block'!A:B,2,FALSE)</f>
        <v>300</v>
      </c>
      <c r="M411" s="33">
        <f>VLOOKUP(K:K,'price per block'!A:E,5,FALSE)</f>
        <v>1</v>
      </c>
      <c r="N411">
        <f t="shared" si="19"/>
        <v>63.655999999999999</v>
      </c>
      <c r="O411" s="34">
        <f t="shared" si="20"/>
        <v>0</v>
      </c>
    </row>
    <row r="412" spans="1:15" x14ac:dyDescent="0.2">
      <c r="A412" s="40">
        <v>45323</v>
      </c>
      <c r="B412" s="11" t="s">
        <v>81</v>
      </c>
      <c r="C412" s="8" t="s">
        <v>126</v>
      </c>
      <c r="D412" s="8" t="s">
        <v>16</v>
      </c>
      <c r="E412" s="8" t="s">
        <v>6</v>
      </c>
      <c r="F412" s="15" t="s">
        <v>6</v>
      </c>
      <c r="G412" s="9">
        <v>0</v>
      </c>
      <c r="H412" s="10">
        <v>3131.69</v>
      </c>
      <c r="I412" s="10">
        <v>4.1180000000000003</v>
      </c>
      <c r="J412" s="10">
        <v>1.4635100000000001</v>
      </c>
      <c r="K412" s="10" t="str">
        <f t="shared" si="18"/>
        <v>19x75-Waste</v>
      </c>
      <c r="L412" s="32">
        <f>VLOOKUP(K:K,'price per block'!A:B,2,FALSE)</f>
        <v>300</v>
      </c>
      <c r="M412" s="33">
        <f>VLOOKUP(K:K,'price per block'!A:E,5,FALSE)</f>
        <v>1</v>
      </c>
      <c r="N412">
        <f t="shared" si="19"/>
        <v>4.1180000000000003</v>
      </c>
      <c r="O412" s="34">
        <f t="shared" si="20"/>
        <v>0</v>
      </c>
    </row>
    <row r="413" spans="1:15" x14ac:dyDescent="0.2">
      <c r="A413" s="40">
        <v>45323</v>
      </c>
      <c r="B413" s="11" t="s">
        <v>81</v>
      </c>
      <c r="C413" s="8" t="s">
        <v>126</v>
      </c>
      <c r="D413" s="8" t="s">
        <v>17</v>
      </c>
      <c r="E413" s="8" t="s">
        <v>6</v>
      </c>
      <c r="F413" s="15" t="s">
        <v>6</v>
      </c>
      <c r="G413" s="9">
        <v>12</v>
      </c>
      <c r="H413" s="10">
        <v>44.072000000000003</v>
      </c>
      <c r="I413" s="10">
        <v>5.7000000000000002E-2</v>
      </c>
      <c r="J413" s="10">
        <v>2.0437199999999999E-2</v>
      </c>
      <c r="K413" s="10" t="str">
        <f t="shared" si="18"/>
        <v>19x75-Waste</v>
      </c>
      <c r="L413" s="32">
        <f>VLOOKUP(K:K,'price per block'!A:B,2,FALSE)</f>
        <v>300</v>
      </c>
      <c r="M413" s="33">
        <f>VLOOKUP(K:K,'price per block'!A:E,5,FALSE)</f>
        <v>1</v>
      </c>
      <c r="N413">
        <f t="shared" si="19"/>
        <v>5.7000000000000002E-2</v>
      </c>
      <c r="O413" s="34">
        <f t="shared" si="20"/>
        <v>0</v>
      </c>
    </row>
    <row r="414" spans="1:15" x14ac:dyDescent="0.2">
      <c r="A414" s="40">
        <v>45323</v>
      </c>
      <c r="B414" s="11" t="s">
        <v>81</v>
      </c>
      <c r="C414" s="8" t="s">
        <v>127</v>
      </c>
      <c r="D414" s="8" t="s">
        <v>9</v>
      </c>
      <c r="E414" s="8" t="s">
        <v>10</v>
      </c>
      <c r="F414" s="15" t="s">
        <v>6</v>
      </c>
      <c r="G414" s="9">
        <v>25</v>
      </c>
      <c r="H414" s="10">
        <v>6.9560000000000004</v>
      </c>
      <c r="I414" s="10">
        <v>8.9999999999999993E-3</v>
      </c>
      <c r="J414" s="10">
        <v>3.2493999999999999E-3</v>
      </c>
      <c r="K414" s="10" t="str">
        <f t="shared" si="18"/>
        <v>50x100-Waste</v>
      </c>
      <c r="L414" s="32">
        <f>VLOOKUP(K:K,'price per block'!A:B,2,FALSE)</f>
        <v>383.33333333333337</v>
      </c>
      <c r="M414" s="33">
        <f>VLOOKUP(K:K,'price per block'!A:E,5,FALSE)</f>
        <v>1</v>
      </c>
      <c r="N414">
        <f t="shared" si="19"/>
        <v>8.9999999999999993E-3</v>
      </c>
      <c r="O414" s="34">
        <f t="shared" si="20"/>
        <v>0</v>
      </c>
    </row>
    <row r="415" spans="1:15" x14ac:dyDescent="0.2">
      <c r="A415" s="40">
        <v>45323</v>
      </c>
      <c r="B415" s="11" t="s">
        <v>81</v>
      </c>
      <c r="C415" s="8" t="s">
        <v>127</v>
      </c>
      <c r="D415" s="8" t="s">
        <v>6</v>
      </c>
      <c r="E415" s="8" t="s">
        <v>6</v>
      </c>
      <c r="F415" s="15" t="s">
        <v>6</v>
      </c>
      <c r="G415" s="9">
        <v>59</v>
      </c>
      <c r="H415" s="10">
        <v>3.8879999999999999</v>
      </c>
      <c r="I415" s="10">
        <v>5.0000000000000001E-3</v>
      </c>
      <c r="J415" s="10">
        <v>1.8173499999999999E-3</v>
      </c>
      <c r="K415" s="10" t="str">
        <f t="shared" si="18"/>
        <v>50x100-Waste</v>
      </c>
      <c r="L415" s="32">
        <f>VLOOKUP(K:K,'price per block'!A:B,2,FALSE)</f>
        <v>383.33333333333337</v>
      </c>
      <c r="M415" s="33">
        <f>VLOOKUP(K:K,'price per block'!A:E,5,FALSE)</f>
        <v>1</v>
      </c>
      <c r="N415">
        <f t="shared" si="19"/>
        <v>5.0000000000000001E-3</v>
      </c>
      <c r="O415" s="34">
        <f t="shared" si="20"/>
        <v>0</v>
      </c>
    </row>
    <row r="416" spans="1:15" x14ac:dyDescent="0.2">
      <c r="A416" s="40">
        <v>45323</v>
      </c>
      <c r="B416" s="11" t="s">
        <v>81</v>
      </c>
      <c r="C416" s="8" t="s">
        <v>126</v>
      </c>
      <c r="D416" s="8" t="s">
        <v>13</v>
      </c>
      <c r="E416" s="8" t="s">
        <v>12</v>
      </c>
      <c r="F416" s="15" t="s">
        <v>61</v>
      </c>
      <c r="G416" s="9">
        <v>133565</v>
      </c>
      <c r="H416" s="10">
        <v>26980.2</v>
      </c>
      <c r="I416" s="10">
        <v>35.478999999999999</v>
      </c>
      <c r="J416" s="10">
        <v>12.6107</v>
      </c>
      <c r="K416" s="10" t="str">
        <f t="shared" si="18"/>
        <v>19x75-Q1</v>
      </c>
      <c r="L416" s="32">
        <f>VLOOKUP(K:K,'price per block'!A:B,2,FALSE)</f>
        <v>300</v>
      </c>
      <c r="M416" s="33">
        <f>VLOOKUP(K:K,'price per block'!A:E,5,FALSE)</f>
        <v>1</v>
      </c>
      <c r="N416">
        <f t="shared" si="19"/>
        <v>35.478999999999999</v>
      </c>
      <c r="O416" s="34">
        <f t="shared" si="20"/>
        <v>0</v>
      </c>
    </row>
    <row r="417" spans="1:15" x14ac:dyDescent="0.2">
      <c r="A417" s="40">
        <v>45323</v>
      </c>
      <c r="B417" s="11" t="s">
        <v>81</v>
      </c>
      <c r="C417" s="8" t="s">
        <v>126</v>
      </c>
      <c r="D417" s="8" t="s">
        <v>11</v>
      </c>
      <c r="E417" s="8" t="s">
        <v>12</v>
      </c>
      <c r="F417" s="15" t="s">
        <v>61</v>
      </c>
      <c r="G417" s="9">
        <v>260624</v>
      </c>
      <c r="H417" s="10">
        <v>99805.6</v>
      </c>
      <c r="I417" s="10">
        <v>131.21299999999999</v>
      </c>
      <c r="J417" s="10">
        <v>46.637799999999999</v>
      </c>
      <c r="K417" s="10" t="str">
        <f t="shared" si="18"/>
        <v>19x75-Q1</v>
      </c>
      <c r="L417" s="32">
        <f>VLOOKUP(K:K,'price per block'!A:B,2,FALSE)</f>
        <v>300</v>
      </c>
      <c r="M417" s="33">
        <f>VLOOKUP(K:K,'price per block'!A:E,5,FALSE)</f>
        <v>1</v>
      </c>
      <c r="N417">
        <f t="shared" si="19"/>
        <v>131.21299999999999</v>
      </c>
      <c r="O417" s="34">
        <f t="shared" si="20"/>
        <v>0</v>
      </c>
    </row>
    <row r="418" spans="1:15" x14ac:dyDescent="0.2">
      <c r="A418" s="40">
        <v>45323</v>
      </c>
      <c r="B418" s="11" t="s">
        <v>81</v>
      </c>
      <c r="C418" s="8" t="s">
        <v>126</v>
      </c>
      <c r="D418" s="8" t="s">
        <v>14</v>
      </c>
      <c r="E418" s="8" t="s">
        <v>15</v>
      </c>
      <c r="F418" s="15" t="s">
        <v>62</v>
      </c>
      <c r="G418" s="9">
        <v>48951</v>
      </c>
      <c r="H418" s="10">
        <v>13016.6</v>
      </c>
      <c r="I418" s="10">
        <v>17.106999999999999</v>
      </c>
      <c r="J418" s="10">
        <v>6.0805899999999999</v>
      </c>
      <c r="K418" s="10" t="str">
        <f t="shared" si="18"/>
        <v>19x75-Q3</v>
      </c>
      <c r="L418" s="32">
        <f>VLOOKUP(K:K,'price per block'!A:B,2,FALSE)</f>
        <v>244</v>
      </c>
      <c r="M418" s="33">
        <f>VLOOKUP(K:K,'price per block'!A:E,5,FALSE)</f>
        <v>0.81333333333333335</v>
      </c>
      <c r="N418">
        <f t="shared" si="19"/>
        <v>13.913693333333333</v>
      </c>
      <c r="O418" s="34">
        <f t="shared" si="20"/>
        <v>3.1933066666666665</v>
      </c>
    </row>
    <row r="419" spans="1:15" x14ac:dyDescent="0.2">
      <c r="A419" s="40">
        <v>45323</v>
      </c>
      <c r="B419" s="11" t="s">
        <v>81</v>
      </c>
      <c r="C419" s="8" t="s">
        <v>126</v>
      </c>
      <c r="D419" s="8" t="s">
        <v>25</v>
      </c>
      <c r="E419" s="8" t="s">
        <v>12</v>
      </c>
      <c r="F419" s="15" t="s">
        <v>65</v>
      </c>
      <c r="G419" s="9">
        <v>47</v>
      </c>
      <c r="H419" s="10">
        <v>141.14099999999999</v>
      </c>
      <c r="I419" s="10">
        <v>0.185</v>
      </c>
      <c r="J419" s="10">
        <v>6.5885100000000002E-2</v>
      </c>
      <c r="K419" s="10" t="str">
        <f t="shared" si="18"/>
        <v>19x75-Q5</v>
      </c>
      <c r="L419" s="32">
        <f>VLOOKUP(K:K,'price per block'!A:B,2,FALSE)</f>
        <v>300</v>
      </c>
      <c r="M419" s="33">
        <f>VLOOKUP(K:K,'price per block'!A:E,5,FALSE)</f>
        <v>1</v>
      </c>
      <c r="N419">
        <f t="shared" si="19"/>
        <v>0.185</v>
      </c>
      <c r="O419" s="34">
        <f t="shared" si="20"/>
        <v>0</v>
      </c>
    </row>
    <row r="420" spans="1:15" x14ac:dyDescent="0.2">
      <c r="A420" s="40">
        <v>45323</v>
      </c>
      <c r="B420" s="11" t="s">
        <v>81</v>
      </c>
      <c r="C420" s="8" t="s">
        <v>126</v>
      </c>
      <c r="D420" s="8" t="s">
        <v>23</v>
      </c>
      <c r="E420" s="8" t="s">
        <v>22</v>
      </c>
      <c r="F420" s="15" t="s">
        <v>63</v>
      </c>
      <c r="G420" s="9">
        <v>6302</v>
      </c>
      <c r="H420" s="10">
        <v>1744.44</v>
      </c>
      <c r="I420" s="10">
        <v>2.2930000000000001</v>
      </c>
      <c r="J420" s="10">
        <v>0.81488099999999997</v>
      </c>
      <c r="K420" s="10" t="str">
        <f t="shared" si="18"/>
        <v>19x75-Q2</v>
      </c>
      <c r="L420" s="32">
        <f>VLOOKUP(K:K,'price per block'!A:B,2,FALSE)</f>
        <v>300</v>
      </c>
      <c r="M420" s="33">
        <f>VLOOKUP(K:K,'price per block'!A:E,5,FALSE)</f>
        <v>1</v>
      </c>
      <c r="N420">
        <f t="shared" si="19"/>
        <v>2.2930000000000001</v>
      </c>
      <c r="O420" s="34">
        <f t="shared" si="20"/>
        <v>0</v>
      </c>
    </row>
    <row r="421" spans="1:15" x14ac:dyDescent="0.2">
      <c r="A421" s="40">
        <v>45323</v>
      </c>
      <c r="B421" s="11" t="s">
        <v>81</v>
      </c>
      <c r="C421" s="8" t="s">
        <v>126</v>
      </c>
      <c r="D421" s="8" t="s">
        <v>24</v>
      </c>
      <c r="E421" s="8" t="s">
        <v>12</v>
      </c>
      <c r="F421" s="15" t="s">
        <v>65</v>
      </c>
      <c r="G421" s="9">
        <v>75</v>
      </c>
      <c r="H421" s="10">
        <v>180.6</v>
      </c>
      <c r="I421" s="10">
        <v>0.23699999999999999</v>
      </c>
      <c r="J421" s="10">
        <v>8.4328299999999995E-2</v>
      </c>
      <c r="K421" s="10" t="str">
        <f t="shared" si="18"/>
        <v>19x75-Q5</v>
      </c>
      <c r="L421" s="32">
        <f>VLOOKUP(K:K,'price per block'!A:B,2,FALSE)</f>
        <v>300</v>
      </c>
      <c r="M421" s="33">
        <f>VLOOKUP(K:K,'price per block'!A:E,5,FALSE)</f>
        <v>1</v>
      </c>
      <c r="N421">
        <f t="shared" si="19"/>
        <v>0.23699999999999999</v>
      </c>
      <c r="O421" s="34">
        <f t="shared" si="20"/>
        <v>0</v>
      </c>
    </row>
    <row r="422" spans="1:15" x14ac:dyDescent="0.2">
      <c r="A422" s="40">
        <v>45323</v>
      </c>
      <c r="B422" s="11" t="s">
        <v>81</v>
      </c>
      <c r="C422" s="8" t="s">
        <v>127</v>
      </c>
      <c r="D422" s="8" t="s">
        <v>11</v>
      </c>
      <c r="E422" s="8" t="s">
        <v>12</v>
      </c>
      <c r="F422" s="15" t="s">
        <v>61</v>
      </c>
      <c r="G422" s="9">
        <v>43</v>
      </c>
      <c r="H422" s="10">
        <v>17.071999999999999</v>
      </c>
      <c r="I422" s="10">
        <v>2.1999999999999999E-2</v>
      </c>
      <c r="J422" s="10">
        <v>7.9880799999999998E-3</v>
      </c>
      <c r="K422" s="10" t="str">
        <f t="shared" si="18"/>
        <v>50x100-Q1</v>
      </c>
      <c r="L422" s="32">
        <f>VLOOKUP(K:K,'price per block'!A:B,2,FALSE)</f>
        <v>383.33333333333337</v>
      </c>
      <c r="M422" s="33">
        <f>VLOOKUP(K:K,'price per block'!A:E,5,FALSE)</f>
        <v>1</v>
      </c>
      <c r="N422">
        <f t="shared" si="19"/>
        <v>2.1999999999999999E-2</v>
      </c>
      <c r="O422" s="34">
        <f t="shared" si="20"/>
        <v>0</v>
      </c>
    </row>
    <row r="423" spans="1:15" x14ac:dyDescent="0.2">
      <c r="A423" s="40">
        <v>45323</v>
      </c>
      <c r="B423" s="11" t="s">
        <v>81</v>
      </c>
      <c r="C423" s="8" t="s">
        <v>127</v>
      </c>
      <c r="D423" s="8" t="s">
        <v>13</v>
      </c>
      <c r="E423" s="8" t="s">
        <v>12</v>
      </c>
      <c r="F423" s="15" t="s">
        <v>61</v>
      </c>
      <c r="G423" s="9">
        <v>20</v>
      </c>
      <c r="H423" s="10">
        <v>3.9710000000000001</v>
      </c>
      <c r="I423" s="10">
        <v>5.0000000000000001E-3</v>
      </c>
      <c r="J423" s="10">
        <v>1.8536E-3</v>
      </c>
      <c r="K423" s="10" t="str">
        <f t="shared" si="18"/>
        <v>50x100-Q1</v>
      </c>
      <c r="L423" s="32">
        <f>VLOOKUP(K:K,'price per block'!A:B,2,FALSE)</f>
        <v>383.33333333333337</v>
      </c>
      <c r="M423" s="33">
        <f>VLOOKUP(K:K,'price per block'!A:E,5,FALSE)</f>
        <v>1</v>
      </c>
      <c r="N423">
        <f t="shared" si="19"/>
        <v>5.0000000000000001E-3</v>
      </c>
      <c r="O423" s="34">
        <f t="shared" si="20"/>
        <v>0</v>
      </c>
    </row>
    <row r="424" spans="1:15" x14ac:dyDescent="0.2">
      <c r="A424" s="40">
        <v>45323</v>
      </c>
      <c r="B424" s="11" t="s">
        <v>81</v>
      </c>
      <c r="C424" s="8" t="s">
        <v>127</v>
      </c>
      <c r="D424" s="8" t="s">
        <v>14</v>
      </c>
      <c r="E424" s="8" t="s">
        <v>15</v>
      </c>
      <c r="F424" s="15" t="s">
        <v>62</v>
      </c>
      <c r="G424" s="9">
        <v>13</v>
      </c>
      <c r="H424" s="10">
        <v>3.7959999999999998</v>
      </c>
      <c r="I424" s="10">
        <v>5.0000000000000001E-3</v>
      </c>
      <c r="J424" s="10">
        <v>1.77078E-3</v>
      </c>
      <c r="K424" s="10" t="str">
        <f t="shared" si="18"/>
        <v>50x100-Q3</v>
      </c>
      <c r="L424" s="32">
        <f>VLOOKUP(K:K,'price per block'!A:B,2,FALSE)</f>
        <v>287.5</v>
      </c>
      <c r="M424" s="33">
        <f>VLOOKUP(K:K,'price per block'!A:E,5,FALSE)</f>
        <v>0.5</v>
      </c>
      <c r="N424">
        <f t="shared" si="19"/>
        <v>2.5000000000000001E-3</v>
      </c>
      <c r="O424" s="34">
        <f t="shared" si="20"/>
        <v>2.5000000000000001E-3</v>
      </c>
    </row>
    <row r="425" spans="1:15" x14ac:dyDescent="0.2">
      <c r="A425" s="40">
        <v>45323</v>
      </c>
      <c r="B425" s="11" t="s">
        <v>80</v>
      </c>
      <c r="C425" s="8" t="s">
        <v>126</v>
      </c>
      <c r="D425" s="8" t="s">
        <v>6</v>
      </c>
      <c r="E425" s="8" t="s">
        <v>6</v>
      </c>
      <c r="F425" s="16" t="s">
        <v>6</v>
      </c>
      <c r="G425" s="9">
        <v>110698</v>
      </c>
      <c r="H425" s="10">
        <v>6399.75</v>
      </c>
      <c r="I425" s="10">
        <v>8.4169999999999998</v>
      </c>
      <c r="J425" s="10">
        <v>4.7706999999999997</v>
      </c>
      <c r="K425" s="10" t="str">
        <f t="shared" si="18"/>
        <v>19x75-Waste</v>
      </c>
      <c r="L425" s="32">
        <f>VLOOKUP(K:K,'price per block'!A:B,2,FALSE)</f>
        <v>300</v>
      </c>
      <c r="M425" s="33">
        <f>VLOOKUP(K:K,'price per block'!A:E,5,FALSE)</f>
        <v>1</v>
      </c>
      <c r="N425">
        <f t="shared" si="19"/>
        <v>8.4169999999999998</v>
      </c>
      <c r="O425" s="34">
        <f t="shared" si="20"/>
        <v>0</v>
      </c>
    </row>
    <row r="426" spans="1:15" x14ac:dyDescent="0.2">
      <c r="A426" s="40">
        <v>45323</v>
      </c>
      <c r="B426" s="11" t="s">
        <v>80</v>
      </c>
      <c r="C426" s="8" t="s">
        <v>126</v>
      </c>
      <c r="D426" s="8" t="s">
        <v>9</v>
      </c>
      <c r="E426" s="8" t="s">
        <v>10</v>
      </c>
      <c r="F426" s="16" t="s">
        <v>6</v>
      </c>
      <c r="G426" s="9">
        <v>50763</v>
      </c>
      <c r="H426" s="10">
        <v>10460.4</v>
      </c>
      <c r="I426" s="10">
        <v>13.744</v>
      </c>
      <c r="J426" s="10">
        <v>7.7901100000000003</v>
      </c>
      <c r="K426" s="10" t="str">
        <f t="shared" si="18"/>
        <v>19x75-Waste</v>
      </c>
      <c r="L426" s="32">
        <f>VLOOKUP(K:K,'price per block'!A:B,2,FALSE)</f>
        <v>300</v>
      </c>
      <c r="M426" s="33">
        <f>VLOOKUP(K:K,'price per block'!A:E,5,FALSE)</f>
        <v>1</v>
      </c>
      <c r="N426">
        <f t="shared" si="19"/>
        <v>13.744</v>
      </c>
      <c r="O426" s="34">
        <f t="shared" si="20"/>
        <v>0</v>
      </c>
    </row>
    <row r="427" spans="1:15" x14ac:dyDescent="0.2">
      <c r="A427" s="40">
        <v>45323</v>
      </c>
      <c r="B427" s="11" t="s">
        <v>80</v>
      </c>
      <c r="C427" s="8" t="s">
        <v>126</v>
      </c>
      <c r="D427" s="8" t="s">
        <v>16</v>
      </c>
      <c r="E427" s="8" t="s">
        <v>6</v>
      </c>
      <c r="F427" s="16" t="s">
        <v>6</v>
      </c>
      <c r="G427" s="9">
        <v>0</v>
      </c>
      <c r="H427" s="10">
        <v>1079.03</v>
      </c>
      <c r="I427" s="10">
        <v>1.419</v>
      </c>
      <c r="J427" s="10">
        <v>0.80416200000000004</v>
      </c>
      <c r="K427" s="10" t="str">
        <f t="shared" si="18"/>
        <v>19x75-Waste</v>
      </c>
      <c r="L427" s="32">
        <f>VLOOKUP(K:K,'price per block'!A:B,2,FALSE)</f>
        <v>300</v>
      </c>
      <c r="M427" s="33">
        <f>VLOOKUP(K:K,'price per block'!A:E,5,FALSE)</f>
        <v>1</v>
      </c>
      <c r="N427">
        <f t="shared" si="19"/>
        <v>1.419</v>
      </c>
      <c r="O427" s="34">
        <f t="shared" si="20"/>
        <v>0</v>
      </c>
    </row>
    <row r="428" spans="1:15" x14ac:dyDescent="0.2">
      <c r="A428" s="40">
        <v>45323</v>
      </c>
      <c r="B428" s="11" t="s">
        <v>80</v>
      </c>
      <c r="C428" s="8" t="s">
        <v>126</v>
      </c>
      <c r="D428" s="8" t="s">
        <v>17</v>
      </c>
      <c r="E428" s="8" t="s">
        <v>6</v>
      </c>
      <c r="F428" s="16" t="s">
        <v>6</v>
      </c>
      <c r="G428" s="9">
        <v>2</v>
      </c>
      <c r="H428" s="10">
        <v>9.8729999999999993</v>
      </c>
      <c r="I428" s="10">
        <v>1.2999999999999999E-2</v>
      </c>
      <c r="J428" s="10">
        <v>7.2301199999999996E-3</v>
      </c>
      <c r="K428" s="10" t="str">
        <f t="shared" si="18"/>
        <v>19x75-Waste</v>
      </c>
      <c r="L428" s="32">
        <f>VLOOKUP(K:K,'price per block'!A:B,2,FALSE)</f>
        <v>300</v>
      </c>
      <c r="M428" s="33">
        <f>VLOOKUP(K:K,'price per block'!A:E,5,FALSE)</f>
        <v>1</v>
      </c>
      <c r="N428">
        <f t="shared" si="19"/>
        <v>1.2999999999999999E-2</v>
      </c>
      <c r="O428" s="34">
        <f t="shared" si="20"/>
        <v>0</v>
      </c>
    </row>
    <row r="429" spans="1:15" x14ac:dyDescent="0.2">
      <c r="A429" s="40">
        <v>45323</v>
      </c>
      <c r="B429" s="11" t="s">
        <v>80</v>
      </c>
      <c r="C429" s="8" t="s">
        <v>42</v>
      </c>
      <c r="D429" s="8" t="s">
        <v>6</v>
      </c>
      <c r="E429" s="8" t="s">
        <v>6</v>
      </c>
      <c r="F429" s="16" t="s">
        <v>6</v>
      </c>
      <c r="G429" s="9">
        <v>43159</v>
      </c>
      <c r="H429" s="10">
        <v>2606.52</v>
      </c>
      <c r="I429" s="10">
        <v>4.593</v>
      </c>
      <c r="J429" s="10">
        <v>2.60338</v>
      </c>
      <c r="K429" s="10" t="str">
        <f t="shared" si="18"/>
        <v>19x100-Waste</v>
      </c>
      <c r="L429" s="32">
        <f>VLOOKUP(K:K,'price per block'!A:B,2,FALSE)</f>
        <v>300</v>
      </c>
      <c r="M429" s="33">
        <f>VLOOKUP(K:K,'price per block'!A:E,5,FALSE)</f>
        <v>1</v>
      </c>
      <c r="N429">
        <f t="shared" si="19"/>
        <v>4.593</v>
      </c>
      <c r="O429" s="34">
        <f t="shared" si="20"/>
        <v>0</v>
      </c>
    </row>
    <row r="430" spans="1:15" x14ac:dyDescent="0.2">
      <c r="A430" s="40">
        <v>45323</v>
      </c>
      <c r="B430" s="11" t="s">
        <v>80</v>
      </c>
      <c r="C430" s="8" t="s">
        <v>42</v>
      </c>
      <c r="D430" s="8" t="s">
        <v>9</v>
      </c>
      <c r="E430" s="8" t="s">
        <v>10</v>
      </c>
      <c r="F430" s="16" t="s">
        <v>6</v>
      </c>
      <c r="G430" s="9">
        <v>22834</v>
      </c>
      <c r="H430" s="10">
        <v>4274.37</v>
      </c>
      <c r="I430" s="10">
        <v>7.5270000000000001</v>
      </c>
      <c r="J430" s="10">
        <v>4.26633</v>
      </c>
      <c r="K430" s="10" t="str">
        <f t="shared" si="18"/>
        <v>19x100-Waste</v>
      </c>
      <c r="L430" s="32">
        <f>VLOOKUP(K:K,'price per block'!A:B,2,FALSE)</f>
        <v>300</v>
      </c>
      <c r="M430" s="33">
        <f>VLOOKUP(K:K,'price per block'!A:E,5,FALSE)</f>
        <v>1</v>
      </c>
      <c r="N430">
        <f t="shared" si="19"/>
        <v>7.5270000000000001</v>
      </c>
      <c r="O430" s="34">
        <f t="shared" si="20"/>
        <v>0</v>
      </c>
    </row>
    <row r="431" spans="1:15" x14ac:dyDescent="0.2">
      <c r="A431" s="40">
        <v>45323</v>
      </c>
      <c r="B431" s="11" t="s">
        <v>80</v>
      </c>
      <c r="C431" s="8" t="s">
        <v>42</v>
      </c>
      <c r="D431" s="8" t="s">
        <v>16</v>
      </c>
      <c r="E431" s="8" t="s">
        <v>6</v>
      </c>
      <c r="F431" s="16" t="s">
        <v>6</v>
      </c>
      <c r="G431" s="9">
        <v>0</v>
      </c>
      <c r="H431" s="10">
        <v>448.86</v>
      </c>
      <c r="I431" s="10">
        <v>0.79100000000000004</v>
      </c>
      <c r="J431" s="10">
        <v>0.44824000000000003</v>
      </c>
      <c r="K431" s="10" t="str">
        <f t="shared" si="18"/>
        <v>19x100-Waste</v>
      </c>
      <c r="L431" s="32">
        <f>VLOOKUP(K:K,'price per block'!A:B,2,FALSE)</f>
        <v>300</v>
      </c>
      <c r="M431" s="33">
        <f>VLOOKUP(K:K,'price per block'!A:E,5,FALSE)</f>
        <v>1</v>
      </c>
      <c r="N431">
        <f t="shared" si="19"/>
        <v>0.79100000000000004</v>
      </c>
      <c r="O431" s="34">
        <f t="shared" si="20"/>
        <v>0</v>
      </c>
    </row>
    <row r="432" spans="1:15" x14ac:dyDescent="0.2">
      <c r="A432" s="40">
        <v>45323</v>
      </c>
      <c r="B432" s="11" t="s">
        <v>80</v>
      </c>
      <c r="C432" s="8" t="s">
        <v>42</v>
      </c>
      <c r="D432" s="8" t="s">
        <v>17</v>
      </c>
      <c r="E432" s="8" t="s">
        <v>6</v>
      </c>
      <c r="F432" s="16" t="s">
        <v>6</v>
      </c>
      <c r="G432" s="9">
        <v>0</v>
      </c>
      <c r="H432" s="10">
        <v>0</v>
      </c>
      <c r="I432" s="10">
        <v>0</v>
      </c>
      <c r="J432" s="10">
        <v>0</v>
      </c>
      <c r="K432" s="10" t="str">
        <f t="shared" si="18"/>
        <v>19x100-Waste</v>
      </c>
      <c r="L432" s="32">
        <f>VLOOKUP(K:K,'price per block'!A:B,2,FALSE)</f>
        <v>300</v>
      </c>
      <c r="M432" s="33">
        <f>VLOOKUP(K:K,'price per block'!A:E,5,FALSE)</f>
        <v>1</v>
      </c>
      <c r="N432">
        <f t="shared" si="19"/>
        <v>0</v>
      </c>
      <c r="O432" s="34">
        <f t="shared" si="20"/>
        <v>0</v>
      </c>
    </row>
    <row r="433" spans="1:15" x14ac:dyDescent="0.2">
      <c r="A433" s="40">
        <v>45323</v>
      </c>
      <c r="B433" s="11" t="s">
        <v>80</v>
      </c>
      <c r="C433" s="8" t="s">
        <v>126</v>
      </c>
      <c r="D433" s="8" t="s">
        <v>14</v>
      </c>
      <c r="E433" s="8" t="s">
        <v>15</v>
      </c>
      <c r="F433" s="16" t="s">
        <v>62</v>
      </c>
      <c r="G433" s="9">
        <v>11674</v>
      </c>
      <c r="H433" s="10">
        <v>3238.32</v>
      </c>
      <c r="I433" s="10">
        <v>4.2530000000000001</v>
      </c>
      <c r="J433" s="10">
        <v>2.4108900000000002</v>
      </c>
      <c r="K433" s="10" t="str">
        <f t="shared" si="18"/>
        <v>19x75-Q3</v>
      </c>
      <c r="L433" s="32">
        <f>VLOOKUP(K:K,'price per block'!A:B,2,FALSE)</f>
        <v>244</v>
      </c>
      <c r="M433" s="33">
        <f>VLOOKUP(K:K,'price per block'!A:E,5,FALSE)</f>
        <v>0.81333333333333335</v>
      </c>
      <c r="N433">
        <f t="shared" si="19"/>
        <v>3.459106666666667</v>
      </c>
      <c r="O433" s="34">
        <f t="shared" si="20"/>
        <v>0.79389333333333312</v>
      </c>
    </row>
    <row r="434" spans="1:15" x14ac:dyDescent="0.2">
      <c r="A434" s="40">
        <v>45323</v>
      </c>
      <c r="B434" s="11" t="s">
        <v>80</v>
      </c>
      <c r="C434" s="8" t="s">
        <v>126</v>
      </c>
      <c r="D434" s="8" t="s">
        <v>13</v>
      </c>
      <c r="E434" s="8" t="s">
        <v>12</v>
      </c>
      <c r="F434" s="16" t="s">
        <v>61</v>
      </c>
      <c r="G434" s="9">
        <v>26861</v>
      </c>
      <c r="H434" s="10">
        <v>5508.91</v>
      </c>
      <c r="I434" s="10">
        <v>7.2450000000000001</v>
      </c>
      <c r="J434" s="10">
        <v>4.10623</v>
      </c>
      <c r="K434" s="10" t="str">
        <f t="shared" si="18"/>
        <v>19x75-Q1</v>
      </c>
      <c r="L434" s="32">
        <f>VLOOKUP(K:K,'price per block'!A:B,2,FALSE)</f>
        <v>300</v>
      </c>
      <c r="M434" s="33">
        <f>VLOOKUP(K:K,'price per block'!A:E,5,FALSE)</f>
        <v>1</v>
      </c>
      <c r="N434">
        <f t="shared" si="19"/>
        <v>7.2450000000000001</v>
      </c>
      <c r="O434" s="34">
        <f t="shared" si="20"/>
        <v>0</v>
      </c>
    </row>
    <row r="435" spans="1:15" x14ac:dyDescent="0.2">
      <c r="A435" s="40">
        <v>45323</v>
      </c>
      <c r="B435" s="11" t="s">
        <v>80</v>
      </c>
      <c r="C435" s="8" t="s">
        <v>126</v>
      </c>
      <c r="D435" s="8" t="s">
        <v>11</v>
      </c>
      <c r="E435" s="8" t="s">
        <v>12</v>
      </c>
      <c r="F435" s="16" t="s">
        <v>61</v>
      </c>
      <c r="G435" s="9">
        <v>127491</v>
      </c>
      <c r="H435" s="10">
        <v>55706.400000000001</v>
      </c>
      <c r="I435" s="10">
        <v>73.254000000000005</v>
      </c>
      <c r="J435" s="10">
        <v>41.520299999999999</v>
      </c>
      <c r="K435" s="10" t="str">
        <f t="shared" si="18"/>
        <v>19x75-Q1</v>
      </c>
      <c r="L435" s="32">
        <f>VLOOKUP(K:K,'price per block'!A:B,2,FALSE)</f>
        <v>300</v>
      </c>
      <c r="M435" s="33">
        <f>VLOOKUP(K:K,'price per block'!A:E,5,FALSE)</f>
        <v>1</v>
      </c>
      <c r="N435">
        <f t="shared" si="19"/>
        <v>73.254000000000005</v>
      </c>
      <c r="O435" s="34">
        <f t="shared" si="20"/>
        <v>0</v>
      </c>
    </row>
    <row r="436" spans="1:15" x14ac:dyDescent="0.2">
      <c r="A436" s="40">
        <v>45323</v>
      </c>
      <c r="B436" s="11" t="s">
        <v>80</v>
      </c>
      <c r="C436" s="8" t="s">
        <v>126</v>
      </c>
      <c r="D436" s="8" t="s">
        <v>23</v>
      </c>
      <c r="E436" s="8" t="s">
        <v>22</v>
      </c>
      <c r="F436" s="16" t="s">
        <v>63</v>
      </c>
      <c r="G436" s="9">
        <v>2951</v>
      </c>
      <c r="H436" s="10">
        <v>937.46500000000003</v>
      </c>
      <c r="I436" s="10">
        <v>1.232</v>
      </c>
      <c r="J436" s="10">
        <v>0.69840800000000003</v>
      </c>
      <c r="K436" s="10" t="str">
        <f t="shared" si="18"/>
        <v>19x75-Q2</v>
      </c>
      <c r="L436" s="32">
        <f>VLOOKUP(K:K,'price per block'!A:B,2,FALSE)</f>
        <v>300</v>
      </c>
      <c r="M436" s="33">
        <f>VLOOKUP(K:K,'price per block'!A:E,5,FALSE)</f>
        <v>1</v>
      </c>
      <c r="N436">
        <f t="shared" si="19"/>
        <v>1.232</v>
      </c>
      <c r="O436" s="34">
        <f t="shared" si="20"/>
        <v>0</v>
      </c>
    </row>
    <row r="437" spans="1:15" x14ac:dyDescent="0.2">
      <c r="A437" s="40">
        <v>45323</v>
      </c>
      <c r="B437" s="11" t="s">
        <v>80</v>
      </c>
      <c r="C437" s="8" t="s">
        <v>126</v>
      </c>
      <c r="D437" s="8" t="s">
        <v>24</v>
      </c>
      <c r="E437" s="8" t="s">
        <v>12</v>
      </c>
      <c r="F437" s="16" t="s">
        <v>65</v>
      </c>
      <c r="G437" s="9">
        <v>1075</v>
      </c>
      <c r="H437" s="10">
        <v>2588.6</v>
      </c>
      <c r="I437" s="10">
        <v>3.4079999999999999</v>
      </c>
      <c r="J437" s="10">
        <v>1.9317500000000001</v>
      </c>
      <c r="K437" s="10" t="str">
        <f t="shared" si="18"/>
        <v>19x75-Q5</v>
      </c>
      <c r="L437" s="32">
        <f>VLOOKUP(K:K,'price per block'!A:B,2,FALSE)</f>
        <v>300</v>
      </c>
      <c r="M437" s="33">
        <f>VLOOKUP(K:K,'price per block'!A:E,5,FALSE)</f>
        <v>1</v>
      </c>
      <c r="N437">
        <f t="shared" si="19"/>
        <v>3.4079999999999999</v>
      </c>
      <c r="O437" s="34">
        <f t="shared" si="20"/>
        <v>0</v>
      </c>
    </row>
    <row r="438" spans="1:15" x14ac:dyDescent="0.2">
      <c r="A438" s="40">
        <v>45323</v>
      </c>
      <c r="B438" s="11" t="s">
        <v>80</v>
      </c>
      <c r="C438" s="8" t="s">
        <v>126</v>
      </c>
      <c r="D438" s="8" t="s">
        <v>25</v>
      </c>
      <c r="E438" s="8" t="s">
        <v>12</v>
      </c>
      <c r="F438" s="16" t="s">
        <v>65</v>
      </c>
      <c r="G438" s="9">
        <v>744</v>
      </c>
      <c r="H438" s="10">
        <v>2234.23</v>
      </c>
      <c r="I438" s="10">
        <v>2.94</v>
      </c>
      <c r="J438" s="10">
        <v>1.66655</v>
      </c>
      <c r="K438" s="10" t="str">
        <f t="shared" si="18"/>
        <v>19x75-Q5</v>
      </c>
      <c r="L438" s="32">
        <f>VLOOKUP(K:K,'price per block'!A:B,2,FALSE)</f>
        <v>300</v>
      </c>
      <c r="M438" s="33">
        <f>VLOOKUP(K:K,'price per block'!A:E,5,FALSE)</f>
        <v>1</v>
      </c>
      <c r="N438">
        <f t="shared" si="19"/>
        <v>2.94</v>
      </c>
      <c r="O438" s="34">
        <f t="shared" si="20"/>
        <v>0</v>
      </c>
    </row>
    <row r="439" spans="1:15" x14ac:dyDescent="0.2">
      <c r="A439" s="40">
        <v>45323</v>
      </c>
      <c r="B439" s="11" t="s">
        <v>80</v>
      </c>
      <c r="C439" s="8" t="s">
        <v>42</v>
      </c>
      <c r="D439" s="8" t="s">
        <v>47</v>
      </c>
      <c r="E439" s="8" t="s">
        <v>12</v>
      </c>
      <c r="F439" s="16" t="s">
        <v>61</v>
      </c>
      <c r="G439" s="9">
        <v>48845</v>
      </c>
      <c r="H439" s="10">
        <v>20983.4</v>
      </c>
      <c r="I439" s="10">
        <v>36.975000000000001</v>
      </c>
      <c r="J439" s="10">
        <v>20.957599999999999</v>
      </c>
      <c r="K439" s="10" t="str">
        <f t="shared" si="18"/>
        <v>19x100-Q1</v>
      </c>
      <c r="L439" s="32">
        <f>VLOOKUP(K:K,'price per block'!A:B,2,FALSE)</f>
        <v>300</v>
      </c>
      <c r="M439" s="33">
        <f>VLOOKUP(K:K,'price per block'!A:E,5,FALSE)</f>
        <v>1</v>
      </c>
      <c r="N439">
        <f t="shared" si="19"/>
        <v>36.975000000000001</v>
      </c>
      <c r="O439" s="34">
        <f t="shared" si="20"/>
        <v>0</v>
      </c>
    </row>
    <row r="440" spans="1:15" x14ac:dyDescent="0.2">
      <c r="A440" s="40">
        <v>45323</v>
      </c>
      <c r="B440" s="11" t="s">
        <v>80</v>
      </c>
      <c r="C440" s="8" t="s">
        <v>42</v>
      </c>
      <c r="D440" s="8" t="s">
        <v>46</v>
      </c>
      <c r="E440" s="8" t="s">
        <v>12</v>
      </c>
      <c r="F440" s="16" t="s">
        <v>61</v>
      </c>
      <c r="G440" s="9">
        <v>12689</v>
      </c>
      <c r="H440" s="10">
        <v>2526.11</v>
      </c>
      <c r="I440" s="10">
        <v>4.4509999999999996</v>
      </c>
      <c r="J440" s="10">
        <v>2.5228299999999999</v>
      </c>
      <c r="K440" s="10" t="str">
        <f t="shared" si="18"/>
        <v>19x100-Q1</v>
      </c>
      <c r="L440" s="32">
        <f>VLOOKUP(K:K,'price per block'!A:B,2,FALSE)</f>
        <v>300</v>
      </c>
      <c r="M440" s="33">
        <f>VLOOKUP(K:K,'price per block'!A:E,5,FALSE)</f>
        <v>1</v>
      </c>
      <c r="N440">
        <f t="shared" si="19"/>
        <v>4.4509999999999996</v>
      </c>
      <c r="O440" s="34">
        <f t="shared" si="20"/>
        <v>0</v>
      </c>
    </row>
    <row r="441" spans="1:15" x14ac:dyDescent="0.2">
      <c r="A441" s="40">
        <v>45323</v>
      </c>
      <c r="B441" s="11" t="s">
        <v>80</v>
      </c>
      <c r="C441" s="8" t="s">
        <v>42</v>
      </c>
      <c r="D441" s="8" t="s">
        <v>48</v>
      </c>
      <c r="E441" s="8" t="s">
        <v>15</v>
      </c>
      <c r="F441" s="16" t="s">
        <v>62</v>
      </c>
      <c r="G441" s="9">
        <v>6428</v>
      </c>
      <c r="H441" s="10">
        <v>1800.56</v>
      </c>
      <c r="I441" s="10">
        <v>3.17</v>
      </c>
      <c r="J441" s="10">
        <v>1.7965</v>
      </c>
      <c r="K441" s="10" t="str">
        <f t="shared" si="18"/>
        <v>19x100-Q3</v>
      </c>
      <c r="L441" s="32">
        <f>VLOOKUP(K:K,'price per block'!A:B,2,FALSE)</f>
        <v>225</v>
      </c>
      <c r="M441" s="33">
        <f>VLOOKUP(K:K,'price per block'!A:E,5,FALSE)</f>
        <v>0.75</v>
      </c>
      <c r="N441">
        <f t="shared" si="19"/>
        <v>2.3774999999999999</v>
      </c>
      <c r="O441" s="34">
        <f t="shared" si="20"/>
        <v>0.79249999999999998</v>
      </c>
    </row>
    <row r="442" spans="1:15" x14ac:dyDescent="0.2">
      <c r="A442" s="40">
        <v>45323</v>
      </c>
      <c r="B442" s="11" t="s">
        <v>80</v>
      </c>
      <c r="C442" s="8" t="s">
        <v>42</v>
      </c>
      <c r="D442" s="8" t="s">
        <v>44</v>
      </c>
      <c r="E442" s="8" t="s">
        <v>15</v>
      </c>
      <c r="F442" s="16" t="s">
        <v>64</v>
      </c>
      <c r="G442" s="9">
        <v>3355</v>
      </c>
      <c r="H442" s="10">
        <v>590.43499999999995</v>
      </c>
      <c r="I442" s="10">
        <v>1.04</v>
      </c>
      <c r="J442" s="10">
        <v>0.58923999999999999</v>
      </c>
      <c r="K442" s="10" t="str">
        <f t="shared" si="18"/>
        <v>19x100-Q4</v>
      </c>
      <c r="L442" s="32">
        <f>VLOOKUP(K:K,'price per block'!A:B,2,FALSE)</f>
        <v>150</v>
      </c>
      <c r="M442" s="33">
        <f>VLOOKUP(K:K,'price per block'!A:E,5,FALSE)</f>
        <v>0.5</v>
      </c>
      <c r="N442">
        <f t="shared" si="19"/>
        <v>0.52</v>
      </c>
      <c r="O442" s="34">
        <f t="shared" si="20"/>
        <v>0.52</v>
      </c>
    </row>
    <row r="443" spans="1:15" x14ac:dyDescent="0.2">
      <c r="A443" s="40">
        <v>45323</v>
      </c>
      <c r="B443" s="11" t="s">
        <v>80</v>
      </c>
      <c r="C443" s="8" t="s">
        <v>42</v>
      </c>
      <c r="D443" s="8" t="s">
        <v>43</v>
      </c>
      <c r="E443" s="8" t="s">
        <v>12</v>
      </c>
      <c r="F443" s="16" t="s">
        <v>65</v>
      </c>
      <c r="G443" s="9">
        <v>228</v>
      </c>
      <c r="H443" s="10">
        <v>549.024</v>
      </c>
      <c r="I443" s="10">
        <v>0.96799999999999997</v>
      </c>
      <c r="J443" s="10">
        <v>0.54847000000000001</v>
      </c>
      <c r="K443" s="10" t="str">
        <f t="shared" si="18"/>
        <v>19x100-Q5</v>
      </c>
      <c r="L443" s="32">
        <f>VLOOKUP(K:K,'price per block'!A:B,2,FALSE)</f>
        <v>300</v>
      </c>
      <c r="M443" s="33">
        <f>VLOOKUP(K:K,'price per block'!A:E,5,FALSE)</f>
        <v>1</v>
      </c>
      <c r="N443">
        <f t="shared" si="19"/>
        <v>0.96799999999999997</v>
      </c>
      <c r="O443" s="34">
        <f t="shared" si="20"/>
        <v>0</v>
      </c>
    </row>
    <row r="444" spans="1:15" x14ac:dyDescent="0.2">
      <c r="A444" s="40">
        <v>45323</v>
      </c>
      <c r="B444" s="11" t="s">
        <v>80</v>
      </c>
      <c r="C444" s="8" t="s">
        <v>42</v>
      </c>
      <c r="D444" s="8" t="s">
        <v>41</v>
      </c>
      <c r="E444" s="8" t="s">
        <v>12</v>
      </c>
      <c r="F444" s="16" t="s">
        <v>65</v>
      </c>
      <c r="G444" s="9">
        <v>137</v>
      </c>
      <c r="H444" s="10">
        <v>411.411</v>
      </c>
      <c r="I444" s="10">
        <v>0.72499999999999998</v>
      </c>
      <c r="J444" s="10">
        <v>0.41098600000000002</v>
      </c>
      <c r="K444" s="10" t="str">
        <f t="shared" si="18"/>
        <v>19x100-Q5</v>
      </c>
      <c r="L444" s="32">
        <f>VLOOKUP(K:K,'price per block'!A:B,2,FALSE)</f>
        <v>300</v>
      </c>
      <c r="M444" s="33">
        <f>VLOOKUP(K:K,'price per block'!A:E,5,FALSE)</f>
        <v>1</v>
      </c>
      <c r="N444">
        <f t="shared" si="19"/>
        <v>0.72499999999999998</v>
      </c>
      <c r="O444" s="34">
        <f t="shared" si="20"/>
        <v>0</v>
      </c>
    </row>
    <row r="445" spans="1:15" x14ac:dyDescent="0.2">
      <c r="A445" s="40">
        <v>45323</v>
      </c>
      <c r="B445" s="11" t="s">
        <v>80</v>
      </c>
      <c r="C445" s="8" t="s">
        <v>42</v>
      </c>
      <c r="D445" s="8" t="s">
        <v>45</v>
      </c>
      <c r="E445" s="8" t="s">
        <v>22</v>
      </c>
      <c r="F445" s="16" t="s">
        <v>63</v>
      </c>
      <c r="G445" s="9">
        <v>509</v>
      </c>
      <c r="H445" s="10">
        <v>150.38200000000001</v>
      </c>
      <c r="I445" s="10">
        <v>0.26500000000000001</v>
      </c>
      <c r="J445" s="10">
        <v>0.15012800000000001</v>
      </c>
      <c r="K445" s="10" t="str">
        <f t="shared" si="18"/>
        <v>19x100-Q2</v>
      </c>
      <c r="L445" s="32">
        <f>VLOOKUP(K:K,'price per block'!A:B,2,FALSE)</f>
        <v>300</v>
      </c>
      <c r="M445" s="33">
        <f>VLOOKUP(K:K,'price per block'!A:E,5,FALSE)</f>
        <v>1</v>
      </c>
      <c r="N445">
        <f t="shared" si="19"/>
        <v>0.26500000000000001</v>
      </c>
      <c r="O445" s="34">
        <f t="shared" si="20"/>
        <v>0</v>
      </c>
    </row>
    <row r="446" spans="1:15" x14ac:dyDescent="0.2">
      <c r="A446" s="40">
        <v>45323</v>
      </c>
      <c r="B446" s="11" t="s">
        <v>82</v>
      </c>
      <c r="C446" s="8" t="s">
        <v>126</v>
      </c>
      <c r="D446" s="8" t="s">
        <v>9</v>
      </c>
      <c r="E446" s="8" t="s">
        <v>10</v>
      </c>
      <c r="F446" s="16" t="s">
        <v>6</v>
      </c>
      <c r="G446" s="9">
        <v>94565</v>
      </c>
      <c r="H446" s="10">
        <v>19732.400000000001</v>
      </c>
      <c r="I446" s="10">
        <v>25.95</v>
      </c>
      <c r="J446" s="10">
        <v>14.121600000000001</v>
      </c>
      <c r="K446" s="10" t="str">
        <f t="shared" si="18"/>
        <v>19x75-Waste</v>
      </c>
      <c r="L446" s="32">
        <f>VLOOKUP(K:K,'price per block'!A:B,2,FALSE)</f>
        <v>300</v>
      </c>
      <c r="M446" s="33">
        <f>VLOOKUP(K:K,'price per block'!A:E,5,FALSE)</f>
        <v>1</v>
      </c>
      <c r="N446">
        <f t="shared" si="19"/>
        <v>25.95</v>
      </c>
      <c r="O446" s="34">
        <f t="shared" si="20"/>
        <v>0</v>
      </c>
    </row>
    <row r="447" spans="1:15" x14ac:dyDescent="0.2">
      <c r="A447" s="40">
        <v>45323</v>
      </c>
      <c r="B447" s="11" t="s">
        <v>82</v>
      </c>
      <c r="C447" s="8" t="s">
        <v>126</v>
      </c>
      <c r="D447" s="8" t="s">
        <v>6</v>
      </c>
      <c r="E447" s="8" t="s">
        <v>6</v>
      </c>
      <c r="F447" s="16" t="s">
        <v>6</v>
      </c>
      <c r="G447" s="9">
        <v>194149</v>
      </c>
      <c r="H447" s="10">
        <v>12098.3</v>
      </c>
      <c r="I447" s="10">
        <v>15.917</v>
      </c>
      <c r="J447" s="10">
        <v>8.6616499999999998</v>
      </c>
      <c r="K447" s="10" t="str">
        <f t="shared" si="18"/>
        <v>19x75-Waste</v>
      </c>
      <c r="L447" s="32">
        <f>VLOOKUP(K:K,'price per block'!A:B,2,FALSE)</f>
        <v>300</v>
      </c>
      <c r="M447" s="33">
        <f>VLOOKUP(K:K,'price per block'!A:E,5,FALSE)</f>
        <v>1</v>
      </c>
      <c r="N447">
        <f t="shared" si="19"/>
        <v>15.917</v>
      </c>
      <c r="O447" s="34">
        <f t="shared" si="20"/>
        <v>0</v>
      </c>
    </row>
    <row r="448" spans="1:15" x14ac:dyDescent="0.2">
      <c r="A448" s="40">
        <v>45323</v>
      </c>
      <c r="B448" s="11" t="s">
        <v>82</v>
      </c>
      <c r="C448" s="8" t="s">
        <v>126</v>
      </c>
      <c r="D448" s="8" t="s">
        <v>16</v>
      </c>
      <c r="E448" s="8" t="s">
        <v>6</v>
      </c>
      <c r="F448" s="16" t="s">
        <v>6</v>
      </c>
      <c r="G448" s="9">
        <v>0</v>
      </c>
      <c r="H448" s="10">
        <v>1888.97</v>
      </c>
      <c r="I448" s="10">
        <v>2.4849999999999999</v>
      </c>
      <c r="J448" s="10">
        <v>1.3525199999999999</v>
      </c>
      <c r="K448" s="10" t="str">
        <f t="shared" si="18"/>
        <v>19x75-Waste</v>
      </c>
      <c r="L448" s="32">
        <f>VLOOKUP(K:K,'price per block'!A:B,2,FALSE)</f>
        <v>300</v>
      </c>
      <c r="M448" s="33">
        <f>VLOOKUP(K:K,'price per block'!A:E,5,FALSE)</f>
        <v>1</v>
      </c>
      <c r="N448">
        <f t="shared" si="19"/>
        <v>2.4849999999999999</v>
      </c>
      <c r="O448" s="34">
        <f t="shared" si="20"/>
        <v>0</v>
      </c>
    </row>
    <row r="449" spans="1:15" x14ac:dyDescent="0.2">
      <c r="A449" s="40">
        <v>45323</v>
      </c>
      <c r="B449" s="11" t="s">
        <v>82</v>
      </c>
      <c r="C449" s="8" t="s">
        <v>126</v>
      </c>
      <c r="D449" s="8" t="s">
        <v>17</v>
      </c>
      <c r="E449" s="8" t="s">
        <v>6</v>
      </c>
      <c r="F449" s="16" t="s">
        <v>6</v>
      </c>
      <c r="G449" s="9">
        <v>1</v>
      </c>
      <c r="H449" s="10">
        <v>2.41</v>
      </c>
      <c r="I449" s="10">
        <v>3.0000000000000001E-3</v>
      </c>
      <c r="J449" s="10">
        <v>1.7185099999999999E-3</v>
      </c>
      <c r="K449" s="10" t="str">
        <f t="shared" si="18"/>
        <v>19x75-Waste</v>
      </c>
      <c r="L449" s="32">
        <f>VLOOKUP(K:K,'price per block'!A:B,2,FALSE)</f>
        <v>300</v>
      </c>
      <c r="M449" s="33">
        <f>VLOOKUP(K:K,'price per block'!A:E,5,FALSE)</f>
        <v>1</v>
      </c>
      <c r="N449">
        <f t="shared" si="19"/>
        <v>3.0000000000000001E-3</v>
      </c>
      <c r="O449" s="34">
        <f t="shared" si="20"/>
        <v>0</v>
      </c>
    </row>
    <row r="450" spans="1:15" x14ac:dyDescent="0.2">
      <c r="A450" s="40">
        <v>45323</v>
      </c>
      <c r="B450" s="11" t="s">
        <v>82</v>
      </c>
      <c r="C450" s="8" t="s">
        <v>126</v>
      </c>
      <c r="D450" s="8" t="s">
        <v>11</v>
      </c>
      <c r="E450" s="8" t="s">
        <v>12</v>
      </c>
      <c r="F450" s="16" t="s">
        <v>61</v>
      </c>
      <c r="G450" s="9">
        <v>206772</v>
      </c>
      <c r="H450" s="10">
        <v>85895.2</v>
      </c>
      <c r="I450" s="10">
        <v>113.05</v>
      </c>
      <c r="J450" s="10">
        <v>61.519300000000001</v>
      </c>
      <c r="K450" s="10" t="str">
        <f t="shared" si="18"/>
        <v>19x75-Q1</v>
      </c>
      <c r="L450" s="32">
        <f>VLOOKUP(K:K,'price per block'!A:B,2,FALSE)</f>
        <v>300</v>
      </c>
      <c r="M450" s="33">
        <f>VLOOKUP(K:K,'price per block'!A:E,5,FALSE)</f>
        <v>1</v>
      </c>
      <c r="N450">
        <f t="shared" si="19"/>
        <v>113.05</v>
      </c>
      <c r="O450" s="34">
        <f t="shared" si="20"/>
        <v>0</v>
      </c>
    </row>
    <row r="451" spans="1:15" x14ac:dyDescent="0.2">
      <c r="A451" s="40">
        <v>45323</v>
      </c>
      <c r="B451" s="11" t="s">
        <v>82</v>
      </c>
      <c r="C451" s="8" t="s">
        <v>126</v>
      </c>
      <c r="D451" s="8" t="s">
        <v>13</v>
      </c>
      <c r="E451" s="8" t="s">
        <v>12</v>
      </c>
      <c r="F451" s="16" t="s">
        <v>61</v>
      </c>
      <c r="G451" s="9">
        <v>60315</v>
      </c>
      <c r="H451" s="10">
        <v>12364.1</v>
      </c>
      <c r="I451" s="10">
        <v>16.262</v>
      </c>
      <c r="J451" s="10">
        <v>8.8496100000000002</v>
      </c>
      <c r="K451" s="10" t="str">
        <f t="shared" ref="K451:K514" si="21">CONCATENATE(C451,"-",F451)</f>
        <v>19x75-Q1</v>
      </c>
      <c r="L451" s="32">
        <f>VLOOKUP(K:K,'price per block'!A:B,2,FALSE)</f>
        <v>300</v>
      </c>
      <c r="M451" s="33">
        <f>VLOOKUP(K:K,'price per block'!A:E,5,FALSE)</f>
        <v>1</v>
      </c>
      <c r="N451">
        <f t="shared" ref="N451:N514" si="22">M451*I451</f>
        <v>16.262</v>
      </c>
      <c r="O451" s="34">
        <f t="shared" ref="O451:O514" si="23">I451-N451</f>
        <v>0</v>
      </c>
    </row>
    <row r="452" spans="1:15" x14ac:dyDescent="0.2">
      <c r="A452" s="40">
        <v>45323</v>
      </c>
      <c r="B452" s="11" t="s">
        <v>82</v>
      </c>
      <c r="C452" s="8" t="s">
        <v>126</v>
      </c>
      <c r="D452" s="8" t="s">
        <v>14</v>
      </c>
      <c r="E452" s="8" t="s">
        <v>15</v>
      </c>
      <c r="F452" s="16" t="s">
        <v>62</v>
      </c>
      <c r="G452" s="9">
        <v>12328</v>
      </c>
      <c r="H452" s="10">
        <v>3184.1</v>
      </c>
      <c r="I452" s="10">
        <v>4.1870000000000003</v>
      </c>
      <c r="J452" s="10">
        <v>2.2786200000000001</v>
      </c>
      <c r="K452" s="10" t="str">
        <f t="shared" si="21"/>
        <v>19x75-Q3</v>
      </c>
      <c r="L452" s="32">
        <f>VLOOKUP(K:K,'price per block'!A:B,2,FALSE)</f>
        <v>244</v>
      </c>
      <c r="M452" s="33">
        <f>VLOOKUP(K:K,'price per block'!A:E,5,FALSE)</f>
        <v>0.81333333333333335</v>
      </c>
      <c r="N452">
        <f t="shared" si="22"/>
        <v>3.405426666666667</v>
      </c>
      <c r="O452" s="34">
        <f t="shared" si="23"/>
        <v>0.78157333333333323</v>
      </c>
    </row>
    <row r="453" spans="1:15" x14ac:dyDescent="0.2">
      <c r="A453" s="40">
        <v>45323</v>
      </c>
      <c r="B453" s="11" t="s">
        <v>82</v>
      </c>
      <c r="C453" s="8" t="s">
        <v>126</v>
      </c>
      <c r="D453" s="8" t="s">
        <v>23</v>
      </c>
      <c r="E453" s="8" t="s">
        <v>22</v>
      </c>
      <c r="F453" s="16" t="s">
        <v>63</v>
      </c>
      <c r="G453" s="9">
        <v>4725</v>
      </c>
      <c r="H453" s="10">
        <v>1372.37</v>
      </c>
      <c r="I453" s="10">
        <v>1.8069999999999999</v>
      </c>
      <c r="J453" s="10">
        <v>0.98314100000000004</v>
      </c>
      <c r="K453" s="10" t="str">
        <f t="shared" si="21"/>
        <v>19x75-Q2</v>
      </c>
      <c r="L453" s="32">
        <f>VLOOKUP(K:K,'price per block'!A:B,2,FALSE)</f>
        <v>300</v>
      </c>
      <c r="M453" s="33">
        <f>VLOOKUP(K:K,'price per block'!A:E,5,FALSE)</f>
        <v>1</v>
      </c>
      <c r="N453">
        <f t="shared" si="22"/>
        <v>1.8069999999999999</v>
      </c>
      <c r="O453" s="34">
        <f t="shared" si="23"/>
        <v>0</v>
      </c>
    </row>
    <row r="454" spans="1:15" x14ac:dyDescent="0.2">
      <c r="A454" s="40">
        <v>45323</v>
      </c>
      <c r="B454" s="11" t="s">
        <v>82</v>
      </c>
      <c r="C454" s="8" t="s">
        <v>126</v>
      </c>
      <c r="D454" s="8" t="s">
        <v>25</v>
      </c>
      <c r="E454" s="8" t="s">
        <v>12</v>
      </c>
      <c r="F454" s="16" t="s">
        <v>65</v>
      </c>
      <c r="G454" s="9">
        <v>508</v>
      </c>
      <c r="H454" s="10">
        <v>1525.52</v>
      </c>
      <c r="I454" s="10">
        <v>2.0099999999999998</v>
      </c>
      <c r="J454" s="10">
        <v>1.0938000000000001</v>
      </c>
      <c r="K454" s="10" t="str">
        <f t="shared" si="21"/>
        <v>19x75-Q5</v>
      </c>
      <c r="L454" s="32">
        <f>VLOOKUP(K:K,'price per block'!A:B,2,FALSE)</f>
        <v>300</v>
      </c>
      <c r="M454" s="33">
        <f>VLOOKUP(K:K,'price per block'!A:E,5,FALSE)</f>
        <v>1</v>
      </c>
      <c r="N454">
        <f t="shared" si="22"/>
        <v>2.0099999999999998</v>
      </c>
      <c r="O454" s="34">
        <f t="shared" si="23"/>
        <v>0</v>
      </c>
    </row>
    <row r="455" spans="1:15" x14ac:dyDescent="0.2">
      <c r="A455" s="40">
        <v>45323</v>
      </c>
      <c r="B455" s="11" t="s">
        <v>82</v>
      </c>
      <c r="C455" s="8" t="s">
        <v>126</v>
      </c>
      <c r="D455" s="8" t="s">
        <v>24</v>
      </c>
      <c r="E455" s="8" t="s">
        <v>12</v>
      </c>
      <c r="F455" s="16" t="s">
        <v>65</v>
      </c>
      <c r="G455" s="9">
        <v>659</v>
      </c>
      <c r="H455" s="10">
        <v>1586.87</v>
      </c>
      <c r="I455" s="10">
        <v>2.0910000000000002</v>
      </c>
      <c r="J455" s="10">
        <v>1.13801</v>
      </c>
      <c r="K455" s="10" t="str">
        <f t="shared" si="21"/>
        <v>19x75-Q5</v>
      </c>
      <c r="L455" s="32">
        <f>VLOOKUP(K:K,'price per block'!A:B,2,FALSE)</f>
        <v>300</v>
      </c>
      <c r="M455" s="33">
        <f>VLOOKUP(K:K,'price per block'!A:E,5,FALSE)</f>
        <v>1</v>
      </c>
      <c r="N455">
        <f t="shared" si="22"/>
        <v>2.0910000000000002</v>
      </c>
      <c r="O455" s="34">
        <f t="shared" si="23"/>
        <v>0</v>
      </c>
    </row>
    <row r="456" spans="1:15" x14ac:dyDescent="0.2">
      <c r="A456" s="40">
        <v>45323</v>
      </c>
      <c r="B456" s="23" t="s">
        <v>114</v>
      </c>
      <c r="C456" s="8" t="s">
        <v>126</v>
      </c>
      <c r="D456" s="8" t="s">
        <v>9</v>
      </c>
      <c r="E456" s="8" t="s">
        <v>10</v>
      </c>
      <c r="F456" s="15" t="s">
        <v>6</v>
      </c>
      <c r="G456" s="9">
        <v>22395</v>
      </c>
      <c r="H456" s="10">
        <v>5361.23</v>
      </c>
      <c r="I456" s="10">
        <v>7.03</v>
      </c>
      <c r="J456" s="10">
        <v>17.889099999999999</v>
      </c>
      <c r="K456" s="10" t="str">
        <f t="shared" si="21"/>
        <v>19x75-Waste</v>
      </c>
      <c r="L456" s="32">
        <f>VLOOKUP(K:K,'price per block'!A:B,2,FALSE)</f>
        <v>300</v>
      </c>
      <c r="M456" s="33">
        <f>VLOOKUP(K:K,'price per block'!A:E,5,FALSE)</f>
        <v>1</v>
      </c>
      <c r="N456">
        <f t="shared" si="22"/>
        <v>7.03</v>
      </c>
      <c r="O456" s="34">
        <f t="shared" si="23"/>
        <v>0</v>
      </c>
    </row>
    <row r="457" spans="1:15" x14ac:dyDescent="0.2">
      <c r="A457" s="40">
        <v>45323</v>
      </c>
      <c r="B457" s="23" t="s">
        <v>114</v>
      </c>
      <c r="C457" s="8" t="s">
        <v>126</v>
      </c>
      <c r="D457" s="8" t="s">
        <v>6</v>
      </c>
      <c r="E457" s="8" t="s">
        <v>6</v>
      </c>
      <c r="F457" s="15" t="s">
        <v>6</v>
      </c>
      <c r="G457" s="9">
        <v>50192</v>
      </c>
      <c r="H457" s="10">
        <v>3419.9</v>
      </c>
      <c r="I457" s="10">
        <v>4.4870000000000001</v>
      </c>
      <c r="J457" s="10">
        <v>11.417299999999999</v>
      </c>
      <c r="K457" s="10" t="str">
        <f t="shared" si="21"/>
        <v>19x75-Waste</v>
      </c>
      <c r="L457" s="32">
        <f>VLOOKUP(K:K,'price per block'!A:B,2,FALSE)</f>
        <v>300</v>
      </c>
      <c r="M457" s="33">
        <f>VLOOKUP(K:K,'price per block'!A:E,5,FALSE)</f>
        <v>1</v>
      </c>
      <c r="N457">
        <f t="shared" si="22"/>
        <v>4.4870000000000001</v>
      </c>
      <c r="O457" s="34">
        <f t="shared" si="23"/>
        <v>0</v>
      </c>
    </row>
    <row r="458" spans="1:15" x14ac:dyDescent="0.2">
      <c r="A458" s="40">
        <v>45323</v>
      </c>
      <c r="B458" s="23" t="s">
        <v>114</v>
      </c>
      <c r="C458" s="8" t="s">
        <v>126</v>
      </c>
      <c r="D458" s="8" t="s">
        <v>16</v>
      </c>
      <c r="E458" s="8" t="s">
        <v>6</v>
      </c>
      <c r="F458" s="15" t="s">
        <v>6</v>
      </c>
      <c r="G458" s="9">
        <v>0</v>
      </c>
      <c r="H458" s="10">
        <v>451.82900000000001</v>
      </c>
      <c r="I458" s="10">
        <v>0.59299999999999997</v>
      </c>
      <c r="J458" s="10">
        <v>1.5081800000000001</v>
      </c>
      <c r="K458" s="10" t="str">
        <f t="shared" si="21"/>
        <v>19x75-Waste</v>
      </c>
      <c r="L458" s="32">
        <f>VLOOKUP(K:K,'price per block'!A:B,2,FALSE)</f>
        <v>300</v>
      </c>
      <c r="M458" s="33">
        <f>VLOOKUP(K:K,'price per block'!A:E,5,FALSE)</f>
        <v>1</v>
      </c>
      <c r="N458">
        <f t="shared" si="22"/>
        <v>0.59299999999999997</v>
      </c>
      <c r="O458" s="34">
        <f t="shared" si="23"/>
        <v>0</v>
      </c>
    </row>
    <row r="459" spans="1:15" x14ac:dyDescent="0.2">
      <c r="A459" s="40">
        <v>45323</v>
      </c>
      <c r="B459" s="23" t="s">
        <v>114</v>
      </c>
      <c r="C459" s="8" t="s">
        <v>126</v>
      </c>
      <c r="D459" s="8" t="s">
        <v>17</v>
      </c>
      <c r="E459" s="8" t="s">
        <v>6</v>
      </c>
      <c r="F459" s="15" t="s">
        <v>6</v>
      </c>
      <c r="G459" s="9">
        <v>5</v>
      </c>
      <c r="H459" s="10">
        <v>18.126999999999999</v>
      </c>
      <c r="I459" s="10">
        <v>2.4E-2</v>
      </c>
      <c r="J459" s="10">
        <v>6.0512400000000001E-2</v>
      </c>
      <c r="K459" s="10" t="str">
        <f t="shared" si="21"/>
        <v>19x75-Waste</v>
      </c>
      <c r="L459" s="32">
        <f>VLOOKUP(K:K,'price per block'!A:B,2,FALSE)</f>
        <v>300</v>
      </c>
      <c r="M459" s="33">
        <f>VLOOKUP(K:K,'price per block'!A:E,5,FALSE)</f>
        <v>1</v>
      </c>
      <c r="N459">
        <f t="shared" si="22"/>
        <v>2.4E-2</v>
      </c>
      <c r="O459" s="34">
        <f t="shared" si="23"/>
        <v>0</v>
      </c>
    </row>
    <row r="460" spans="1:15" x14ac:dyDescent="0.2">
      <c r="A460" s="40">
        <v>45323</v>
      </c>
      <c r="B460" s="23" t="s">
        <v>114</v>
      </c>
      <c r="C460" s="8" t="s">
        <v>126</v>
      </c>
      <c r="D460" s="8" t="s">
        <v>11</v>
      </c>
      <c r="E460" s="8" t="s">
        <v>12</v>
      </c>
      <c r="F460" s="15" t="s">
        <v>61</v>
      </c>
      <c r="G460" s="9">
        <v>42167</v>
      </c>
      <c r="H460" s="10">
        <v>15831</v>
      </c>
      <c r="I460" s="10">
        <v>20.768999999999998</v>
      </c>
      <c r="J460" s="10">
        <v>52.847200000000001</v>
      </c>
      <c r="K460" s="10" t="str">
        <f t="shared" si="21"/>
        <v>19x75-Q1</v>
      </c>
      <c r="L460" s="32">
        <f>VLOOKUP(K:K,'price per block'!A:B,2,FALSE)</f>
        <v>300</v>
      </c>
      <c r="M460" s="33">
        <f>VLOOKUP(K:K,'price per block'!A:E,5,FALSE)</f>
        <v>1</v>
      </c>
      <c r="N460">
        <f t="shared" si="22"/>
        <v>20.768999999999998</v>
      </c>
      <c r="O460" s="34">
        <f t="shared" si="23"/>
        <v>0</v>
      </c>
    </row>
    <row r="461" spans="1:15" x14ac:dyDescent="0.2">
      <c r="A461" s="40">
        <v>45323</v>
      </c>
      <c r="B461" s="23" t="s">
        <v>114</v>
      </c>
      <c r="C461" s="8" t="s">
        <v>126</v>
      </c>
      <c r="D461" s="8" t="s">
        <v>13</v>
      </c>
      <c r="E461" s="8" t="s">
        <v>12</v>
      </c>
      <c r="F461" s="15" t="s">
        <v>61</v>
      </c>
      <c r="G461" s="9">
        <v>19844</v>
      </c>
      <c r="H461" s="10">
        <v>4058.59</v>
      </c>
      <c r="I461" s="10">
        <v>5.3250000000000002</v>
      </c>
      <c r="J461" s="10">
        <v>13.549099999999999</v>
      </c>
      <c r="K461" s="10" t="str">
        <f t="shared" si="21"/>
        <v>19x75-Q1</v>
      </c>
      <c r="L461" s="32">
        <f>VLOOKUP(K:K,'price per block'!A:B,2,FALSE)</f>
        <v>300</v>
      </c>
      <c r="M461" s="33">
        <f>VLOOKUP(K:K,'price per block'!A:E,5,FALSE)</f>
        <v>1</v>
      </c>
      <c r="N461">
        <f t="shared" si="22"/>
        <v>5.3250000000000002</v>
      </c>
      <c r="O461" s="34">
        <f t="shared" si="23"/>
        <v>0</v>
      </c>
    </row>
    <row r="462" spans="1:15" x14ac:dyDescent="0.2">
      <c r="A462" s="40">
        <v>45323</v>
      </c>
      <c r="B462" s="23" t="s">
        <v>114</v>
      </c>
      <c r="C462" s="8" t="s">
        <v>126</v>
      </c>
      <c r="D462" s="8" t="s">
        <v>14</v>
      </c>
      <c r="E462" s="8" t="s">
        <v>15</v>
      </c>
      <c r="F462" s="15" t="s">
        <v>62</v>
      </c>
      <c r="G462" s="9">
        <v>2535</v>
      </c>
      <c r="H462" s="10">
        <v>624.01800000000003</v>
      </c>
      <c r="I462" s="10">
        <v>0.81599999999999995</v>
      </c>
      <c r="J462" s="10">
        <v>2.0771799999999998</v>
      </c>
      <c r="K462" s="10" t="str">
        <f t="shared" si="21"/>
        <v>19x75-Q3</v>
      </c>
      <c r="L462" s="32">
        <f>VLOOKUP(K:K,'price per block'!A:B,2,FALSE)</f>
        <v>244</v>
      </c>
      <c r="M462" s="33">
        <f>VLOOKUP(K:K,'price per block'!A:E,5,FALSE)</f>
        <v>0.81333333333333335</v>
      </c>
      <c r="N462">
        <f t="shared" si="22"/>
        <v>0.66367999999999994</v>
      </c>
      <c r="O462" s="34">
        <f t="shared" si="23"/>
        <v>0.15232000000000001</v>
      </c>
    </row>
    <row r="463" spans="1:15" x14ac:dyDescent="0.2">
      <c r="A463" s="40">
        <v>45323</v>
      </c>
      <c r="B463" s="23" t="s">
        <v>114</v>
      </c>
      <c r="C463" s="8" t="s">
        <v>126</v>
      </c>
      <c r="D463" s="8" t="s">
        <v>23</v>
      </c>
      <c r="E463" s="8" t="s">
        <v>22</v>
      </c>
      <c r="F463" s="15" t="s">
        <v>63</v>
      </c>
      <c r="G463" s="9">
        <v>609</v>
      </c>
      <c r="H463" s="10">
        <v>160.71100000000001</v>
      </c>
      <c r="I463" s="10">
        <v>0.21</v>
      </c>
      <c r="J463" s="10">
        <v>0.53489100000000001</v>
      </c>
      <c r="K463" s="10" t="str">
        <f t="shared" si="21"/>
        <v>19x75-Q2</v>
      </c>
      <c r="L463" s="32">
        <f>VLOOKUP(K:K,'price per block'!A:B,2,FALSE)</f>
        <v>300</v>
      </c>
      <c r="M463" s="33">
        <f>VLOOKUP(K:K,'price per block'!A:E,5,FALSE)</f>
        <v>1</v>
      </c>
      <c r="N463">
        <f t="shared" si="22"/>
        <v>0.21</v>
      </c>
      <c r="O463" s="34">
        <f t="shared" si="23"/>
        <v>0</v>
      </c>
    </row>
    <row r="464" spans="1:15" x14ac:dyDescent="0.2">
      <c r="A464" s="40">
        <v>45323</v>
      </c>
      <c r="B464" s="23" t="s">
        <v>114</v>
      </c>
      <c r="C464" s="8" t="s">
        <v>126</v>
      </c>
      <c r="D464" s="8" t="s">
        <v>25</v>
      </c>
      <c r="E464" s="8" t="s">
        <v>12</v>
      </c>
      <c r="F464" s="15" t="s">
        <v>65</v>
      </c>
      <c r="G464" s="9">
        <v>6</v>
      </c>
      <c r="H464" s="10">
        <v>18.018000000000001</v>
      </c>
      <c r="I464" s="10">
        <v>2.4E-2</v>
      </c>
      <c r="J464" s="10">
        <v>6.0204500000000001E-2</v>
      </c>
      <c r="K464" s="10" t="str">
        <f t="shared" si="21"/>
        <v>19x75-Q5</v>
      </c>
      <c r="L464" s="32">
        <f>VLOOKUP(K:K,'price per block'!A:B,2,FALSE)</f>
        <v>300</v>
      </c>
      <c r="M464" s="33">
        <f>VLOOKUP(K:K,'price per block'!A:E,5,FALSE)</f>
        <v>1</v>
      </c>
      <c r="N464">
        <f t="shared" si="22"/>
        <v>2.4E-2</v>
      </c>
      <c r="O464" s="34">
        <f t="shared" si="23"/>
        <v>0</v>
      </c>
    </row>
    <row r="465" spans="1:15" x14ac:dyDescent="0.2">
      <c r="A465" s="40">
        <v>45323</v>
      </c>
      <c r="B465" s="23" t="s">
        <v>114</v>
      </c>
      <c r="C465" s="8" t="s">
        <v>126</v>
      </c>
      <c r="D465" s="8" t="s">
        <v>24</v>
      </c>
      <c r="E465" s="8" t="s">
        <v>12</v>
      </c>
      <c r="F465" s="15" t="s">
        <v>65</v>
      </c>
      <c r="G465" s="9">
        <v>7</v>
      </c>
      <c r="H465" s="10">
        <v>16.856000000000002</v>
      </c>
      <c r="I465" s="10">
        <v>2.1999999999999999E-2</v>
      </c>
      <c r="J465" s="10">
        <v>5.6237500000000003E-2</v>
      </c>
      <c r="K465" s="10" t="str">
        <f t="shared" si="21"/>
        <v>19x75-Q5</v>
      </c>
      <c r="L465" s="32">
        <f>VLOOKUP(K:K,'price per block'!A:B,2,FALSE)</f>
        <v>300</v>
      </c>
      <c r="M465" s="33">
        <f>VLOOKUP(K:K,'price per block'!A:E,5,FALSE)</f>
        <v>1</v>
      </c>
      <c r="N465">
        <f t="shared" si="22"/>
        <v>2.1999999999999999E-2</v>
      </c>
      <c r="O465" s="34">
        <f t="shared" si="23"/>
        <v>0</v>
      </c>
    </row>
    <row r="466" spans="1:15" x14ac:dyDescent="0.2">
      <c r="A466" s="40">
        <v>45352</v>
      </c>
      <c r="B466" s="11" t="s">
        <v>80</v>
      </c>
      <c r="C466" s="8" t="s">
        <v>126</v>
      </c>
      <c r="D466" s="8" t="s">
        <v>9</v>
      </c>
      <c r="E466" s="8" t="s">
        <v>10</v>
      </c>
      <c r="F466" s="15" t="s">
        <v>6</v>
      </c>
      <c r="G466" s="9">
        <v>140114</v>
      </c>
      <c r="H466" s="10">
        <v>31102.400000000001</v>
      </c>
      <c r="I466" s="10">
        <v>40.774999999999999</v>
      </c>
      <c r="J466" s="10">
        <v>12.356199999999999</v>
      </c>
      <c r="K466" s="10" t="str">
        <f t="shared" si="21"/>
        <v>19x75-Waste</v>
      </c>
      <c r="L466" s="32">
        <f>VLOOKUP(K:K,'price per block'!A:B,2,FALSE)</f>
        <v>300</v>
      </c>
      <c r="M466" s="33">
        <f>VLOOKUP(K:K,'price per block'!A:E,5,FALSE)</f>
        <v>1</v>
      </c>
      <c r="N466">
        <f t="shared" si="22"/>
        <v>40.774999999999999</v>
      </c>
      <c r="O466" s="34">
        <f t="shared" si="23"/>
        <v>0</v>
      </c>
    </row>
    <row r="467" spans="1:15" x14ac:dyDescent="0.2">
      <c r="A467" s="40">
        <v>45352</v>
      </c>
      <c r="B467" s="11" t="s">
        <v>80</v>
      </c>
      <c r="C467" s="8" t="s">
        <v>126</v>
      </c>
      <c r="D467" s="8" t="s">
        <v>6</v>
      </c>
      <c r="E467" s="8" t="s">
        <v>6</v>
      </c>
      <c r="F467" s="15" t="s">
        <v>6</v>
      </c>
      <c r="G467" s="9">
        <v>261035</v>
      </c>
      <c r="H467" s="10">
        <v>15788.5</v>
      </c>
      <c r="I467" s="10">
        <v>20.716000000000001</v>
      </c>
      <c r="J467" s="10">
        <v>6.27773</v>
      </c>
      <c r="K467" s="10" t="str">
        <f t="shared" si="21"/>
        <v>19x75-Waste</v>
      </c>
      <c r="L467" s="32">
        <f>VLOOKUP(K:K,'price per block'!A:B,2,FALSE)</f>
        <v>300</v>
      </c>
      <c r="M467" s="33">
        <f>VLOOKUP(K:K,'price per block'!A:E,5,FALSE)</f>
        <v>1</v>
      </c>
      <c r="N467">
        <f t="shared" si="22"/>
        <v>20.716000000000001</v>
      </c>
      <c r="O467" s="34">
        <f t="shared" si="23"/>
        <v>0</v>
      </c>
    </row>
    <row r="468" spans="1:15" x14ac:dyDescent="0.2">
      <c r="A468" s="40">
        <v>45352</v>
      </c>
      <c r="B468" s="11" t="s">
        <v>80</v>
      </c>
      <c r="C468" s="8" t="s">
        <v>126</v>
      </c>
      <c r="D468" s="8" t="s">
        <v>16</v>
      </c>
      <c r="E468" s="8" t="s">
        <v>6</v>
      </c>
      <c r="F468" s="15" t="s">
        <v>6</v>
      </c>
      <c r="G468" s="9">
        <v>0</v>
      </c>
      <c r="H468" s="10">
        <v>2631.75</v>
      </c>
      <c r="I468" s="10">
        <v>3.452</v>
      </c>
      <c r="J468" s="10">
        <v>1.0461800000000001</v>
      </c>
      <c r="K468" s="10" t="str">
        <f t="shared" si="21"/>
        <v>19x75-Waste</v>
      </c>
      <c r="L468" s="32">
        <f>VLOOKUP(K:K,'price per block'!A:B,2,FALSE)</f>
        <v>300</v>
      </c>
      <c r="M468" s="33">
        <f>VLOOKUP(K:K,'price per block'!A:E,5,FALSE)</f>
        <v>1</v>
      </c>
      <c r="N468">
        <f t="shared" si="22"/>
        <v>3.452</v>
      </c>
      <c r="O468" s="34">
        <f t="shared" si="23"/>
        <v>0</v>
      </c>
    </row>
    <row r="469" spans="1:15" x14ac:dyDescent="0.2">
      <c r="A469" s="40">
        <v>45352</v>
      </c>
      <c r="B469" s="11" t="s">
        <v>80</v>
      </c>
      <c r="C469" s="8" t="s">
        <v>126</v>
      </c>
      <c r="D469" s="8" t="s">
        <v>17</v>
      </c>
      <c r="E469" s="8" t="s">
        <v>6</v>
      </c>
      <c r="F469" s="15" t="s">
        <v>6</v>
      </c>
      <c r="G469" s="9">
        <v>3</v>
      </c>
      <c r="H469" s="10">
        <v>11.734</v>
      </c>
      <c r="I469" s="10">
        <v>1.4999999999999999E-2</v>
      </c>
      <c r="J469" s="10">
        <v>4.5152100000000004E-3</v>
      </c>
      <c r="K469" s="10" t="str">
        <f t="shared" si="21"/>
        <v>19x75-Waste</v>
      </c>
      <c r="L469" s="32">
        <f>VLOOKUP(K:K,'price per block'!A:B,2,FALSE)</f>
        <v>300</v>
      </c>
      <c r="M469" s="33">
        <f>VLOOKUP(K:K,'price per block'!A:E,5,FALSE)</f>
        <v>1</v>
      </c>
      <c r="N469">
        <f t="shared" si="22"/>
        <v>1.4999999999999999E-2</v>
      </c>
      <c r="O469" s="34">
        <f t="shared" si="23"/>
        <v>0</v>
      </c>
    </row>
    <row r="470" spans="1:15" x14ac:dyDescent="0.2">
      <c r="A470" s="40">
        <v>45352</v>
      </c>
      <c r="B470" s="11" t="s">
        <v>80</v>
      </c>
      <c r="C470" s="8" t="s">
        <v>128</v>
      </c>
      <c r="D470" s="8" t="s">
        <v>6</v>
      </c>
      <c r="E470" s="8" t="s">
        <v>6</v>
      </c>
      <c r="F470" s="15" t="s">
        <v>6</v>
      </c>
      <c r="G470" s="9">
        <v>43042</v>
      </c>
      <c r="H470" s="10">
        <v>2569.29</v>
      </c>
      <c r="I470" s="10">
        <v>4.3099999999999996</v>
      </c>
      <c r="J470" s="10">
        <v>1.30596</v>
      </c>
      <c r="K470" s="10" t="str">
        <f t="shared" si="21"/>
        <v>25x75-Waste</v>
      </c>
      <c r="L470" s="32">
        <f>VLOOKUP(K:K,'price per block'!A:B,2,FALSE)</f>
        <v>300</v>
      </c>
      <c r="M470" s="33">
        <f>VLOOKUP(K:K,'price per block'!A:E,5,FALSE)</f>
        <v>1</v>
      </c>
      <c r="N470">
        <f t="shared" si="22"/>
        <v>4.3099999999999996</v>
      </c>
      <c r="O470" s="34">
        <f t="shared" si="23"/>
        <v>0</v>
      </c>
    </row>
    <row r="471" spans="1:15" x14ac:dyDescent="0.2">
      <c r="A471" s="40">
        <v>45352</v>
      </c>
      <c r="B471" s="11" t="s">
        <v>80</v>
      </c>
      <c r="C471" s="8" t="s">
        <v>128</v>
      </c>
      <c r="D471" s="8" t="s">
        <v>9</v>
      </c>
      <c r="E471" s="8" t="s">
        <v>10</v>
      </c>
      <c r="F471" s="15" t="s">
        <v>6</v>
      </c>
      <c r="G471" s="9">
        <v>30008</v>
      </c>
      <c r="H471" s="10">
        <v>6254.04</v>
      </c>
      <c r="I471" s="10">
        <v>10.484</v>
      </c>
      <c r="J471" s="10">
        <v>3.1771500000000001</v>
      </c>
      <c r="K471" s="10" t="str">
        <f t="shared" si="21"/>
        <v>25x75-Waste</v>
      </c>
      <c r="L471" s="32">
        <f>VLOOKUP(K:K,'price per block'!A:B,2,FALSE)</f>
        <v>300</v>
      </c>
      <c r="M471" s="33">
        <f>VLOOKUP(K:K,'price per block'!A:E,5,FALSE)</f>
        <v>1</v>
      </c>
      <c r="N471">
        <f t="shared" si="22"/>
        <v>10.484</v>
      </c>
      <c r="O471" s="34">
        <f t="shared" si="23"/>
        <v>0</v>
      </c>
    </row>
    <row r="472" spans="1:15" x14ac:dyDescent="0.2">
      <c r="A472" s="40">
        <v>45352</v>
      </c>
      <c r="B472" s="11" t="s">
        <v>80</v>
      </c>
      <c r="C472" s="8" t="s">
        <v>128</v>
      </c>
      <c r="D472" s="8" t="s">
        <v>16</v>
      </c>
      <c r="E472" s="8" t="s">
        <v>6</v>
      </c>
      <c r="F472" s="15" t="s">
        <v>6</v>
      </c>
      <c r="G472" s="9">
        <v>0</v>
      </c>
      <c r="H472" s="10">
        <v>485.70600000000002</v>
      </c>
      <c r="I472" s="10">
        <v>0.81499999999999995</v>
      </c>
      <c r="J472" s="10">
        <v>0.246833</v>
      </c>
      <c r="K472" s="10" t="str">
        <f t="shared" si="21"/>
        <v>25x75-Waste</v>
      </c>
      <c r="L472" s="32">
        <f>VLOOKUP(K:K,'price per block'!A:B,2,FALSE)</f>
        <v>300</v>
      </c>
      <c r="M472" s="33">
        <f>VLOOKUP(K:K,'price per block'!A:E,5,FALSE)</f>
        <v>1</v>
      </c>
      <c r="N472">
        <f t="shared" si="22"/>
        <v>0.81499999999999995</v>
      </c>
      <c r="O472" s="34">
        <f t="shared" si="23"/>
        <v>0</v>
      </c>
    </row>
    <row r="473" spans="1:15" x14ac:dyDescent="0.2">
      <c r="A473" s="40">
        <v>45352</v>
      </c>
      <c r="B473" s="11" t="s">
        <v>80</v>
      </c>
      <c r="C473" s="8" t="s">
        <v>128</v>
      </c>
      <c r="D473" s="8" t="s">
        <v>17</v>
      </c>
      <c r="E473" s="8" t="s">
        <v>6</v>
      </c>
      <c r="F473" s="15" t="s">
        <v>6</v>
      </c>
      <c r="G473" s="9">
        <v>2</v>
      </c>
      <c r="H473" s="10">
        <v>5.9809999999999999</v>
      </c>
      <c r="I473" s="10">
        <v>0.01</v>
      </c>
      <c r="J473" s="10">
        <v>2.8830700000000002E-3</v>
      </c>
      <c r="K473" s="10" t="str">
        <f t="shared" si="21"/>
        <v>25x75-Waste</v>
      </c>
      <c r="L473" s="32">
        <f>VLOOKUP(K:K,'price per block'!A:B,2,FALSE)</f>
        <v>300</v>
      </c>
      <c r="M473" s="33">
        <f>VLOOKUP(K:K,'price per block'!A:E,5,FALSE)</f>
        <v>1</v>
      </c>
      <c r="N473">
        <f t="shared" si="22"/>
        <v>0.01</v>
      </c>
      <c r="O473" s="34">
        <f t="shared" si="23"/>
        <v>0</v>
      </c>
    </row>
    <row r="474" spans="1:15" x14ac:dyDescent="0.2">
      <c r="A474" s="40">
        <v>45352</v>
      </c>
      <c r="B474" s="11" t="s">
        <v>80</v>
      </c>
      <c r="C474" s="8" t="s">
        <v>126</v>
      </c>
      <c r="D474" s="8" t="s">
        <v>13</v>
      </c>
      <c r="E474" s="8" t="s">
        <v>12</v>
      </c>
      <c r="F474" s="15" t="s">
        <v>61</v>
      </c>
      <c r="G474" s="9">
        <v>75543</v>
      </c>
      <c r="H474" s="10">
        <v>15417.5</v>
      </c>
      <c r="I474" s="10">
        <v>20.228000000000002</v>
      </c>
      <c r="J474" s="10">
        <v>6.1298000000000004</v>
      </c>
      <c r="K474" s="10" t="str">
        <f t="shared" si="21"/>
        <v>19x75-Q1</v>
      </c>
      <c r="L474" s="32">
        <f>VLOOKUP(K:K,'price per block'!A:B,2,FALSE)</f>
        <v>300</v>
      </c>
      <c r="M474" s="33">
        <f>VLOOKUP(K:K,'price per block'!A:E,5,FALSE)</f>
        <v>1</v>
      </c>
      <c r="N474">
        <f t="shared" si="22"/>
        <v>20.228000000000002</v>
      </c>
      <c r="O474" s="34">
        <f t="shared" si="23"/>
        <v>0</v>
      </c>
    </row>
    <row r="475" spans="1:15" x14ac:dyDescent="0.2">
      <c r="A475" s="40">
        <v>45352</v>
      </c>
      <c r="B475" s="11" t="s">
        <v>80</v>
      </c>
      <c r="C475" s="8" t="s">
        <v>126</v>
      </c>
      <c r="D475" s="8" t="s">
        <v>14</v>
      </c>
      <c r="E475" s="8" t="s">
        <v>15</v>
      </c>
      <c r="F475" s="15" t="s">
        <v>62</v>
      </c>
      <c r="G475" s="9">
        <v>29431</v>
      </c>
      <c r="H475" s="10">
        <v>7979.41</v>
      </c>
      <c r="I475" s="10">
        <v>10.452999999999999</v>
      </c>
      <c r="J475" s="10">
        <v>3.1676899999999999</v>
      </c>
      <c r="K475" s="10" t="str">
        <f t="shared" si="21"/>
        <v>19x75-Q3</v>
      </c>
      <c r="L475" s="32">
        <f>VLOOKUP(K:K,'price per block'!A:B,2,FALSE)</f>
        <v>244</v>
      </c>
      <c r="M475" s="33">
        <f>VLOOKUP(K:K,'price per block'!A:E,5,FALSE)</f>
        <v>0.81333333333333335</v>
      </c>
      <c r="N475">
        <f t="shared" si="22"/>
        <v>8.5017733333333325</v>
      </c>
      <c r="O475" s="34">
        <f t="shared" si="23"/>
        <v>1.9512266666666669</v>
      </c>
    </row>
    <row r="476" spans="1:15" x14ac:dyDescent="0.2">
      <c r="A476" s="40">
        <v>45352</v>
      </c>
      <c r="B476" s="11" t="s">
        <v>80</v>
      </c>
      <c r="C476" s="8" t="s">
        <v>126</v>
      </c>
      <c r="D476" s="8" t="s">
        <v>11</v>
      </c>
      <c r="E476" s="8" t="s">
        <v>12</v>
      </c>
      <c r="F476" s="15" t="s">
        <v>61</v>
      </c>
      <c r="G476" s="9">
        <v>285896</v>
      </c>
      <c r="H476" s="10">
        <v>121716</v>
      </c>
      <c r="I476" s="10">
        <v>159.68199999999999</v>
      </c>
      <c r="J476" s="10">
        <v>48.389000000000003</v>
      </c>
      <c r="K476" s="10" t="str">
        <f t="shared" si="21"/>
        <v>19x75-Q1</v>
      </c>
      <c r="L476" s="32">
        <f>VLOOKUP(K:K,'price per block'!A:B,2,FALSE)</f>
        <v>300</v>
      </c>
      <c r="M476" s="33">
        <f>VLOOKUP(K:K,'price per block'!A:E,5,FALSE)</f>
        <v>1</v>
      </c>
      <c r="N476">
        <f t="shared" si="22"/>
        <v>159.68199999999999</v>
      </c>
      <c r="O476" s="34">
        <f t="shared" si="23"/>
        <v>0</v>
      </c>
    </row>
    <row r="477" spans="1:15" x14ac:dyDescent="0.2">
      <c r="A477" s="40">
        <v>45352</v>
      </c>
      <c r="B477" s="11" t="s">
        <v>80</v>
      </c>
      <c r="C477" s="8" t="s">
        <v>126</v>
      </c>
      <c r="D477" s="8" t="s">
        <v>23</v>
      </c>
      <c r="E477" s="8" t="s">
        <v>22</v>
      </c>
      <c r="F477" s="15" t="s">
        <v>63</v>
      </c>
      <c r="G477" s="9">
        <v>10433</v>
      </c>
      <c r="H477" s="10">
        <v>3147.91</v>
      </c>
      <c r="I477" s="10">
        <v>4.1280000000000001</v>
      </c>
      <c r="J477" s="10">
        <v>1.2510600000000001</v>
      </c>
      <c r="K477" s="10" t="str">
        <f t="shared" si="21"/>
        <v>19x75-Q2</v>
      </c>
      <c r="L477" s="32">
        <f>VLOOKUP(K:K,'price per block'!A:B,2,FALSE)</f>
        <v>300</v>
      </c>
      <c r="M477" s="33">
        <f>VLOOKUP(K:K,'price per block'!A:E,5,FALSE)</f>
        <v>1</v>
      </c>
      <c r="N477">
        <f t="shared" si="22"/>
        <v>4.1280000000000001</v>
      </c>
      <c r="O477" s="34">
        <f t="shared" si="23"/>
        <v>0</v>
      </c>
    </row>
    <row r="478" spans="1:15" x14ac:dyDescent="0.2">
      <c r="A478" s="40">
        <v>45352</v>
      </c>
      <c r="B478" s="11" t="s">
        <v>80</v>
      </c>
      <c r="C478" s="8" t="s">
        <v>126</v>
      </c>
      <c r="D478" s="8" t="s">
        <v>24</v>
      </c>
      <c r="E478" s="8" t="s">
        <v>12</v>
      </c>
      <c r="F478" s="15" t="s">
        <v>65</v>
      </c>
      <c r="G478" s="9">
        <v>1362</v>
      </c>
      <c r="H478" s="10">
        <v>3279.7</v>
      </c>
      <c r="I478" s="10">
        <v>4.3070000000000004</v>
      </c>
      <c r="J478" s="10">
        <v>1.30505</v>
      </c>
      <c r="K478" s="10" t="str">
        <f t="shared" si="21"/>
        <v>19x75-Q5</v>
      </c>
      <c r="L478" s="32">
        <f>VLOOKUP(K:K,'price per block'!A:B,2,FALSE)</f>
        <v>300</v>
      </c>
      <c r="M478" s="33">
        <f>VLOOKUP(K:K,'price per block'!A:E,5,FALSE)</f>
        <v>1</v>
      </c>
      <c r="N478">
        <f t="shared" si="22"/>
        <v>4.3070000000000004</v>
      </c>
      <c r="O478" s="34">
        <f t="shared" si="23"/>
        <v>0</v>
      </c>
    </row>
    <row r="479" spans="1:15" x14ac:dyDescent="0.2">
      <c r="A479" s="40">
        <v>45352</v>
      </c>
      <c r="B479" s="11" t="s">
        <v>80</v>
      </c>
      <c r="C479" s="8" t="s">
        <v>126</v>
      </c>
      <c r="D479" s="8" t="s">
        <v>25</v>
      </c>
      <c r="E479" s="8" t="s">
        <v>12</v>
      </c>
      <c r="F479" s="15" t="s">
        <v>65</v>
      </c>
      <c r="G479" s="9">
        <v>886</v>
      </c>
      <c r="H479" s="10">
        <v>2660.66</v>
      </c>
      <c r="I479" s="10">
        <v>3.4940000000000002</v>
      </c>
      <c r="J479" s="10">
        <v>1.0587899999999999</v>
      </c>
      <c r="K479" s="10" t="str">
        <f t="shared" si="21"/>
        <v>19x75-Q5</v>
      </c>
      <c r="L479" s="32">
        <f>VLOOKUP(K:K,'price per block'!A:B,2,FALSE)</f>
        <v>300</v>
      </c>
      <c r="M479" s="33">
        <f>VLOOKUP(K:K,'price per block'!A:E,5,FALSE)</f>
        <v>1</v>
      </c>
      <c r="N479">
        <f t="shared" si="22"/>
        <v>3.4940000000000002</v>
      </c>
      <c r="O479" s="34">
        <f t="shared" si="23"/>
        <v>0</v>
      </c>
    </row>
    <row r="480" spans="1:15" x14ac:dyDescent="0.2">
      <c r="A480" s="40">
        <v>45352</v>
      </c>
      <c r="B480" s="11" t="s">
        <v>80</v>
      </c>
      <c r="C480" s="8" t="s">
        <v>128</v>
      </c>
      <c r="D480" s="8" t="s">
        <v>68</v>
      </c>
      <c r="E480" s="8" t="s">
        <v>12</v>
      </c>
      <c r="F480" s="15" t="s">
        <v>61</v>
      </c>
      <c r="G480" s="9">
        <v>34224</v>
      </c>
      <c r="H480" s="10">
        <v>16474.5</v>
      </c>
      <c r="I480" s="10">
        <v>27.623999999999999</v>
      </c>
      <c r="J480" s="10">
        <v>8.3710299999999993</v>
      </c>
      <c r="K480" s="10" t="str">
        <f t="shared" si="21"/>
        <v>25x75-Q1</v>
      </c>
      <c r="L480" s="32">
        <f>VLOOKUP(K:K,'price per block'!A:B,2,FALSE)</f>
        <v>300</v>
      </c>
      <c r="M480" s="33">
        <f>VLOOKUP(K:K,'price per block'!A:E,5,FALSE)</f>
        <v>1</v>
      </c>
      <c r="N480">
        <f t="shared" si="22"/>
        <v>27.623999999999999</v>
      </c>
      <c r="O480" s="34">
        <f t="shared" si="23"/>
        <v>0</v>
      </c>
    </row>
    <row r="481" spans="1:15" x14ac:dyDescent="0.2">
      <c r="A481" s="40">
        <v>45352</v>
      </c>
      <c r="B481" s="11" t="s">
        <v>80</v>
      </c>
      <c r="C481" s="8" t="s">
        <v>128</v>
      </c>
      <c r="D481" s="8" t="s">
        <v>69</v>
      </c>
      <c r="E481" s="8" t="s">
        <v>12</v>
      </c>
      <c r="F481" s="15" t="s">
        <v>61</v>
      </c>
      <c r="G481" s="9">
        <v>27609</v>
      </c>
      <c r="H481" s="10">
        <v>6830.81</v>
      </c>
      <c r="I481" s="10">
        <v>11.456</v>
      </c>
      <c r="J481" s="10">
        <v>3.4716300000000002</v>
      </c>
      <c r="K481" s="10" t="str">
        <f t="shared" si="21"/>
        <v>25x75-Q1</v>
      </c>
      <c r="L481" s="32">
        <f>VLOOKUP(K:K,'price per block'!A:B,2,FALSE)</f>
        <v>300</v>
      </c>
      <c r="M481" s="33">
        <f>VLOOKUP(K:K,'price per block'!A:E,5,FALSE)</f>
        <v>1</v>
      </c>
      <c r="N481">
        <f t="shared" si="22"/>
        <v>11.456</v>
      </c>
      <c r="O481" s="34">
        <f t="shared" si="23"/>
        <v>0</v>
      </c>
    </row>
    <row r="482" spans="1:15" x14ac:dyDescent="0.2">
      <c r="A482" s="40">
        <v>45352</v>
      </c>
      <c r="B482" s="11" t="s">
        <v>80</v>
      </c>
      <c r="C482" s="8" t="s">
        <v>128</v>
      </c>
      <c r="D482" s="8" t="s">
        <v>70</v>
      </c>
      <c r="E482" s="8" t="s">
        <v>12</v>
      </c>
      <c r="F482" s="15" t="s">
        <v>65</v>
      </c>
      <c r="G482" s="9">
        <v>102</v>
      </c>
      <c r="H482" s="10">
        <v>306.30599999999998</v>
      </c>
      <c r="I482" s="10">
        <v>0.51400000000000001</v>
      </c>
      <c r="J482" s="10">
        <v>0.15582799999999999</v>
      </c>
      <c r="K482" s="10" t="str">
        <f t="shared" si="21"/>
        <v>25x75-Q5</v>
      </c>
      <c r="L482" s="32">
        <f>VLOOKUP(K:K,'price per block'!A:B,2,FALSE)</f>
        <v>300</v>
      </c>
      <c r="M482" s="33">
        <f>VLOOKUP(K:K,'price per block'!A:E,5,FALSE)</f>
        <v>1</v>
      </c>
      <c r="N482">
        <f t="shared" si="22"/>
        <v>0.51400000000000001</v>
      </c>
      <c r="O482" s="34">
        <f t="shared" si="23"/>
        <v>0</v>
      </c>
    </row>
    <row r="483" spans="1:15" x14ac:dyDescent="0.2">
      <c r="A483" s="40">
        <v>45352</v>
      </c>
      <c r="B483" s="11" t="s">
        <v>80</v>
      </c>
      <c r="C483" s="8" t="s">
        <v>128</v>
      </c>
      <c r="D483" s="8" t="s">
        <v>71</v>
      </c>
      <c r="E483" s="8" t="s">
        <v>15</v>
      </c>
      <c r="F483" s="15" t="s">
        <v>62</v>
      </c>
      <c r="G483" s="9">
        <v>5213</v>
      </c>
      <c r="H483" s="10">
        <v>1258.99</v>
      </c>
      <c r="I483" s="10">
        <v>2.1110000000000002</v>
      </c>
      <c r="J483" s="10">
        <v>0.63975800000000005</v>
      </c>
      <c r="K483" s="10" t="str">
        <f t="shared" si="21"/>
        <v>25x75-Q3</v>
      </c>
      <c r="L483" s="32">
        <f>VLOOKUP(K:K,'price per block'!A:B,2,FALSE)</f>
        <v>244</v>
      </c>
      <c r="M483" s="33">
        <f>VLOOKUP(K:K,'price per block'!A:E,5,FALSE)</f>
        <v>0.81333333333333335</v>
      </c>
      <c r="N483">
        <f t="shared" si="22"/>
        <v>1.7169466666666668</v>
      </c>
      <c r="O483" s="34">
        <f t="shared" si="23"/>
        <v>0.39405333333333337</v>
      </c>
    </row>
    <row r="484" spans="1:15" x14ac:dyDescent="0.2">
      <c r="A484" s="40">
        <v>45352</v>
      </c>
      <c r="B484" s="11" t="s">
        <v>80</v>
      </c>
      <c r="C484" s="8" t="s">
        <v>128</v>
      </c>
      <c r="D484" s="8" t="s">
        <v>72</v>
      </c>
      <c r="E484" s="8" t="s">
        <v>22</v>
      </c>
      <c r="F484" s="15" t="s">
        <v>63</v>
      </c>
      <c r="G484" s="9">
        <v>8317</v>
      </c>
      <c r="H484" s="10">
        <v>2783.37</v>
      </c>
      <c r="I484" s="10">
        <v>4.67</v>
      </c>
      <c r="J484" s="10">
        <v>1.4151499999999999</v>
      </c>
      <c r="K484" s="10" t="str">
        <f t="shared" si="21"/>
        <v>25x75-Q2</v>
      </c>
      <c r="L484" s="32">
        <f>VLOOKUP(K:K,'price per block'!A:B,2,FALSE)</f>
        <v>300</v>
      </c>
      <c r="M484" s="33">
        <f>VLOOKUP(K:K,'price per block'!A:E,5,FALSE)</f>
        <v>1</v>
      </c>
      <c r="N484">
        <f t="shared" si="22"/>
        <v>4.67</v>
      </c>
      <c r="O484" s="34">
        <f t="shared" si="23"/>
        <v>0</v>
      </c>
    </row>
    <row r="485" spans="1:15" x14ac:dyDescent="0.2">
      <c r="A485" s="40">
        <v>45352</v>
      </c>
      <c r="B485" s="11" t="s">
        <v>80</v>
      </c>
      <c r="C485" s="8" t="s">
        <v>128</v>
      </c>
      <c r="D485" s="8" t="s">
        <v>73</v>
      </c>
      <c r="E485" s="8" t="s">
        <v>12</v>
      </c>
      <c r="F485" s="15" t="s">
        <v>65</v>
      </c>
      <c r="G485" s="9">
        <v>186</v>
      </c>
      <c r="H485" s="10">
        <v>447.88799999999998</v>
      </c>
      <c r="I485" s="10">
        <v>0.752</v>
      </c>
      <c r="J485" s="10">
        <v>0.22774900000000001</v>
      </c>
      <c r="K485" s="10" t="str">
        <f t="shared" si="21"/>
        <v>25x75-Q5</v>
      </c>
      <c r="L485" s="32">
        <f>VLOOKUP(K:K,'price per block'!A:B,2,FALSE)</f>
        <v>300</v>
      </c>
      <c r="M485" s="33">
        <f>VLOOKUP(K:K,'price per block'!A:E,5,FALSE)</f>
        <v>1</v>
      </c>
      <c r="N485">
        <f t="shared" si="22"/>
        <v>0.752</v>
      </c>
      <c r="O485" s="34">
        <f t="shared" si="23"/>
        <v>0</v>
      </c>
    </row>
    <row r="486" spans="1:15" x14ac:dyDescent="0.2">
      <c r="A486" s="40">
        <v>45352</v>
      </c>
      <c r="B486" s="11" t="s">
        <v>80</v>
      </c>
      <c r="C486" s="8" t="s">
        <v>126</v>
      </c>
      <c r="D486" s="8" t="s">
        <v>6</v>
      </c>
      <c r="E486" s="8" t="s">
        <v>6</v>
      </c>
      <c r="F486" s="15" t="s">
        <v>6</v>
      </c>
      <c r="G486" s="9">
        <v>52845</v>
      </c>
      <c r="H486" s="10">
        <v>3276.51</v>
      </c>
      <c r="I486" s="10">
        <v>4.3</v>
      </c>
      <c r="J486" s="10">
        <v>7.8923100000000002</v>
      </c>
      <c r="K486" s="10" t="str">
        <f t="shared" si="21"/>
        <v>19x75-Waste</v>
      </c>
      <c r="L486" s="32">
        <f>VLOOKUP(K:K,'price per block'!A:B,2,FALSE)</f>
        <v>300</v>
      </c>
      <c r="M486" s="33">
        <f>VLOOKUP(K:K,'price per block'!A:E,5,FALSE)</f>
        <v>1</v>
      </c>
      <c r="N486">
        <f t="shared" si="22"/>
        <v>4.3</v>
      </c>
      <c r="O486" s="34">
        <f t="shared" si="23"/>
        <v>0</v>
      </c>
    </row>
    <row r="487" spans="1:15" x14ac:dyDescent="0.2">
      <c r="A487" s="40">
        <v>45352</v>
      </c>
      <c r="B487" s="11" t="s">
        <v>80</v>
      </c>
      <c r="C487" s="8" t="s">
        <v>126</v>
      </c>
      <c r="D487" s="8" t="s">
        <v>9</v>
      </c>
      <c r="E487" s="8" t="s">
        <v>10</v>
      </c>
      <c r="F487" s="15" t="s">
        <v>6</v>
      </c>
      <c r="G487" s="9">
        <v>29578</v>
      </c>
      <c r="H487" s="10">
        <v>6468.34</v>
      </c>
      <c r="I487" s="10">
        <v>8.4849999999999994</v>
      </c>
      <c r="J487" s="10">
        <v>15.573399999999999</v>
      </c>
      <c r="K487" s="10" t="str">
        <f t="shared" si="21"/>
        <v>19x75-Waste</v>
      </c>
      <c r="L487" s="32">
        <f>VLOOKUP(K:K,'price per block'!A:B,2,FALSE)</f>
        <v>300</v>
      </c>
      <c r="M487" s="33">
        <f>VLOOKUP(K:K,'price per block'!A:E,5,FALSE)</f>
        <v>1</v>
      </c>
      <c r="N487">
        <f t="shared" si="22"/>
        <v>8.4849999999999994</v>
      </c>
      <c r="O487" s="34">
        <f t="shared" si="23"/>
        <v>0</v>
      </c>
    </row>
    <row r="488" spans="1:15" x14ac:dyDescent="0.2">
      <c r="A488" s="40">
        <v>45352</v>
      </c>
      <c r="B488" s="11" t="s">
        <v>80</v>
      </c>
      <c r="C488" s="8" t="s">
        <v>126</v>
      </c>
      <c r="D488" s="8" t="s">
        <v>16</v>
      </c>
      <c r="E488" s="8" t="s">
        <v>6</v>
      </c>
      <c r="F488" s="15" t="s">
        <v>6</v>
      </c>
      <c r="G488" s="9">
        <v>0</v>
      </c>
      <c r="H488" s="10">
        <v>548.03399999999999</v>
      </c>
      <c r="I488" s="10">
        <v>0.71899999999999997</v>
      </c>
      <c r="J488" s="10">
        <v>1.31989</v>
      </c>
      <c r="K488" s="10" t="str">
        <f t="shared" si="21"/>
        <v>19x75-Waste</v>
      </c>
      <c r="L488" s="32">
        <f>VLOOKUP(K:K,'price per block'!A:B,2,FALSE)</f>
        <v>300</v>
      </c>
      <c r="M488" s="33">
        <f>VLOOKUP(K:K,'price per block'!A:E,5,FALSE)</f>
        <v>1</v>
      </c>
      <c r="N488">
        <f t="shared" si="22"/>
        <v>0.71899999999999997</v>
      </c>
      <c r="O488" s="34">
        <f t="shared" si="23"/>
        <v>0</v>
      </c>
    </row>
    <row r="489" spans="1:15" x14ac:dyDescent="0.2">
      <c r="A489" s="40">
        <v>45352</v>
      </c>
      <c r="B489" s="11" t="s">
        <v>80</v>
      </c>
      <c r="C489" s="8" t="s">
        <v>126</v>
      </c>
      <c r="D489" s="8" t="s">
        <v>17</v>
      </c>
      <c r="E489" s="8" t="s">
        <v>6</v>
      </c>
      <c r="F489" s="15" t="s">
        <v>6</v>
      </c>
      <c r="G489" s="9">
        <v>0</v>
      </c>
      <c r="H489" s="10">
        <v>0</v>
      </c>
      <c r="I489" s="10">
        <v>0</v>
      </c>
      <c r="J489" s="10">
        <v>0</v>
      </c>
      <c r="K489" s="10" t="str">
        <f t="shared" si="21"/>
        <v>19x75-Waste</v>
      </c>
      <c r="L489" s="32">
        <f>VLOOKUP(K:K,'price per block'!A:B,2,FALSE)</f>
        <v>300</v>
      </c>
      <c r="M489" s="33">
        <f>VLOOKUP(K:K,'price per block'!A:E,5,FALSE)</f>
        <v>1</v>
      </c>
      <c r="N489">
        <f t="shared" si="22"/>
        <v>0</v>
      </c>
      <c r="O489" s="34">
        <f t="shared" si="23"/>
        <v>0</v>
      </c>
    </row>
    <row r="490" spans="1:15" x14ac:dyDescent="0.2">
      <c r="A490" s="40">
        <v>45352</v>
      </c>
      <c r="B490" s="11" t="s">
        <v>80</v>
      </c>
      <c r="C490" s="8" t="s">
        <v>126</v>
      </c>
      <c r="D490" s="8" t="s">
        <v>11</v>
      </c>
      <c r="E490" s="8" t="s">
        <v>12</v>
      </c>
      <c r="F490" s="15" t="s">
        <v>61</v>
      </c>
      <c r="G490" s="9">
        <v>57869</v>
      </c>
      <c r="H490" s="10">
        <v>24411.9</v>
      </c>
      <c r="I490" s="10">
        <v>32.036000000000001</v>
      </c>
      <c r="J490" s="10">
        <v>58.798299999999998</v>
      </c>
      <c r="K490" s="10" t="str">
        <f t="shared" si="21"/>
        <v>19x75-Q1</v>
      </c>
      <c r="L490" s="32">
        <f>VLOOKUP(K:K,'price per block'!A:B,2,FALSE)</f>
        <v>300</v>
      </c>
      <c r="M490" s="33">
        <f>VLOOKUP(K:K,'price per block'!A:E,5,FALSE)</f>
        <v>1</v>
      </c>
      <c r="N490">
        <f t="shared" si="22"/>
        <v>32.036000000000001</v>
      </c>
      <c r="O490" s="34">
        <f t="shared" si="23"/>
        <v>0</v>
      </c>
    </row>
    <row r="491" spans="1:15" x14ac:dyDescent="0.2">
      <c r="A491" s="40">
        <v>45352</v>
      </c>
      <c r="B491" s="11" t="s">
        <v>80</v>
      </c>
      <c r="C491" s="8" t="s">
        <v>126</v>
      </c>
      <c r="D491" s="8" t="s">
        <v>13</v>
      </c>
      <c r="E491" s="8" t="s">
        <v>12</v>
      </c>
      <c r="F491" s="15" t="s">
        <v>61</v>
      </c>
      <c r="G491" s="9">
        <v>15799</v>
      </c>
      <c r="H491" s="10">
        <v>3226.57</v>
      </c>
      <c r="I491" s="10">
        <v>4.234</v>
      </c>
      <c r="J491" s="10">
        <v>7.7711499999999996</v>
      </c>
      <c r="K491" s="10" t="str">
        <f t="shared" si="21"/>
        <v>19x75-Q1</v>
      </c>
      <c r="L491" s="32">
        <f>VLOOKUP(K:K,'price per block'!A:B,2,FALSE)</f>
        <v>300</v>
      </c>
      <c r="M491" s="33">
        <f>VLOOKUP(K:K,'price per block'!A:E,5,FALSE)</f>
        <v>1</v>
      </c>
      <c r="N491">
        <f t="shared" si="22"/>
        <v>4.234</v>
      </c>
      <c r="O491" s="34">
        <f t="shared" si="23"/>
        <v>0</v>
      </c>
    </row>
    <row r="492" spans="1:15" x14ac:dyDescent="0.2">
      <c r="A492" s="40">
        <v>45352</v>
      </c>
      <c r="B492" s="11" t="s">
        <v>80</v>
      </c>
      <c r="C492" s="8" t="s">
        <v>126</v>
      </c>
      <c r="D492" s="8" t="s">
        <v>14</v>
      </c>
      <c r="E492" s="8" t="s">
        <v>15</v>
      </c>
      <c r="F492" s="15" t="s">
        <v>62</v>
      </c>
      <c r="G492" s="9">
        <v>6672</v>
      </c>
      <c r="H492" s="10">
        <v>1817.11</v>
      </c>
      <c r="I492" s="10">
        <v>2.383</v>
      </c>
      <c r="J492" s="10">
        <v>4.37392</v>
      </c>
      <c r="K492" s="10" t="str">
        <f t="shared" si="21"/>
        <v>19x75-Q3</v>
      </c>
      <c r="L492" s="32">
        <f>VLOOKUP(K:K,'price per block'!A:B,2,FALSE)</f>
        <v>244</v>
      </c>
      <c r="M492" s="33">
        <f>VLOOKUP(K:K,'price per block'!A:E,5,FALSE)</f>
        <v>0.81333333333333335</v>
      </c>
      <c r="N492">
        <f t="shared" si="22"/>
        <v>1.9381733333333333</v>
      </c>
      <c r="O492" s="34">
        <f t="shared" si="23"/>
        <v>0.4448266666666667</v>
      </c>
    </row>
    <row r="493" spans="1:15" x14ac:dyDescent="0.2">
      <c r="A493" s="40">
        <v>45352</v>
      </c>
      <c r="B493" s="11" t="s">
        <v>80</v>
      </c>
      <c r="C493" s="8" t="s">
        <v>126</v>
      </c>
      <c r="D493" s="8" t="s">
        <v>23</v>
      </c>
      <c r="E493" s="8" t="s">
        <v>22</v>
      </c>
      <c r="F493" s="15" t="s">
        <v>63</v>
      </c>
      <c r="G493" s="9">
        <v>3639</v>
      </c>
      <c r="H493" s="10">
        <v>1085.6600000000001</v>
      </c>
      <c r="I493" s="10">
        <v>1.425</v>
      </c>
      <c r="J493" s="10">
        <v>2.6152500000000001</v>
      </c>
      <c r="K493" s="10" t="str">
        <f t="shared" si="21"/>
        <v>19x75-Q2</v>
      </c>
      <c r="L493" s="32">
        <f>VLOOKUP(K:K,'price per block'!A:B,2,FALSE)</f>
        <v>300</v>
      </c>
      <c r="M493" s="33">
        <f>VLOOKUP(K:K,'price per block'!A:E,5,FALSE)</f>
        <v>1</v>
      </c>
      <c r="N493">
        <f t="shared" si="22"/>
        <v>1.425</v>
      </c>
      <c r="O493" s="34">
        <f t="shared" si="23"/>
        <v>0</v>
      </c>
    </row>
    <row r="494" spans="1:15" x14ac:dyDescent="0.2">
      <c r="A494" s="40">
        <v>45352</v>
      </c>
      <c r="B494" s="11" t="s">
        <v>80</v>
      </c>
      <c r="C494" s="8" t="s">
        <v>126</v>
      </c>
      <c r="D494" s="8" t="s">
        <v>24</v>
      </c>
      <c r="E494" s="8" t="s">
        <v>12</v>
      </c>
      <c r="F494" s="15" t="s">
        <v>65</v>
      </c>
      <c r="G494" s="9">
        <v>137</v>
      </c>
      <c r="H494" s="10">
        <v>329.89600000000002</v>
      </c>
      <c r="I494" s="10">
        <v>0.433</v>
      </c>
      <c r="J494" s="10">
        <v>0.79529099999999997</v>
      </c>
      <c r="K494" s="10" t="str">
        <f t="shared" si="21"/>
        <v>19x75-Q5</v>
      </c>
      <c r="L494" s="32">
        <f>VLOOKUP(K:K,'price per block'!A:B,2,FALSE)</f>
        <v>300</v>
      </c>
      <c r="M494" s="33">
        <f>VLOOKUP(K:K,'price per block'!A:E,5,FALSE)</f>
        <v>1</v>
      </c>
      <c r="N494">
        <f t="shared" si="22"/>
        <v>0.433</v>
      </c>
      <c r="O494" s="34">
        <f t="shared" si="23"/>
        <v>0</v>
      </c>
    </row>
    <row r="495" spans="1:15" x14ac:dyDescent="0.2">
      <c r="A495" s="40">
        <v>45352</v>
      </c>
      <c r="B495" s="11" t="s">
        <v>80</v>
      </c>
      <c r="C495" s="8" t="s">
        <v>126</v>
      </c>
      <c r="D495" s="8" t="s">
        <v>25</v>
      </c>
      <c r="E495" s="8" t="s">
        <v>12</v>
      </c>
      <c r="F495" s="15" t="s">
        <v>65</v>
      </c>
      <c r="G495" s="9">
        <v>119</v>
      </c>
      <c r="H495" s="10">
        <v>357.35700000000003</v>
      </c>
      <c r="I495" s="10">
        <v>0.46899999999999997</v>
      </c>
      <c r="J495" s="10">
        <v>0.86044900000000002</v>
      </c>
      <c r="K495" s="10" t="str">
        <f t="shared" si="21"/>
        <v>19x75-Q5</v>
      </c>
      <c r="L495" s="32">
        <f>VLOOKUP(K:K,'price per block'!A:B,2,FALSE)</f>
        <v>300</v>
      </c>
      <c r="M495" s="33">
        <f>VLOOKUP(K:K,'price per block'!A:E,5,FALSE)</f>
        <v>1</v>
      </c>
      <c r="N495">
        <f t="shared" si="22"/>
        <v>0.46899999999999997</v>
      </c>
      <c r="O495" s="34">
        <f t="shared" si="23"/>
        <v>0</v>
      </c>
    </row>
    <row r="496" spans="1:15" x14ac:dyDescent="0.2">
      <c r="A496" s="40">
        <v>45352</v>
      </c>
      <c r="B496" s="11" t="s">
        <v>81</v>
      </c>
      <c r="C496" s="8" t="s">
        <v>126</v>
      </c>
      <c r="D496" s="8" t="s">
        <v>6</v>
      </c>
      <c r="E496" s="8" t="s">
        <v>6</v>
      </c>
      <c r="F496" s="15" t="s">
        <v>6</v>
      </c>
      <c r="G496" s="9">
        <v>221150</v>
      </c>
      <c r="H496" s="10">
        <v>13877.8</v>
      </c>
      <c r="I496" s="10">
        <v>18.234999999999999</v>
      </c>
      <c r="J496" s="10">
        <v>6.9572500000000002</v>
      </c>
      <c r="K496" s="10" t="str">
        <f t="shared" si="21"/>
        <v>19x75-Waste</v>
      </c>
      <c r="L496" s="32">
        <f>VLOOKUP(K:K,'price per block'!A:B,2,FALSE)</f>
        <v>300</v>
      </c>
      <c r="M496" s="33">
        <f>VLOOKUP(K:K,'price per block'!A:E,5,FALSE)</f>
        <v>1</v>
      </c>
      <c r="N496">
        <f t="shared" si="22"/>
        <v>18.234999999999999</v>
      </c>
      <c r="O496" s="34">
        <f t="shared" si="23"/>
        <v>0</v>
      </c>
    </row>
    <row r="497" spans="1:15" x14ac:dyDescent="0.2">
      <c r="A497" s="40">
        <v>45352</v>
      </c>
      <c r="B497" s="11" t="s">
        <v>81</v>
      </c>
      <c r="C497" s="8" t="s">
        <v>126</v>
      </c>
      <c r="D497" s="8" t="s">
        <v>9</v>
      </c>
      <c r="E497" s="8" t="s">
        <v>10</v>
      </c>
      <c r="F497" s="15" t="s">
        <v>6</v>
      </c>
      <c r="G497" s="9">
        <v>136980</v>
      </c>
      <c r="H497" s="10">
        <v>36549.199999999997</v>
      </c>
      <c r="I497" s="10">
        <v>48.01</v>
      </c>
      <c r="J497" s="10">
        <v>18.317699999999999</v>
      </c>
      <c r="K497" s="10" t="str">
        <f t="shared" si="21"/>
        <v>19x75-Waste</v>
      </c>
      <c r="L497" s="32">
        <f>VLOOKUP(K:K,'price per block'!A:B,2,FALSE)</f>
        <v>300</v>
      </c>
      <c r="M497" s="33">
        <f>VLOOKUP(K:K,'price per block'!A:E,5,FALSE)</f>
        <v>1</v>
      </c>
      <c r="N497">
        <f t="shared" si="22"/>
        <v>48.01</v>
      </c>
      <c r="O497" s="34">
        <f t="shared" si="23"/>
        <v>0</v>
      </c>
    </row>
    <row r="498" spans="1:15" x14ac:dyDescent="0.2">
      <c r="A498" s="40">
        <v>45352</v>
      </c>
      <c r="B498" s="11" t="s">
        <v>81</v>
      </c>
      <c r="C498" s="8" t="s">
        <v>126</v>
      </c>
      <c r="D498" s="8" t="s">
        <v>16</v>
      </c>
      <c r="E498" s="8" t="s">
        <v>6</v>
      </c>
      <c r="F498" s="15" t="s">
        <v>6</v>
      </c>
      <c r="G498" s="9">
        <v>0</v>
      </c>
      <c r="H498" s="10">
        <v>2240.8200000000002</v>
      </c>
      <c r="I498" s="10">
        <v>2.944</v>
      </c>
      <c r="J498" s="10">
        <v>1.1232899999999999</v>
      </c>
      <c r="K498" s="10" t="str">
        <f t="shared" si="21"/>
        <v>19x75-Waste</v>
      </c>
      <c r="L498" s="32">
        <f>VLOOKUP(K:K,'price per block'!A:B,2,FALSE)</f>
        <v>300</v>
      </c>
      <c r="M498" s="33">
        <f>VLOOKUP(K:K,'price per block'!A:E,5,FALSE)</f>
        <v>1</v>
      </c>
      <c r="N498">
        <f t="shared" si="22"/>
        <v>2.944</v>
      </c>
      <c r="O498" s="34">
        <f t="shared" si="23"/>
        <v>0</v>
      </c>
    </row>
    <row r="499" spans="1:15" x14ac:dyDescent="0.2">
      <c r="A499" s="40">
        <v>45352</v>
      </c>
      <c r="B499" s="11" t="s">
        <v>81</v>
      </c>
      <c r="C499" s="8" t="s">
        <v>126</v>
      </c>
      <c r="D499" s="8" t="s">
        <v>17</v>
      </c>
      <c r="E499" s="8" t="s">
        <v>6</v>
      </c>
      <c r="F499" s="15" t="s">
        <v>6</v>
      </c>
      <c r="G499" s="9">
        <v>8</v>
      </c>
      <c r="H499" s="10">
        <v>19.015999999999998</v>
      </c>
      <c r="I499" s="10">
        <v>2.5000000000000001E-2</v>
      </c>
      <c r="J499" s="10">
        <v>9.5578599999999996E-3</v>
      </c>
      <c r="K499" s="10" t="str">
        <f t="shared" si="21"/>
        <v>19x75-Waste</v>
      </c>
      <c r="L499" s="32">
        <f>VLOOKUP(K:K,'price per block'!A:B,2,FALSE)</f>
        <v>300</v>
      </c>
      <c r="M499" s="33">
        <f>VLOOKUP(K:K,'price per block'!A:E,5,FALSE)</f>
        <v>1</v>
      </c>
      <c r="N499">
        <f t="shared" si="22"/>
        <v>2.5000000000000001E-2</v>
      </c>
      <c r="O499" s="34">
        <f t="shared" si="23"/>
        <v>0</v>
      </c>
    </row>
    <row r="500" spans="1:15" x14ac:dyDescent="0.2">
      <c r="A500" s="40">
        <v>45352</v>
      </c>
      <c r="B500" s="11" t="s">
        <v>81</v>
      </c>
      <c r="C500" s="19" t="s">
        <v>28</v>
      </c>
      <c r="D500" s="8" t="s">
        <v>9</v>
      </c>
      <c r="E500" s="8" t="s">
        <v>10</v>
      </c>
      <c r="F500" s="15" t="s">
        <v>6</v>
      </c>
      <c r="G500" s="9">
        <v>46037</v>
      </c>
      <c r="H500" s="10">
        <v>12986.3</v>
      </c>
      <c r="I500" s="10">
        <v>13.67</v>
      </c>
      <c r="J500" s="10">
        <v>5.2157200000000001</v>
      </c>
      <c r="K500" s="10" t="str">
        <f t="shared" si="21"/>
        <v>16x69-Waste</v>
      </c>
      <c r="L500" s="32">
        <f>VLOOKUP(K:K,'price per block'!A:B,2,FALSE)</f>
        <v>300</v>
      </c>
      <c r="M500" s="33">
        <f>VLOOKUP(K:K,'price per block'!A:E,5,FALSE)</f>
        <v>1</v>
      </c>
      <c r="N500">
        <f t="shared" si="22"/>
        <v>13.67</v>
      </c>
      <c r="O500" s="34">
        <f t="shared" si="23"/>
        <v>0</v>
      </c>
    </row>
    <row r="501" spans="1:15" x14ac:dyDescent="0.2">
      <c r="A501" s="40">
        <v>45352</v>
      </c>
      <c r="B501" s="11" t="s">
        <v>81</v>
      </c>
      <c r="C501" s="19" t="s">
        <v>28</v>
      </c>
      <c r="D501" s="8" t="s">
        <v>6</v>
      </c>
      <c r="E501" s="8" t="s">
        <v>6</v>
      </c>
      <c r="F501" s="15" t="s">
        <v>6</v>
      </c>
      <c r="G501" s="9">
        <v>77730</v>
      </c>
      <c r="H501" s="10">
        <v>5018.1499999999996</v>
      </c>
      <c r="I501" s="10">
        <v>5.2830000000000004</v>
      </c>
      <c r="J501" s="10">
        <v>2.0156499999999999</v>
      </c>
      <c r="K501" s="10" t="str">
        <f t="shared" si="21"/>
        <v>16x69-Waste</v>
      </c>
      <c r="L501" s="32">
        <f>VLOOKUP(K:K,'price per block'!A:B,2,FALSE)</f>
        <v>300</v>
      </c>
      <c r="M501" s="33">
        <f>VLOOKUP(K:K,'price per block'!A:E,5,FALSE)</f>
        <v>1</v>
      </c>
      <c r="N501">
        <f t="shared" si="22"/>
        <v>5.2830000000000004</v>
      </c>
      <c r="O501" s="34">
        <f t="shared" si="23"/>
        <v>0</v>
      </c>
    </row>
    <row r="502" spans="1:15" x14ac:dyDescent="0.2">
      <c r="A502" s="40">
        <v>45352</v>
      </c>
      <c r="B502" s="11" t="s">
        <v>81</v>
      </c>
      <c r="C502" s="19" t="s">
        <v>28</v>
      </c>
      <c r="D502" s="8" t="s">
        <v>16</v>
      </c>
      <c r="E502" s="8" t="s">
        <v>6</v>
      </c>
      <c r="F502" s="15" t="s">
        <v>6</v>
      </c>
      <c r="G502" s="9">
        <v>0</v>
      </c>
      <c r="H502" s="10">
        <v>776.322</v>
      </c>
      <c r="I502" s="10">
        <v>0.81699999999999995</v>
      </c>
      <c r="J502" s="10">
        <v>0.31181399999999998</v>
      </c>
      <c r="K502" s="10" t="str">
        <f t="shared" si="21"/>
        <v>16x69-Waste</v>
      </c>
      <c r="L502" s="32">
        <f>VLOOKUP(K:K,'price per block'!A:B,2,FALSE)</f>
        <v>300</v>
      </c>
      <c r="M502" s="33">
        <f>VLOOKUP(K:K,'price per block'!A:E,5,FALSE)</f>
        <v>1</v>
      </c>
      <c r="N502">
        <f t="shared" si="22"/>
        <v>0.81699999999999995</v>
      </c>
      <c r="O502" s="34">
        <f t="shared" si="23"/>
        <v>0</v>
      </c>
    </row>
    <row r="503" spans="1:15" x14ac:dyDescent="0.2">
      <c r="A503" s="40">
        <v>45352</v>
      </c>
      <c r="B503" s="11" t="s">
        <v>81</v>
      </c>
      <c r="C503" s="19" t="s">
        <v>28</v>
      </c>
      <c r="D503" s="8" t="s">
        <v>17</v>
      </c>
      <c r="E503" s="8" t="s">
        <v>6</v>
      </c>
      <c r="F503" s="15" t="s">
        <v>6</v>
      </c>
      <c r="G503" s="9">
        <v>0</v>
      </c>
      <c r="H503" s="10">
        <v>0</v>
      </c>
      <c r="I503" s="10">
        <v>0</v>
      </c>
      <c r="J503" s="10">
        <v>0</v>
      </c>
      <c r="K503" s="10" t="str">
        <f t="shared" si="21"/>
        <v>16x69-Waste</v>
      </c>
      <c r="L503" s="32">
        <f>VLOOKUP(K:K,'price per block'!A:B,2,FALSE)</f>
        <v>300</v>
      </c>
      <c r="M503" s="33">
        <f>VLOOKUP(K:K,'price per block'!A:E,5,FALSE)</f>
        <v>1</v>
      </c>
      <c r="N503">
        <f t="shared" si="22"/>
        <v>0</v>
      </c>
      <c r="O503" s="34">
        <f t="shared" si="23"/>
        <v>0</v>
      </c>
    </row>
    <row r="504" spans="1:15" x14ac:dyDescent="0.2">
      <c r="A504" s="40">
        <v>45352</v>
      </c>
      <c r="B504" s="11" t="s">
        <v>81</v>
      </c>
      <c r="C504" s="8" t="s">
        <v>126</v>
      </c>
      <c r="D504" s="8" t="s">
        <v>11</v>
      </c>
      <c r="E504" s="8" t="s">
        <v>12</v>
      </c>
      <c r="F504" s="15" t="s">
        <v>61</v>
      </c>
      <c r="G504" s="9">
        <v>183066</v>
      </c>
      <c r="H504" s="10">
        <v>71290.5</v>
      </c>
      <c r="I504" s="10">
        <v>93.683999999999997</v>
      </c>
      <c r="J504" s="10">
        <v>35.744</v>
      </c>
      <c r="K504" s="10" t="str">
        <f t="shared" si="21"/>
        <v>19x75-Q1</v>
      </c>
      <c r="L504" s="32">
        <f>VLOOKUP(K:K,'price per block'!A:B,2,FALSE)</f>
        <v>300</v>
      </c>
      <c r="M504" s="33">
        <f>VLOOKUP(K:K,'price per block'!A:E,5,FALSE)</f>
        <v>1</v>
      </c>
      <c r="N504">
        <f t="shared" si="22"/>
        <v>93.683999999999997</v>
      </c>
      <c r="O504" s="34">
        <f t="shared" si="23"/>
        <v>0</v>
      </c>
    </row>
    <row r="505" spans="1:15" x14ac:dyDescent="0.2">
      <c r="A505" s="40">
        <v>45352</v>
      </c>
      <c r="B505" s="11" t="s">
        <v>81</v>
      </c>
      <c r="C505" s="8" t="s">
        <v>126</v>
      </c>
      <c r="D505" s="8" t="s">
        <v>14</v>
      </c>
      <c r="E505" s="8" t="s">
        <v>15</v>
      </c>
      <c r="F505" s="15" t="s">
        <v>62</v>
      </c>
      <c r="G505" s="9">
        <v>40021</v>
      </c>
      <c r="H505" s="10">
        <v>10846.4</v>
      </c>
      <c r="I505" s="10">
        <v>14.231999999999999</v>
      </c>
      <c r="J505" s="10">
        <v>5.4299499999999998</v>
      </c>
      <c r="K505" s="10" t="str">
        <f t="shared" si="21"/>
        <v>19x75-Q3</v>
      </c>
      <c r="L505" s="32">
        <f>VLOOKUP(K:K,'price per block'!A:B,2,FALSE)</f>
        <v>244</v>
      </c>
      <c r="M505" s="33">
        <f>VLOOKUP(K:K,'price per block'!A:E,5,FALSE)</f>
        <v>0.81333333333333335</v>
      </c>
      <c r="N505">
        <f t="shared" si="22"/>
        <v>11.57536</v>
      </c>
      <c r="O505" s="34">
        <f t="shared" si="23"/>
        <v>2.6566399999999994</v>
      </c>
    </row>
    <row r="506" spans="1:15" x14ac:dyDescent="0.2">
      <c r="A506" s="40">
        <v>45352</v>
      </c>
      <c r="B506" s="11" t="s">
        <v>81</v>
      </c>
      <c r="C506" s="8" t="s">
        <v>126</v>
      </c>
      <c r="D506" s="8" t="s">
        <v>13</v>
      </c>
      <c r="E506" s="8" t="s">
        <v>12</v>
      </c>
      <c r="F506" s="15" t="s">
        <v>61</v>
      </c>
      <c r="G506" s="9">
        <v>96380</v>
      </c>
      <c r="H506" s="10">
        <v>19408.5</v>
      </c>
      <c r="I506" s="10">
        <v>25.504999999999999</v>
      </c>
      <c r="J506" s="10">
        <v>9.7309599999999996</v>
      </c>
      <c r="K506" s="10" t="str">
        <f t="shared" si="21"/>
        <v>19x75-Q1</v>
      </c>
      <c r="L506" s="32">
        <f>VLOOKUP(K:K,'price per block'!A:B,2,FALSE)</f>
        <v>300</v>
      </c>
      <c r="M506" s="33">
        <f>VLOOKUP(K:K,'price per block'!A:E,5,FALSE)</f>
        <v>1</v>
      </c>
      <c r="N506">
        <f t="shared" si="22"/>
        <v>25.504999999999999</v>
      </c>
      <c r="O506" s="34">
        <f t="shared" si="23"/>
        <v>0</v>
      </c>
    </row>
    <row r="507" spans="1:15" x14ac:dyDescent="0.2">
      <c r="A507" s="40">
        <v>45352</v>
      </c>
      <c r="B507" s="11" t="s">
        <v>81</v>
      </c>
      <c r="C507" s="8" t="s">
        <v>126</v>
      </c>
      <c r="D507" s="8" t="s">
        <v>25</v>
      </c>
      <c r="E507" s="8" t="s">
        <v>12</v>
      </c>
      <c r="F507" s="15" t="s">
        <v>65</v>
      </c>
      <c r="G507" s="9">
        <v>39</v>
      </c>
      <c r="H507" s="10">
        <v>117.117</v>
      </c>
      <c r="I507" s="10">
        <v>0.154</v>
      </c>
      <c r="J507" s="10">
        <v>5.8755000000000002E-2</v>
      </c>
      <c r="K507" s="10" t="str">
        <f t="shared" si="21"/>
        <v>19x75-Q5</v>
      </c>
      <c r="L507" s="32">
        <f>VLOOKUP(K:K,'price per block'!A:B,2,FALSE)</f>
        <v>300</v>
      </c>
      <c r="M507" s="33">
        <f>VLOOKUP(K:K,'price per block'!A:E,5,FALSE)</f>
        <v>1</v>
      </c>
      <c r="N507">
        <f t="shared" si="22"/>
        <v>0.154</v>
      </c>
      <c r="O507" s="34">
        <f t="shared" si="23"/>
        <v>0</v>
      </c>
    </row>
    <row r="508" spans="1:15" x14ac:dyDescent="0.2">
      <c r="A508" s="40">
        <v>45352</v>
      </c>
      <c r="B508" s="11" t="s">
        <v>81</v>
      </c>
      <c r="C508" s="8" t="s">
        <v>126</v>
      </c>
      <c r="D508" s="8" t="s">
        <v>24</v>
      </c>
      <c r="E508" s="8" t="s">
        <v>12</v>
      </c>
      <c r="F508" s="15" t="s">
        <v>65</v>
      </c>
      <c r="G508" s="9">
        <v>90</v>
      </c>
      <c r="H508" s="10">
        <v>216.72</v>
      </c>
      <c r="I508" s="10">
        <v>0.28499999999999998</v>
      </c>
      <c r="J508" s="10">
        <v>0.108711</v>
      </c>
      <c r="K508" s="10" t="str">
        <f t="shared" si="21"/>
        <v>19x75-Q5</v>
      </c>
      <c r="L508" s="32">
        <f>VLOOKUP(K:K,'price per block'!A:B,2,FALSE)</f>
        <v>300</v>
      </c>
      <c r="M508" s="33">
        <f>VLOOKUP(K:K,'price per block'!A:E,5,FALSE)</f>
        <v>1</v>
      </c>
      <c r="N508">
        <f t="shared" si="22"/>
        <v>0.28499999999999998</v>
      </c>
      <c r="O508" s="34">
        <f t="shared" si="23"/>
        <v>0</v>
      </c>
    </row>
    <row r="509" spans="1:15" x14ac:dyDescent="0.2">
      <c r="A509" s="40">
        <v>45352</v>
      </c>
      <c r="B509" s="11" t="s">
        <v>81</v>
      </c>
      <c r="C509" s="8" t="s">
        <v>126</v>
      </c>
      <c r="D509" s="8" t="s">
        <v>23</v>
      </c>
      <c r="E509" s="8" t="s">
        <v>22</v>
      </c>
      <c r="F509" s="15" t="s">
        <v>63</v>
      </c>
      <c r="G509" s="9">
        <v>4388</v>
      </c>
      <c r="H509" s="10">
        <v>1167.76</v>
      </c>
      <c r="I509" s="10">
        <v>1.5329999999999999</v>
      </c>
      <c r="J509" s="10">
        <v>0.58491099999999996</v>
      </c>
      <c r="K509" s="10" t="str">
        <f t="shared" si="21"/>
        <v>19x75-Q2</v>
      </c>
      <c r="L509" s="32">
        <f>VLOOKUP(K:K,'price per block'!A:B,2,FALSE)</f>
        <v>300</v>
      </c>
      <c r="M509" s="33">
        <f>VLOOKUP(K:K,'price per block'!A:E,5,FALSE)</f>
        <v>1</v>
      </c>
      <c r="N509">
        <f t="shared" si="22"/>
        <v>1.5329999999999999</v>
      </c>
      <c r="O509" s="34">
        <f t="shared" si="23"/>
        <v>0</v>
      </c>
    </row>
    <row r="510" spans="1:15" x14ac:dyDescent="0.2">
      <c r="A510" s="40">
        <v>45352</v>
      </c>
      <c r="B510" s="11" t="s">
        <v>81</v>
      </c>
      <c r="C510" s="19" t="s">
        <v>28</v>
      </c>
      <c r="D510" s="8" t="s">
        <v>31</v>
      </c>
      <c r="E510" s="8" t="s">
        <v>12</v>
      </c>
      <c r="F510" s="15" t="s">
        <v>61</v>
      </c>
      <c r="G510" s="9">
        <v>40713</v>
      </c>
      <c r="H510" s="10">
        <v>8971.43</v>
      </c>
      <c r="I510" s="10">
        <v>9.4450000000000003</v>
      </c>
      <c r="J510" s="10">
        <v>3.6035699999999999</v>
      </c>
      <c r="K510" s="10" t="str">
        <f t="shared" si="21"/>
        <v>16x69-Q1</v>
      </c>
      <c r="L510" s="32">
        <f>VLOOKUP(K:K,'price per block'!A:B,2,FALSE)</f>
        <v>300</v>
      </c>
      <c r="M510" s="33">
        <f>VLOOKUP(K:K,'price per block'!A:E,5,FALSE)</f>
        <v>1</v>
      </c>
      <c r="N510">
        <f t="shared" si="22"/>
        <v>9.4450000000000003</v>
      </c>
      <c r="O510" s="34">
        <f t="shared" si="23"/>
        <v>0</v>
      </c>
    </row>
    <row r="511" spans="1:15" x14ac:dyDescent="0.2">
      <c r="A511" s="40">
        <v>45352</v>
      </c>
      <c r="B511" s="11" t="s">
        <v>81</v>
      </c>
      <c r="C511" s="19" t="s">
        <v>28</v>
      </c>
      <c r="D511" s="8" t="s">
        <v>30</v>
      </c>
      <c r="E511" s="8" t="s">
        <v>12</v>
      </c>
      <c r="F511" s="15" t="s">
        <v>61</v>
      </c>
      <c r="G511" s="9">
        <v>59470</v>
      </c>
      <c r="H511" s="10">
        <v>24085.5</v>
      </c>
      <c r="I511" s="10">
        <v>25.355</v>
      </c>
      <c r="J511" s="10">
        <v>9.67394</v>
      </c>
      <c r="K511" s="10" t="str">
        <f t="shared" si="21"/>
        <v>16x69-Q1</v>
      </c>
      <c r="L511" s="32">
        <f>VLOOKUP(K:K,'price per block'!A:B,2,FALSE)</f>
        <v>300</v>
      </c>
      <c r="M511" s="33">
        <f>VLOOKUP(K:K,'price per block'!A:E,5,FALSE)</f>
        <v>1</v>
      </c>
      <c r="N511">
        <f t="shared" si="22"/>
        <v>25.355</v>
      </c>
      <c r="O511" s="34">
        <f t="shared" si="23"/>
        <v>0</v>
      </c>
    </row>
    <row r="512" spans="1:15" x14ac:dyDescent="0.2">
      <c r="A512" s="40">
        <v>45352</v>
      </c>
      <c r="B512" s="11" t="s">
        <v>81</v>
      </c>
      <c r="C512" s="19" t="s">
        <v>28</v>
      </c>
      <c r="D512" s="8" t="s">
        <v>33</v>
      </c>
      <c r="E512" s="8" t="s">
        <v>22</v>
      </c>
      <c r="F512" s="15" t="s">
        <v>63</v>
      </c>
      <c r="G512" s="9">
        <v>3269</v>
      </c>
      <c r="H512" s="10">
        <v>921.56600000000003</v>
      </c>
      <c r="I512" s="10">
        <v>0.97099999999999997</v>
      </c>
      <c r="J512" s="10">
        <v>0.37029899999999999</v>
      </c>
      <c r="K512" s="10" t="str">
        <f t="shared" si="21"/>
        <v>16x69-Q2</v>
      </c>
      <c r="L512" s="32">
        <f>VLOOKUP(K:K,'price per block'!A:B,2,FALSE)</f>
        <v>300</v>
      </c>
      <c r="M512" s="33">
        <f>VLOOKUP(K:K,'price per block'!A:E,5,FALSE)</f>
        <v>1</v>
      </c>
      <c r="N512">
        <f t="shared" si="22"/>
        <v>0.97099999999999997</v>
      </c>
      <c r="O512" s="34">
        <f t="shared" si="23"/>
        <v>0</v>
      </c>
    </row>
    <row r="513" spans="1:15" x14ac:dyDescent="0.2">
      <c r="A513" s="40">
        <v>45352</v>
      </c>
      <c r="B513" s="11" t="s">
        <v>81</v>
      </c>
      <c r="C513" s="19" t="s">
        <v>28</v>
      </c>
      <c r="D513" s="8" t="s">
        <v>29</v>
      </c>
      <c r="E513" s="8" t="s">
        <v>15</v>
      </c>
      <c r="F513" s="15" t="s">
        <v>62</v>
      </c>
      <c r="G513" s="9">
        <v>7344</v>
      </c>
      <c r="H513" s="10">
        <v>1852.73</v>
      </c>
      <c r="I513" s="10">
        <v>1.95</v>
      </c>
      <c r="J513" s="10">
        <v>0.74389700000000003</v>
      </c>
      <c r="K513" s="10" t="str">
        <f t="shared" si="21"/>
        <v>16x69-Q3</v>
      </c>
      <c r="L513" s="32">
        <f>VLOOKUP(K:K,'price per block'!A:B,2,FALSE)</f>
        <v>217.39130434782609</v>
      </c>
      <c r="M513" s="33">
        <f>VLOOKUP(K:K,'price per block'!A:E,5,FALSE)</f>
        <v>0.72463768115942029</v>
      </c>
      <c r="N513">
        <f t="shared" si="22"/>
        <v>1.4130434782608696</v>
      </c>
      <c r="O513" s="34">
        <f t="shared" si="23"/>
        <v>0.53695652173913033</v>
      </c>
    </row>
    <row r="514" spans="1:15" x14ac:dyDescent="0.2">
      <c r="A514" s="40">
        <v>45352</v>
      </c>
      <c r="B514" s="18" t="s">
        <v>74</v>
      </c>
      <c r="C514" s="19" t="s">
        <v>28</v>
      </c>
      <c r="D514" s="1" t="s">
        <v>6</v>
      </c>
      <c r="E514" s="1" t="s">
        <v>6</v>
      </c>
      <c r="F514" s="17" t="s">
        <v>6</v>
      </c>
      <c r="G514" s="4">
        <v>932</v>
      </c>
      <c r="H514" s="3">
        <v>70.67</v>
      </c>
      <c r="I514" s="3">
        <v>7.4999999999999997E-2</v>
      </c>
      <c r="J514" s="3">
        <v>3.87949E-2</v>
      </c>
      <c r="K514" s="3" t="str">
        <f t="shared" si="21"/>
        <v>16x69-Waste</v>
      </c>
      <c r="L514" s="32">
        <f>VLOOKUP(K:K,'price per block'!A:B,2,FALSE)</f>
        <v>300</v>
      </c>
      <c r="M514" s="33">
        <f>VLOOKUP(K:K,'price per block'!A:E,5,FALSE)</f>
        <v>1</v>
      </c>
      <c r="N514">
        <f t="shared" si="22"/>
        <v>7.4999999999999997E-2</v>
      </c>
      <c r="O514" s="34">
        <f t="shared" si="23"/>
        <v>0</v>
      </c>
    </row>
    <row r="515" spans="1:15" x14ac:dyDescent="0.2">
      <c r="A515" s="40">
        <v>45352</v>
      </c>
      <c r="B515" s="18" t="s">
        <v>74</v>
      </c>
      <c r="C515" s="19" t="s">
        <v>28</v>
      </c>
      <c r="D515" s="1" t="s">
        <v>16</v>
      </c>
      <c r="E515" s="1" t="s">
        <v>6</v>
      </c>
      <c r="F515" s="17" t="s">
        <v>6</v>
      </c>
      <c r="G515" s="4">
        <v>0</v>
      </c>
      <c r="H515" s="3">
        <v>14.766</v>
      </c>
      <c r="I515" s="3">
        <v>1.6E-2</v>
      </c>
      <c r="J515" s="3">
        <v>8.1097200000000008E-3</v>
      </c>
      <c r="K515" s="3" t="str">
        <f t="shared" ref="K515:K578" si="24">CONCATENATE(C515,"-",F515)</f>
        <v>16x69-Waste</v>
      </c>
      <c r="L515" s="32">
        <f>VLOOKUP(K:K,'price per block'!A:B,2,FALSE)</f>
        <v>300</v>
      </c>
      <c r="M515" s="33">
        <f>VLOOKUP(K:K,'price per block'!A:E,5,FALSE)</f>
        <v>1</v>
      </c>
      <c r="N515">
        <f t="shared" ref="N515:N578" si="25">M515*I515</f>
        <v>1.6E-2</v>
      </c>
      <c r="O515" s="34">
        <f t="shared" ref="O515:O578" si="26">I515-N515</f>
        <v>0</v>
      </c>
    </row>
    <row r="516" spans="1:15" x14ac:dyDescent="0.2">
      <c r="A516" s="40">
        <v>45352</v>
      </c>
      <c r="B516" s="18" t="s">
        <v>74</v>
      </c>
      <c r="C516" s="19" t="s">
        <v>28</v>
      </c>
      <c r="D516" s="1" t="s">
        <v>17</v>
      </c>
      <c r="E516" s="1" t="s">
        <v>6</v>
      </c>
      <c r="F516" s="17" t="s">
        <v>6</v>
      </c>
      <c r="G516" s="4">
        <v>0</v>
      </c>
      <c r="H516" s="3">
        <v>0</v>
      </c>
      <c r="I516" s="3">
        <v>0</v>
      </c>
      <c r="J516" s="3">
        <v>0</v>
      </c>
      <c r="K516" s="3" t="str">
        <f t="shared" si="24"/>
        <v>16x69-Waste</v>
      </c>
      <c r="L516" s="32">
        <f>VLOOKUP(K:K,'price per block'!A:B,2,FALSE)</f>
        <v>300</v>
      </c>
      <c r="M516" s="33">
        <f>VLOOKUP(K:K,'price per block'!A:E,5,FALSE)</f>
        <v>1</v>
      </c>
      <c r="N516">
        <f t="shared" si="25"/>
        <v>0</v>
      </c>
      <c r="O516" s="34">
        <f t="shared" si="26"/>
        <v>0</v>
      </c>
    </row>
    <row r="517" spans="1:15" x14ac:dyDescent="0.2">
      <c r="A517" s="40">
        <v>45352</v>
      </c>
      <c r="B517" s="18" t="s">
        <v>74</v>
      </c>
      <c r="C517" s="19" t="s">
        <v>28</v>
      </c>
      <c r="D517" s="1" t="s">
        <v>9</v>
      </c>
      <c r="E517" s="1" t="s">
        <v>10</v>
      </c>
      <c r="F517" s="17" t="s">
        <v>6</v>
      </c>
      <c r="G517" s="4">
        <v>1064</v>
      </c>
      <c r="H517" s="3">
        <v>211.21100000000001</v>
      </c>
      <c r="I517" s="3">
        <v>0.224</v>
      </c>
      <c r="J517" s="3">
        <v>0.116162</v>
      </c>
      <c r="K517" s="3" t="str">
        <f t="shared" si="24"/>
        <v>16x69-Waste</v>
      </c>
      <c r="L517" s="32">
        <f>VLOOKUP(K:K,'price per block'!A:B,2,FALSE)</f>
        <v>300</v>
      </c>
      <c r="M517" s="33">
        <f>VLOOKUP(K:K,'price per block'!A:E,5,FALSE)</f>
        <v>1</v>
      </c>
      <c r="N517">
        <f t="shared" si="25"/>
        <v>0.224</v>
      </c>
      <c r="O517" s="34">
        <f t="shared" si="26"/>
        <v>0</v>
      </c>
    </row>
    <row r="518" spans="1:15" x14ac:dyDescent="0.2">
      <c r="A518" s="40">
        <v>45352</v>
      </c>
      <c r="B518" s="18" t="s">
        <v>74</v>
      </c>
      <c r="C518" s="19" t="s">
        <v>28</v>
      </c>
      <c r="D518" s="1" t="s">
        <v>9</v>
      </c>
      <c r="E518" s="1" t="s">
        <v>10</v>
      </c>
      <c r="F518" s="17" t="s">
        <v>6</v>
      </c>
      <c r="G518" s="4">
        <v>125140</v>
      </c>
      <c r="H518" s="3">
        <v>27295.1</v>
      </c>
      <c r="I518" s="3">
        <v>28.695</v>
      </c>
      <c r="J518" s="3">
        <v>14.910500000000001</v>
      </c>
      <c r="K518" s="3" t="str">
        <f t="shared" si="24"/>
        <v>16x69-Waste</v>
      </c>
      <c r="L518" s="32">
        <f>VLOOKUP(K:K,'price per block'!A:B,2,FALSE)</f>
        <v>300</v>
      </c>
      <c r="M518" s="33">
        <f>VLOOKUP(K:K,'price per block'!A:E,5,FALSE)</f>
        <v>1</v>
      </c>
      <c r="N518">
        <f t="shared" si="25"/>
        <v>28.695</v>
      </c>
      <c r="O518" s="34">
        <f t="shared" si="26"/>
        <v>0</v>
      </c>
    </row>
    <row r="519" spans="1:15" x14ac:dyDescent="0.2">
      <c r="A519" s="40">
        <v>45352</v>
      </c>
      <c r="B519" s="18" t="s">
        <v>74</v>
      </c>
      <c r="C519" s="19" t="s">
        <v>28</v>
      </c>
      <c r="D519" s="1" t="s">
        <v>6</v>
      </c>
      <c r="E519" s="1" t="s">
        <v>6</v>
      </c>
      <c r="F519" s="17" t="s">
        <v>6</v>
      </c>
      <c r="G519" s="4">
        <v>220045</v>
      </c>
      <c r="H519" s="3">
        <v>12662.6</v>
      </c>
      <c r="I519" s="3">
        <v>13.311</v>
      </c>
      <c r="J519" s="3">
        <v>6.9168700000000003</v>
      </c>
      <c r="K519" s="3" t="str">
        <f t="shared" si="24"/>
        <v>16x69-Waste</v>
      </c>
      <c r="L519" s="32">
        <f>VLOOKUP(K:K,'price per block'!A:B,2,FALSE)</f>
        <v>300</v>
      </c>
      <c r="M519" s="33">
        <f>VLOOKUP(K:K,'price per block'!A:E,5,FALSE)</f>
        <v>1</v>
      </c>
      <c r="N519">
        <f t="shared" si="25"/>
        <v>13.311</v>
      </c>
      <c r="O519" s="34">
        <f t="shared" si="26"/>
        <v>0</v>
      </c>
    </row>
    <row r="520" spans="1:15" x14ac:dyDescent="0.2">
      <c r="A520" s="40">
        <v>45352</v>
      </c>
      <c r="B520" s="18" t="s">
        <v>74</v>
      </c>
      <c r="C520" s="19" t="s">
        <v>28</v>
      </c>
      <c r="D520" s="1" t="s">
        <v>16</v>
      </c>
      <c r="E520" s="1" t="s">
        <v>6</v>
      </c>
      <c r="F520" s="17" t="s">
        <v>6</v>
      </c>
      <c r="G520" s="4">
        <v>0</v>
      </c>
      <c r="H520" s="3">
        <v>2290.29</v>
      </c>
      <c r="I520" s="3">
        <v>2.4079999999999999</v>
      </c>
      <c r="J520" s="3">
        <v>1.2511699999999999</v>
      </c>
      <c r="K520" s="3" t="str">
        <f t="shared" si="24"/>
        <v>16x69-Waste</v>
      </c>
      <c r="L520" s="32">
        <f>VLOOKUP(K:K,'price per block'!A:B,2,FALSE)</f>
        <v>300</v>
      </c>
      <c r="M520" s="33">
        <f>VLOOKUP(K:K,'price per block'!A:E,5,FALSE)</f>
        <v>1</v>
      </c>
      <c r="N520">
        <f t="shared" si="25"/>
        <v>2.4079999999999999</v>
      </c>
      <c r="O520" s="34">
        <f t="shared" si="26"/>
        <v>0</v>
      </c>
    </row>
    <row r="521" spans="1:15" x14ac:dyDescent="0.2">
      <c r="A521" s="40">
        <v>45352</v>
      </c>
      <c r="B521" s="18" t="s">
        <v>74</v>
      </c>
      <c r="C521" s="19" t="s">
        <v>28</v>
      </c>
      <c r="D521" s="1" t="s">
        <v>17</v>
      </c>
      <c r="E521" s="1" t="s">
        <v>6</v>
      </c>
      <c r="F521" s="17" t="s">
        <v>6</v>
      </c>
      <c r="G521" s="4">
        <v>14</v>
      </c>
      <c r="H521" s="3">
        <v>43.31</v>
      </c>
      <c r="I521" s="3">
        <v>4.7E-2</v>
      </c>
      <c r="J521" s="3">
        <v>2.4280300000000001E-2</v>
      </c>
      <c r="K521" s="3" t="str">
        <f t="shared" si="24"/>
        <v>16x69-Waste</v>
      </c>
      <c r="L521" s="32">
        <f>VLOOKUP(K:K,'price per block'!A:B,2,FALSE)</f>
        <v>300</v>
      </c>
      <c r="M521" s="33">
        <f>VLOOKUP(K:K,'price per block'!A:E,5,FALSE)</f>
        <v>1</v>
      </c>
      <c r="N521">
        <f t="shared" si="25"/>
        <v>4.7E-2</v>
      </c>
      <c r="O521" s="34">
        <f t="shared" si="26"/>
        <v>0</v>
      </c>
    </row>
    <row r="522" spans="1:15" x14ac:dyDescent="0.2">
      <c r="A522" s="40">
        <v>45352</v>
      </c>
      <c r="B522" s="18" t="s">
        <v>74</v>
      </c>
      <c r="C522" s="19" t="s">
        <v>28</v>
      </c>
      <c r="D522" s="1" t="s">
        <v>31</v>
      </c>
      <c r="E522" s="1" t="s">
        <v>12</v>
      </c>
      <c r="F522" s="17" t="s">
        <v>61</v>
      </c>
      <c r="G522" s="4">
        <v>406</v>
      </c>
      <c r="H522" s="3">
        <v>91.099000000000004</v>
      </c>
      <c r="I522" s="3">
        <v>9.6000000000000002E-2</v>
      </c>
      <c r="J522" s="3">
        <v>5.0033800000000003E-2</v>
      </c>
      <c r="K522" s="3" t="str">
        <f t="shared" si="24"/>
        <v>16x69-Q1</v>
      </c>
      <c r="L522" s="32">
        <f>VLOOKUP(K:K,'price per block'!A:B,2,FALSE)</f>
        <v>300</v>
      </c>
      <c r="M522" s="33">
        <f>VLOOKUP(K:K,'price per block'!A:E,5,FALSE)</f>
        <v>1</v>
      </c>
      <c r="N522">
        <f t="shared" si="25"/>
        <v>9.6000000000000002E-2</v>
      </c>
      <c r="O522" s="34">
        <f t="shared" si="26"/>
        <v>0</v>
      </c>
    </row>
    <row r="523" spans="1:15" x14ac:dyDescent="0.2">
      <c r="A523" s="40">
        <v>45352</v>
      </c>
      <c r="B523" s="18" t="s">
        <v>74</v>
      </c>
      <c r="C523" s="19" t="s">
        <v>28</v>
      </c>
      <c r="D523" s="1" t="s">
        <v>30</v>
      </c>
      <c r="E523" s="1" t="s">
        <v>12</v>
      </c>
      <c r="F523" s="17" t="s">
        <v>61</v>
      </c>
      <c r="G523" s="4">
        <v>2029</v>
      </c>
      <c r="H523" s="3">
        <v>923.90300000000002</v>
      </c>
      <c r="I523" s="3">
        <v>0.97599999999999998</v>
      </c>
      <c r="J523" s="3">
        <v>0.50715699999999997</v>
      </c>
      <c r="K523" s="3" t="str">
        <f t="shared" si="24"/>
        <v>16x69-Q1</v>
      </c>
      <c r="L523" s="32">
        <f>VLOOKUP(K:K,'price per block'!A:B,2,FALSE)</f>
        <v>300</v>
      </c>
      <c r="M523" s="33">
        <f>VLOOKUP(K:K,'price per block'!A:E,5,FALSE)</f>
        <v>1</v>
      </c>
      <c r="N523">
        <f t="shared" si="25"/>
        <v>0.97599999999999998</v>
      </c>
      <c r="O523" s="34">
        <f t="shared" si="26"/>
        <v>0</v>
      </c>
    </row>
    <row r="524" spans="1:15" x14ac:dyDescent="0.2">
      <c r="A524" s="40">
        <v>45352</v>
      </c>
      <c r="B524" s="18" t="s">
        <v>74</v>
      </c>
      <c r="C524" s="19" t="s">
        <v>28</v>
      </c>
      <c r="D524" s="1" t="s">
        <v>33</v>
      </c>
      <c r="E524" s="1" t="s">
        <v>22</v>
      </c>
      <c r="F524" s="17" t="s">
        <v>63</v>
      </c>
      <c r="G524" s="4">
        <v>44</v>
      </c>
      <c r="H524" s="3">
        <v>13.428000000000001</v>
      </c>
      <c r="I524" s="3">
        <v>1.4E-2</v>
      </c>
      <c r="J524" s="3">
        <v>7.3687400000000004E-3</v>
      </c>
      <c r="K524" s="3" t="str">
        <f t="shared" si="24"/>
        <v>16x69-Q2</v>
      </c>
      <c r="L524" s="32">
        <f>VLOOKUP(K:K,'price per block'!A:B,2,FALSE)</f>
        <v>300</v>
      </c>
      <c r="M524" s="33">
        <f>VLOOKUP(K:K,'price per block'!A:E,5,FALSE)</f>
        <v>1</v>
      </c>
      <c r="N524">
        <f t="shared" si="25"/>
        <v>1.4E-2</v>
      </c>
      <c r="O524" s="34">
        <f t="shared" si="26"/>
        <v>0</v>
      </c>
    </row>
    <row r="525" spans="1:15" x14ac:dyDescent="0.2">
      <c r="A525" s="40">
        <v>45352</v>
      </c>
      <c r="B525" s="18" t="s">
        <v>74</v>
      </c>
      <c r="C525" s="19" t="s">
        <v>28</v>
      </c>
      <c r="D525" s="1" t="s">
        <v>29</v>
      </c>
      <c r="E525" s="1" t="s">
        <v>15</v>
      </c>
      <c r="F525" s="17" t="s">
        <v>62</v>
      </c>
      <c r="G525" s="4">
        <v>155</v>
      </c>
      <c r="H525" s="3">
        <v>35.545999999999999</v>
      </c>
      <c r="I525" s="3">
        <v>3.7999999999999999E-2</v>
      </c>
      <c r="J525" s="3">
        <v>1.9613599999999998E-2</v>
      </c>
      <c r="K525" s="3" t="str">
        <f t="shared" si="24"/>
        <v>16x69-Q3</v>
      </c>
      <c r="L525" s="32">
        <f>VLOOKUP(K:K,'price per block'!A:B,2,FALSE)</f>
        <v>217.39130434782609</v>
      </c>
      <c r="M525" s="33">
        <f>VLOOKUP(K:K,'price per block'!A:E,5,FALSE)</f>
        <v>0.72463768115942029</v>
      </c>
      <c r="N525">
        <f t="shared" si="25"/>
        <v>2.753623188405797E-2</v>
      </c>
      <c r="O525" s="34">
        <f t="shared" si="26"/>
        <v>1.0463768115942029E-2</v>
      </c>
    </row>
    <row r="526" spans="1:15" x14ac:dyDescent="0.2">
      <c r="A526" s="40">
        <v>45352</v>
      </c>
      <c r="B526" s="18" t="s">
        <v>74</v>
      </c>
      <c r="C526" s="19" t="s">
        <v>28</v>
      </c>
      <c r="D526" s="1" t="s">
        <v>30</v>
      </c>
      <c r="E526" s="1" t="s">
        <v>12</v>
      </c>
      <c r="F526" s="17" t="s">
        <v>61</v>
      </c>
      <c r="G526" s="4">
        <v>240823</v>
      </c>
      <c r="H526" s="3">
        <v>108872</v>
      </c>
      <c r="I526" s="3">
        <v>114.485</v>
      </c>
      <c r="J526" s="3">
        <v>59.488999999999997</v>
      </c>
      <c r="K526" s="3" t="str">
        <f t="shared" si="24"/>
        <v>16x69-Q1</v>
      </c>
      <c r="L526" s="32">
        <f>VLOOKUP(K:K,'price per block'!A:B,2,FALSE)</f>
        <v>300</v>
      </c>
      <c r="M526" s="33">
        <f>VLOOKUP(K:K,'price per block'!A:E,5,FALSE)</f>
        <v>1</v>
      </c>
      <c r="N526">
        <f t="shared" si="25"/>
        <v>114.485</v>
      </c>
      <c r="O526" s="34">
        <f t="shared" si="26"/>
        <v>0</v>
      </c>
    </row>
    <row r="527" spans="1:15" x14ac:dyDescent="0.2">
      <c r="A527" s="40">
        <v>45352</v>
      </c>
      <c r="B527" s="18" t="s">
        <v>74</v>
      </c>
      <c r="C527" s="19" t="s">
        <v>28</v>
      </c>
      <c r="D527" s="1" t="s">
        <v>31</v>
      </c>
      <c r="E527" s="1" t="s">
        <v>12</v>
      </c>
      <c r="F527" s="17" t="s">
        <v>61</v>
      </c>
      <c r="G527" s="4">
        <v>71048</v>
      </c>
      <c r="H527" s="3">
        <v>15901.9</v>
      </c>
      <c r="I527" s="3">
        <v>16.715</v>
      </c>
      <c r="J527" s="3">
        <v>8.6854200000000006</v>
      </c>
      <c r="K527" s="3" t="str">
        <f t="shared" si="24"/>
        <v>16x69-Q1</v>
      </c>
      <c r="L527" s="32">
        <f>VLOOKUP(K:K,'price per block'!A:B,2,FALSE)</f>
        <v>300</v>
      </c>
      <c r="M527" s="33">
        <f>VLOOKUP(K:K,'price per block'!A:E,5,FALSE)</f>
        <v>1</v>
      </c>
      <c r="N527">
        <f t="shared" si="25"/>
        <v>16.715</v>
      </c>
      <c r="O527" s="34">
        <f t="shared" si="26"/>
        <v>0</v>
      </c>
    </row>
    <row r="528" spans="1:15" x14ac:dyDescent="0.2">
      <c r="A528" s="40">
        <v>45352</v>
      </c>
      <c r="B528" s="18" t="s">
        <v>74</v>
      </c>
      <c r="C528" s="19" t="s">
        <v>28</v>
      </c>
      <c r="D528" s="1" t="s">
        <v>33</v>
      </c>
      <c r="E528" s="1" t="s">
        <v>22</v>
      </c>
      <c r="F528" s="17" t="s">
        <v>63</v>
      </c>
      <c r="G528" s="4">
        <v>24060</v>
      </c>
      <c r="H528" s="3">
        <v>8387.44</v>
      </c>
      <c r="I528" s="3">
        <v>8.8209999999999997</v>
      </c>
      <c r="J528" s="3">
        <v>4.5835400000000002</v>
      </c>
      <c r="K528" s="3" t="str">
        <f t="shared" si="24"/>
        <v>16x69-Q2</v>
      </c>
      <c r="L528" s="32">
        <f>VLOOKUP(K:K,'price per block'!A:B,2,FALSE)</f>
        <v>300</v>
      </c>
      <c r="M528" s="33">
        <f>VLOOKUP(K:K,'price per block'!A:E,5,FALSE)</f>
        <v>1</v>
      </c>
      <c r="N528">
        <f t="shared" si="25"/>
        <v>8.8209999999999997</v>
      </c>
      <c r="O528" s="34">
        <f t="shared" si="26"/>
        <v>0</v>
      </c>
    </row>
    <row r="529" spans="1:15" x14ac:dyDescent="0.2">
      <c r="A529" s="40">
        <v>45352</v>
      </c>
      <c r="B529" s="18" t="s">
        <v>74</v>
      </c>
      <c r="C529" s="19" t="s">
        <v>28</v>
      </c>
      <c r="D529" s="1" t="s">
        <v>29</v>
      </c>
      <c r="E529" s="1" t="s">
        <v>15</v>
      </c>
      <c r="F529" s="17" t="s">
        <v>62</v>
      </c>
      <c r="G529" s="4">
        <v>24586</v>
      </c>
      <c r="H529" s="3">
        <v>6216.22</v>
      </c>
      <c r="I529" s="3">
        <v>6.5279999999999996</v>
      </c>
      <c r="J529" s="3">
        <v>3.39194</v>
      </c>
      <c r="K529" s="3" t="str">
        <f t="shared" si="24"/>
        <v>16x69-Q3</v>
      </c>
      <c r="L529" s="32">
        <f>VLOOKUP(K:K,'price per block'!A:B,2,FALSE)</f>
        <v>217.39130434782609</v>
      </c>
      <c r="M529" s="33">
        <f>VLOOKUP(K:K,'price per block'!A:E,5,FALSE)</f>
        <v>0.72463768115942029</v>
      </c>
      <c r="N529">
        <f t="shared" si="25"/>
        <v>4.730434782608695</v>
      </c>
      <c r="O529" s="34">
        <f t="shared" si="26"/>
        <v>1.7975652173913046</v>
      </c>
    </row>
    <row r="530" spans="1:15" x14ac:dyDescent="0.2">
      <c r="A530" s="40">
        <v>45352</v>
      </c>
      <c r="B530" s="23" t="s">
        <v>114</v>
      </c>
      <c r="C530" s="1" t="s">
        <v>126</v>
      </c>
      <c r="D530" s="1" t="s">
        <v>6</v>
      </c>
      <c r="E530" s="1" t="s">
        <v>6</v>
      </c>
      <c r="F530" s="17" t="s">
        <v>6</v>
      </c>
      <c r="G530" s="4">
        <v>168278</v>
      </c>
      <c r="H530" s="3">
        <v>11130.2</v>
      </c>
      <c r="I530" s="3">
        <v>14.619</v>
      </c>
      <c r="J530" s="3">
        <v>10.481999999999999</v>
      </c>
      <c r="K530" s="3" t="str">
        <f t="shared" si="24"/>
        <v>19x75-Waste</v>
      </c>
      <c r="L530" s="32">
        <f>VLOOKUP(K:K,'price per block'!A:B,2,FALSE)</f>
        <v>300</v>
      </c>
      <c r="M530" s="33">
        <f>VLOOKUP(K:K,'price per block'!A:E,5,FALSE)</f>
        <v>1</v>
      </c>
      <c r="N530">
        <f t="shared" si="25"/>
        <v>14.619</v>
      </c>
      <c r="O530" s="34">
        <f t="shared" si="26"/>
        <v>0</v>
      </c>
    </row>
    <row r="531" spans="1:15" x14ac:dyDescent="0.2">
      <c r="A531" s="40">
        <v>45352</v>
      </c>
      <c r="B531" s="23" t="s">
        <v>114</v>
      </c>
      <c r="C531" s="1" t="s">
        <v>126</v>
      </c>
      <c r="D531" s="1" t="s">
        <v>9</v>
      </c>
      <c r="E531" s="1" t="s">
        <v>10</v>
      </c>
      <c r="F531" s="17" t="s">
        <v>6</v>
      </c>
      <c r="G531" s="4">
        <v>82944</v>
      </c>
      <c r="H531" s="3">
        <v>20401.7</v>
      </c>
      <c r="I531" s="3">
        <v>26.792000000000002</v>
      </c>
      <c r="J531" s="3">
        <v>19.209399999999999</v>
      </c>
      <c r="K531" s="3" t="str">
        <f t="shared" si="24"/>
        <v>19x75-Waste</v>
      </c>
      <c r="L531" s="32">
        <f>VLOOKUP(K:K,'price per block'!A:B,2,FALSE)</f>
        <v>300</v>
      </c>
      <c r="M531" s="33">
        <f>VLOOKUP(K:K,'price per block'!A:E,5,FALSE)</f>
        <v>1</v>
      </c>
      <c r="N531">
        <f t="shared" si="25"/>
        <v>26.792000000000002</v>
      </c>
      <c r="O531" s="34">
        <f t="shared" si="26"/>
        <v>0</v>
      </c>
    </row>
    <row r="532" spans="1:15" x14ac:dyDescent="0.2">
      <c r="A532" s="40">
        <v>45352</v>
      </c>
      <c r="B532" s="23" t="s">
        <v>114</v>
      </c>
      <c r="C532" s="1" t="s">
        <v>126</v>
      </c>
      <c r="D532" s="1" t="s">
        <v>16</v>
      </c>
      <c r="E532" s="1" t="s">
        <v>6</v>
      </c>
      <c r="F532" s="17" t="s">
        <v>6</v>
      </c>
      <c r="G532" s="4">
        <v>0</v>
      </c>
      <c r="H532" s="3">
        <v>1573.07</v>
      </c>
      <c r="I532" s="3">
        <v>2.0659999999999998</v>
      </c>
      <c r="J532" s="3">
        <v>1.48123</v>
      </c>
      <c r="K532" s="3" t="str">
        <f t="shared" si="24"/>
        <v>19x75-Waste</v>
      </c>
      <c r="L532" s="32">
        <f>VLOOKUP(K:K,'price per block'!A:B,2,FALSE)</f>
        <v>300</v>
      </c>
      <c r="M532" s="33">
        <f>VLOOKUP(K:K,'price per block'!A:E,5,FALSE)</f>
        <v>1</v>
      </c>
      <c r="N532">
        <f t="shared" si="25"/>
        <v>2.0659999999999998</v>
      </c>
      <c r="O532" s="34">
        <f t="shared" si="26"/>
        <v>0</v>
      </c>
    </row>
    <row r="533" spans="1:15" x14ac:dyDescent="0.2">
      <c r="A533" s="40">
        <v>45352</v>
      </c>
      <c r="B533" s="23" t="s">
        <v>114</v>
      </c>
      <c r="C533" s="1" t="s">
        <v>126</v>
      </c>
      <c r="D533" s="1" t="s">
        <v>17</v>
      </c>
      <c r="E533" s="1" t="s">
        <v>6</v>
      </c>
      <c r="F533" s="17" t="s">
        <v>6</v>
      </c>
      <c r="G533" s="4">
        <v>24</v>
      </c>
      <c r="H533" s="3">
        <v>82.484999999999999</v>
      </c>
      <c r="I533" s="3">
        <v>0.108</v>
      </c>
      <c r="J533" s="3">
        <v>7.7638299999999993E-2</v>
      </c>
      <c r="K533" s="3" t="str">
        <f t="shared" si="24"/>
        <v>19x75-Waste</v>
      </c>
      <c r="L533" s="32">
        <f>VLOOKUP(K:K,'price per block'!A:B,2,FALSE)</f>
        <v>300</v>
      </c>
      <c r="M533" s="33">
        <f>VLOOKUP(K:K,'price per block'!A:E,5,FALSE)</f>
        <v>1</v>
      </c>
      <c r="N533">
        <f t="shared" si="25"/>
        <v>0.108</v>
      </c>
      <c r="O533" s="34">
        <f t="shared" si="26"/>
        <v>0</v>
      </c>
    </row>
    <row r="534" spans="1:15" x14ac:dyDescent="0.2">
      <c r="A534" s="40">
        <v>45352</v>
      </c>
      <c r="B534" s="23" t="s">
        <v>114</v>
      </c>
      <c r="C534" s="1" t="s">
        <v>126</v>
      </c>
      <c r="D534" s="1" t="s">
        <v>13</v>
      </c>
      <c r="E534" s="1" t="s">
        <v>12</v>
      </c>
      <c r="F534" s="17" t="s">
        <v>61</v>
      </c>
      <c r="G534" s="4">
        <v>69996</v>
      </c>
      <c r="H534" s="3">
        <v>14284.8</v>
      </c>
      <c r="I534" s="3">
        <v>18.765000000000001</v>
      </c>
      <c r="J534" s="3">
        <v>13.454599999999999</v>
      </c>
      <c r="K534" s="3" t="str">
        <f t="shared" si="24"/>
        <v>19x75-Q1</v>
      </c>
      <c r="L534" s="32">
        <f>VLOOKUP(K:K,'price per block'!A:B,2,FALSE)</f>
        <v>300</v>
      </c>
      <c r="M534" s="33">
        <f>VLOOKUP(K:K,'price per block'!A:E,5,FALSE)</f>
        <v>1</v>
      </c>
      <c r="N534">
        <f t="shared" si="25"/>
        <v>18.765000000000001</v>
      </c>
      <c r="O534" s="34">
        <f t="shared" si="26"/>
        <v>0</v>
      </c>
    </row>
    <row r="535" spans="1:15" x14ac:dyDescent="0.2">
      <c r="A535" s="40">
        <v>45352</v>
      </c>
      <c r="B535" s="23" t="s">
        <v>114</v>
      </c>
      <c r="C535" s="1" t="s">
        <v>126</v>
      </c>
      <c r="D535" s="1" t="s">
        <v>11</v>
      </c>
      <c r="E535" s="1" t="s">
        <v>12</v>
      </c>
      <c r="F535" s="17" t="s">
        <v>61</v>
      </c>
      <c r="G535" s="4">
        <v>142992</v>
      </c>
      <c r="H535" s="3">
        <v>54582.5</v>
      </c>
      <c r="I535" s="3">
        <v>71.664000000000001</v>
      </c>
      <c r="J535" s="3">
        <v>51.382399999999997</v>
      </c>
      <c r="K535" s="3" t="str">
        <f t="shared" si="24"/>
        <v>19x75-Q1</v>
      </c>
      <c r="L535" s="32">
        <f>VLOOKUP(K:K,'price per block'!A:B,2,FALSE)</f>
        <v>300</v>
      </c>
      <c r="M535" s="33">
        <f>VLOOKUP(K:K,'price per block'!A:E,5,FALSE)</f>
        <v>1</v>
      </c>
      <c r="N535">
        <f t="shared" si="25"/>
        <v>71.664000000000001</v>
      </c>
      <c r="O535" s="34">
        <f t="shared" si="26"/>
        <v>0</v>
      </c>
    </row>
    <row r="536" spans="1:15" x14ac:dyDescent="0.2">
      <c r="A536" s="40">
        <v>45352</v>
      </c>
      <c r="B536" s="23" t="s">
        <v>114</v>
      </c>
      <c r="C536" s="1" t="s">
        <v>126</v>
      </c>
      <c r="D536" s="1" t="s">
        <v>14</v>
      </c>
      <c r="E536" s="1" t="s">
        <v>15</v>
      </c>
      <c r="F536" s="17" t="s">
        <v>62</v>
      </c>
      <c r="G536" s="4">
        <v>10097</v>
      </c>
      <c r="H536" s="3">
        <v>2527.5300000000002</v>
      </c>
      <c r="I536" s="3">
        <v>3.3149999999999999</v>
      </c>
      <c r="J536" s="3">
        <v>2.3771200000000001</v>
      </c>
      <c r="K536" s="3" t="str">
        <f t="shared" si="24"/>
        <v>19x75-Q3</v>
      </c>
      <c r="L536" s="32">
        <f>VLOOKUP(K:K,'price per block'!A:B,2,FALSE)</f>
        <v>244</v>
      </c>
      <c r="M536" s="33">
        <f>VLOOKUP(K:K,'price per block'!A:E,5,FALSE)</f>
        <v>0.81333333333333335</v>
      </c>
      <c r="N536">
        <f t="shared" si="25"/>
        <v>2.6962000000000002</v>
      </c>
      <c r="O536" s="34">
        <f t="shared" si="26"/>
        <v>0.61879999999999979</v>
      </c>
    </row>
    <row r="537" spans="1:15" x14ac:dyDescent="0.2">
      <c r="A537" s="40">
        <v>45352</v>
      </c>
      <c r="B537" s="23" t="s">
        <v>114</v>
      </c>
      <c r="C537" s="1" t="s">
        <v>126</v>
      </c>
      <c r="D537" s="1" t="s">
        <v>23</v>
      </c>
      <c r="E537" s="1" t="s">
        <v>22</v>
      </c>
      <c r="F537" s="17" t="s">
        <v>63</v>
      </c>
      <c r="G537" s="4">
        <v>2028</v>
      </c>
      <c r="H537" s="3">
        <v>535.01199999999994</v>
      </c>
      <c r="I537" s="3">
        <v>0.70199999999999996</v>
      </c>
      <c r="J537" s="3">
        <v>0.50367200000000001</v>
      </c>
      <c r="K537" s="3" t="str">
        <f t="shared" si="24"/>
        <v>19x75-Q2</v>
      </c>
      <c r="L537" s="32">
        <f>VLOOKUP(K:K,'price per block'!A:B,2,FALSE)</f>
        <v>300</v>
      </c>
      <c r="M537" s="33">
        <f>VLOOKUP(K:K,'price per block'!A:E,5,FALSE)</f>
        <v>1</v>
      </c>
      <c r="N537">
        <f t="shared" si="25"/>
        <v>0.70199999999999996</v>
      </c>
      <c r="O537" s="34">
        <f t="shared" si="26"/>
        <v>0</v>
      </c>
    </row>
    <row r="538" spans="1:15" x14ac:dyDescent="0.2">
      <c r="A538" s="40">
        <v>45352</v>
      </c>
      <c r="B538" s="23" t="s">
        <v>114</v>
      </c>
      <c r="C538" s="1" t="s">
        <v>126</v>
      </c>
      <c r="D538" s="1" t="s">
        <v>24</v>
      </c>
      <c r="E538" s="1" t="s">
        <v>12</v>
      </c>
      <c r="F538" s="17" t="s">
        <v>65</v>
      </c>
      <c r="G538" s="4">
        <v>200</v>
      </c>
      <c r="H538" s="3">
        <v>481.6</v>
      </c>
      <c r="I538" s="3">
        <v>0.63100000000000001</v>
      </c>
      <c r="J538" s="3">
        <v>0.45258300000000001</v>
      </c>
      <c r="K538" s="3" t="str">
        <f t="shared" si="24"/>
        <v>19x75-Q5</v>
      </c>
      <c r="L538" s="32">
        <f>VLOOKUP(K:K,'price per block'!A:B,2,FALSE)</f>
        <v>300</v>
      </c>
      <c r="M538" s="33">
        <f>VLOOKUP(K:K,'price per block'!A:E,5,FALSE)</f>
        <v>1</v>
      </c>
      <c r="N538">
        <f t="shared" si="25"/>
        <v>0.63100000000000001</v>
      </c>
      <c r="O538" s="34">
        <f t="shared" si="26"/>
        <v>0</v>
      </c>
    </row>
    <row r="539" spans="1:15" x14ac:dyDescent="0.2">
      <c r="A539" s="40">
        <v>45352</v>
      </c>
      <c r="B539" s="23" t="s">
        <v>114</v>
      </c>
      <c r="C539" s="1" t="s">
        <v>126</v>
      </c>
      <c r="D539" s="1" t="s">
        <v>25</v>
      </c>
      <c r="E539" s="1" t="s">
        <v>12</v>
      </c>
      <c r="F539" s="17" t="s">
        <v>65</v>
      </c>
      <c r="G539" s="4">
        <v>205</v>
      </c>
      <c r="H539" s="3">
        <v>615.61500000000001</v>
      </c>
      <c r="I539" s="3">
        <v>0.80800000000000005</v>
      </c>
      <c r="J539" s="3">
        <v>0.57923400000000003</v>
      </c>
      <c r="K539" s="3" t="str">
        <f t="shared" si="24"/>
        <v>19x75-Q5</v>
      </c>
      <c r="L539" s="32">
        <f>VLOOKUP(K:K,'price per block'!A:B,2,FALSE)</f>
        <v>300</v>
      </c>
      <c r="M539" s="33">
        <f>VLOOKUP(K:K,'price per block'!A:E,5,FALSE)</f>
        <v>1</v>
      </c>
      <c r="N539">
        <f t="shared" si="25"/>
        <v>0.80800000000000005</v>
      </c>
      <c r="O539" s="34">
        <f t="shared" si="26"/>
        <v>0</v>
      </c>
    </row>
    <row r="540" spans="1:15" x14ac:dyDescent="0.2">
      <c r="A540" s="40">
        <v>45352</v>
      </c>
      <c r="B540" s="18" t="s">
        <v>82</v>
      </c>
      <c r="C540" s="1" t="s">
        <v>126</v>
      </c>
      <c r="D540" s="1" t="s">
        <v>6</v>
      </c>
      <c r="E540" s="1" t="s">
        <v>6</v>
      </c>
      <c r="F540" s="17" t="s">
        <v>6</v>
      </c>
      <c r="G540" s="4">
        <v>20709</v>
      </c>
      <c r="H540" s="3">
        <v>1266.6099999999999</v>
      </c>
      <c r="I540" s="3">
        <v>1.659</v>
      </c>
      <c r="J540" s="3">
        <v>7.56168</v>
      </c>
      <c r="K540" s="3" t="str">
        <f t="shared" si="24"/>
        <v>19x75-Waste</v>
      </c>
      <c r="L540" s="32">
        <f>VLOOKUP(K:K,'price per block'!A:B,2,FALSE)</f>
        <v>300</v>
      </c>
      <c r="M540" s="33">
        <f>VLOOKUP(K:K,'price per block'!A:E,5,FALSE)</f>
        <v>1</v>
      </c>
      <c r="N540">
        <f t="shared" si="25"/>
        <v>1.659</v>
      </c>
      <c r="O540" s="34">
        <f t="shared" si="26"/>
        <v>0</v>
      </c>
    </row>
    <row r="541" spans="1:15" x14ac:dyDescent="0.2">
      <c r="A541" s="40">
        <v>45352</v>
      </c>
      <c r="B541" s="18" t="s">
        <v>82</v>
      </c>
      <c r="C541" s="1" t="s">
        <v>126</v>
      </c>
      <c r="D541" s="1" t="s">
        <v>16</v>
      </c>
      <c r="E541" s="1" t="s">
        <v>6</v>
      </c>
      <c r="F541" s="17" t="s">
        <v>6</v>
      </c>
      <c r="G541" s="4">
        <v>0</v>
      </c>
      <c r="H541" s="3">
        <v>217.43899999999999</v>
      </c>
      <c r="I541" s="3">
        <v>0.28499999999999998</v>
      </c>
      <c r="J541" s="3">
        <v>1.29806</v>
      </c>
      <c r="K541" s="3" t="str">
        <f t="shared" si="24"/>
        <v>19x75-Waste</v>
      </c>
      <c r="L541" s="32">
        <f>VLOOKUP(K:K,'price per block'!A:B,2,FALSE)</f>
        <v>300</v>
      </c>
      <c r="M541" s="33">
        <f>VLOOKUP(K:K,'price per block'!A:E,5,FALSE)</f>
        <v>1</v>
      </c>
      <c r="N541">
        <f t="shared" si="25"/>
        <v>0.28499999999999998</v>
      </c>
      <c r="O541" s="34">
        <f t="shared" si="26"/>
        <v>0</v>
      </c>
    </row>
    <row r="542" spans="1:15" x14ac:dyDescent="0.2">
      <c r="A542" s="40">
        <v>45352</v>
      </c>
      <c r="B542" s="18" t="s">
        <v>82</v>
      </c>
      <c r="C542" s="1" t="s">
        <v>126</v>
      </c>
      <c r="D542" s="1" t="s">
        <v>17</v>
      </c>
      <c r="E542" s="1" t="s">
        <v>6</v>
      </c>
      <c r="F542" s="17" t="s">
        <v>6</v>
      </c>
      <c r="G542" s="4">
        <v>1</v>
      </c>
      <c r="H542" s="3">
        <v>1E-3</v>
      </c>
      <c r="I542" s="3">
        <v>0</v>
      </c>
      <c r="J542" s="3">
        <v>4.5587799999999997E-6</v>
      </c>
      <c r="K542" s="3" t="str">
        <f t="shared" si="24"/>
        <v>19x75-Waste</v>
      </c>
      <c r="L542" s="32">
        <f>VLOOKUP(K:K,'price per block'!A:B,2,FALSE)</f>
        <v>300</v>
      </c>
      <c r="M542" s="33">
        <f>VLOOKUP(K:K,'price per block'!A:E,5,FALSE)</f>
        <v>1</v>
      </c>
      <c r="N542">
        <f t="shared" si="25"/>
        <v>0</v>
      </c>
      <c r="O542" s="34">
        <f t="shared" si="26"/>
        <v>0</v>
      </c>
    </row>
    <row r="543" spans="1:15" x14ac:dyDescent="0.2">
      <c r="A543" s="40">
        <v>45352</v>
      </c>
      <c r="B543" s="18" t="s">
        <v>82</v>
      </c>
      <c r="C543" s="1" t="s">
        <v>126</v>
      </c>
      <c r="D543" s="1" t="s">
        <v>9</v>
      </c>
      <c r="E543" s="1" t="s">
        <v>10</v>
      </c>
      <c r="F543" s="17" t="s">
        <v>6</v>
      </c>
      <c r="G543" s="4">
        <v>10136</v>
      </c>
      <c r="H543" s="3">
        <v>2065.2800000000002</v>
      </c>
      <c r="I543" s="3">
        <v>2.7029999999999998</v>
      </c>
      <c r="J543" s="3">
        <v>12.324</v>
      </c>
      <c r="K543" s="3" t="str">
        <f t="shared" si="24"/>
        <v>19x75-Waste</v>
      </c>
      <c r="L543" s="32">
        <f>VLOOKUP(K:K,'price per block'!A:B,2,FALSE)</f>
        <v>300</v>
      </c>
      <c r="M543" s="33">
        <f>VLOOKUP(K:K,'price per block'!A:E,5,FALSE)</f>
        <v>1</v>
      </c>
      <c r="N543">
        <f t="shared" si="25"/>
        <v>2.7029999999999998</v>
      </c>
      <c r="O543" s="34">
        <f t="shared" si="26"/>
        <v>0</v>
      </c>
    </row>
    <row r="544" spans="1:15" x14ac:dyDescent="0.2">
      <c r="A544" s="40">
        <v>45352</v>
      </c>
      <c r="B544" s="18" t="s">
        <v>82</v>
      </c>
      <c r="C544" s="1" t="s">
        <v>126</v>
      </c>
      <c r="D544" s="1" t="s">
        <v>11</v>
      </c>
      <c r="E544" s="1" t="s">
        <v>12</v>
      </c>
      <c r="F544" s="17" t="s">
        <v>61</v>
      </c>
      <c r="G544" s="4">
        <v>24547</v>
      </c>
      <c r="H544" s="3">
        <v>10554</v>
      </c>
      <c r="I544" s="3">
        <v>13.82</v>
      </c>
      <c r="J544" s="3">
        <v>63.003999999999998</v>
      </c>
      <c r="K544" s="3" t="str">
        <f t="shared" si="24"/>
        <v>19x75-Q1</v>
      </c>
      <c r="L544" s="32">
        <f>VLOOKUP(K:K,'price per block'!A:B,2,FALSE)</f>
        <v>300</v>
      </c>
      <c r="M544" s="33">
        <f>VLOOKUP(K:K,'price per block'!A:E,5,FALSE)</f>
        <v>1</v>
      </c>
      <c r="N544">
        <f t="shared" si="25"/>
        <v>13.82</v>
      </c>
      <c r="O544" s="34">
        <f t="shared" si="26"/>
        <v>0</v>
      </c>
    </row>
    <row r="545" spans="1:15" x14ac:dyDescent="0.2">
      <c r="A545" s="40">
        <v>45352</v>
      </c>
      <c r="B545" s="18" t="s">
        <v>82</v>
      </c>
      <c r="C545" s="1" t="s">
        <v>126</v>
      </c>
      <c r="D545" s="1" t="s">
        <v>13</v>
      </c>
      <c r="E545" s="1" t="s">
        <v>12</v>
      </c>
      <c r="F545" s="17" t="s">
        <v>61</v>
      </c>
      <c r="G545" s="4">
        <v>5842</v>
      </c>
      <c r="H545" s="3">
        <v>1194.69</v>
      </c>
      <c r="I545" s="3">
        <v>1.5640000000000001</v>
      </c>
      <c r="J545" s="3">
        <v>7.1307299999999998</v>
      </c>
      <c r="K545" s="3" t="str">
        <f t="shared" si="24"/>
        <v>19x75-Q1</v>
      </c>
      <c r="L545" s="32">
        <f>VLOOKUP(K:K,'price per block'!A:B,2,FALSE)</f>
        <v>300</v>
      </c>
      <c r="M545" s="33">
        <f>VLOOKUP(K:K,'price per block'!A:E,5,FALSE)</f>
        <v>1</v>
      </c>
      <c r="N545">
        <f t="shared" si="25"/>
        <v>1.5640000000000001</v>
      </c>
      <c r="O545" s="34">
        <f t="shared" si="26"/>
        <v>0</v>
      </c>
    </row>
    <row r="546" spans="1:15" x14ac:dyDescent="0.2">
      <c r="A546" s="40">
        <v>45352</v>
      </c>
      <c r="B546" s="18" t="s">
        <v>82</v>
      </c>
      <c r="C546" s="1" t="s">
        <v>126</v>
      </c>
      <c r="D546" s="1" t="s">
        <v>14</v>
      </c>
      <c r="E546" s="1" t="s">
        <v>15</v>
      </c>
      <c r="F546" s="17" t="s">
        <v>62</v>
      </c>
      <c r="G546" s="4">
        <v>1352</v>
      </c>
      <c r="H546" s="3">
        <v>333.65100000000001</v>
      </c>
      <c r="I546" s="3">
        <v>0.437</v>
      </c>
      <c r="J546" s="3">
        <v>1.9915</v>
      </c>
      <c r="K546" s="3" t="str">
        <f t="shared" si="24"/>
        <v>19x75-Q3</v>
      </c>
      <c r="L546" s="32">
        <f>VLOOKUP(K:K,'price per block'!A:B,2,FALSE)</f>
        <v>244</v>
      </c>
      <c r="M546" s="33">
        <f>VLOOKUP(K:K,'price per block'!A:E,5,FALSE)</f>
        <v>0.81333333333333335</v>
      </c>
      <c r="N546">
        <f t="shared" si="25"/>
        <v>0.35542666666666667</v>
      </c>
      <c r="O546" s="34">
        <f t="shared" si="26"/>
        <v>8.1573333333333331E-2</v>
      </c>
    </row>
    <row r="547" spans="1:15" x14ac:dyDescent="0.2">
      <c r="A547" s="40">
        <v>45352</v>
      </c>
      <c r="B547" s="18" t="s">
        <v>82</v>
      </c>
      <c r="C547" s="1" t="s">
        <v>126</v>
      </c>
      <c r="D547" s="1" t="s">
        <v>24</v>
      </c>
      <c r="E547" s="1" t="s">
        <v>12</v>
      </c>
      <c r="F547" s="17" t="s">
        <v>65</v>
      </c>
      <c r="G547" s="4">
        <v>196</v>
      </c>
      <c r="H547" s="3">
        <v>471.96800000000002</v>
      </c>
      <c r="I547" s="3">
        <v>0.61799999999999999</v>
      </c>
      <c r="J547" s="3">
        <v>2.81921</v>
      </c>
      <c r="K547" s="3" t="str">
        <f t="shared" si="24"/>
        <v>19x75-Q5</v>
      </c>
      <c r="L547" s="32">
        <f>VLOOKUP(K:K,'price per block'!A:B,2,FALSE)</f>
        <v>300</v>
      </c>
      <c r="M547" s="33">
        <f>VLOOKUP(K:K,'price per block'!A:E,5,FALSE)</f>
        <v>1</v>
      </c>
      <c r="N547">
        <f t="shared" si="25"/>
        <v>0.61799999999999999</v>
      </c>
      <c r="O547" s="34">
        <f t="shared" si="26"/>
        <v>0</v>
      </c>
    </row>
    <row r="548" spans="1:15" x14ac:dyDescent="0.2">
      <c r="A548" s="40">
        <v>45352</v>
      </c>
      <c r="B548" s="18" t="s">
        <v>82</v>
      </c>
      <c r="C548" s="1" t="s">
        <v>126</v>
      </c>
      <c r="D548" s="1" t="s">
        <v>23</v>
      </c>
      <c r="E548" s="1" t="s">
        <v>22</v>
      </c>
      <c r="F548" s="17" t="s">
        <v>63</v>
      </c>
      <c r="G548" s="4">
        <v>540</v>
      </c>
      <c r="H548" s="3">
        <v>155.09399999999999</v>
      </c>
      <c r="I548" s="3">
        <v>0.20300000000000001</v>
      </c>
      <c r="J548" s="3">
        <v>0.92593899999999996</v>
      </c>
      <c r="K548" s="3" t="str">
        <f t="shared" si="24"/>
        <v>19x75-Q2</v>
      </c>
      <c r="L548" s="32">
        <f>VLOOKUP(K:K,'price per block'!A:B,2,FALSE)</f>
        <v>300</v>
      </c>
      <c r="M548" s="33">
        <f>VLOOKUP(K:K,'price per block'!A:E,5,FALSE)</f>
        <v>1</v>
      </c>
      <c r="N548">
        <f t="shared" si="25"/>
        <v>0.20300000000000001</v>
      </c>
      <c r="O548" s="34">
        <f t="shared" si="26"/>
        <v>0</v>
      </c>
    </row>
    <row r="549" spans="1:15" x14ac:dyDescent="0.2">
      <c r="A549" s="40">
        <v>45352</v>
      </c>
      <c r="B549" s="18" t="s">
        <v>82</v>
      </c>
      <c r="C549" s="1" t="s">
        <v>126</v>
      </c>
      <c r="D549" s="1" t="s">
        <v>25</v>
      </c>
      <c r="E549" s="1" t="s">
        <v>12</v>
      </c>
      <c r="F549" s="17" t="s">
        <v>65</v>
      </c>
      <c r="G549" s="4">
        <v>164</v>
      </c>
      <c r="H549" s="3">
        <v>492.49200000000002</v>
      </c>
      <c r="I549" s="3">
        <v>0.64600000000000002</v>
      </c>
      <c r="J549" s="3">
        <v>2.9449200000000002</v>
      </c>
      <c r="K549" s="3" t="str">
        <f t="shared" si="24"/>
        <v>19x75-Q5</v>
      </c>
      <c r="L549" s="32">
        <f>VLOOKUP(K:K,'price per block'!A:B,2,FALSE)</f>
        <v>300</v>
      </c>
      <c r="M549" s="33">
        <f>VLOOKUP(K:K,'price per block'!A:E,5,FALSE)</f>
        <v>1</v>
      </c>
      <c r="N549">
        <f t="shared" si="25"/>
        <v>0.64600000000000002</v>
      </c>
      <c r="O549" s="34">
        <f t="shared" si="26"/>
        <v>0</v>
      </c>
    </row>
    <row r="550" spans="1:15" x14ac:dyDescent="0.2">
      <c r="A550" s="40">
        <v>45352</v>
      </c>
      <c r="B550" s="23" t="s">
        <v>75</v>
      </c>
      <c r="C550" s="1" t="s">
        <v>126</v>
      </c>
      <c r="D550" s="1" t="s">
        <v>6</v>
      </c>
      <c r="E550" s="1" t="s">
        <v>6</v>
      </c>
      <c r="F550" s="17" t="s">
        <v>6</v>
      </c>
      <c r="G550" s="4">
        <v>43710</v>
      </c>
      <c r="H550" s="3">
        <v>2924.07</v>
      </c>
      <c r="I550" s="3">
        <v>3.84</v>
      </c>
      <c r="J550" s="3">
        <v>9.4999800000000008</v>
      </c>
      <c r="K550" s="3" t="str">
        <f t="shared" si="24"/>
        <v>19x75-Waste</v>
      </c>
      <c r="L550" s="32">
        <f>VLOOKUP(K:K,'price per block'!A:B,2,FALSE)</f>
        <v>300</v>
      </c>
      <c r="M550" s="33">
        <f>VLOOKUP(K:K,'price per block'!A:E,5,FALSE)</f>
        <v>1</v>
      </c>
      <c r="N550">
        <f t="shared" si="25"/>
        <v>3.84</v>
      </c>
      <c r="O550" s="34">
        <f t="shared" si="26"/>
        <v>0</v>
      </c>
    </row>
    <row r="551" spans="1:15" x14ac:dyDescent="0.2">
      <c r="A551" s="40">
        <v>45352</v>
      </c>
      <c r="B551" s="23" t="s">
        <v>75</v>
      </c>
      <c r="C551" s="1" t="s">
        <v>126</v>
      </c>
      <c r="D551" s="1" t="s">
        <v>16</v>
      </c>
      <c r="E551" s="1" t="s">
        <v>6</v>
      </c>
      <c r="F551" s="17" t="s">
        <v>6</v>
      </c>
      <c r="G551" s="4">
        <v>0</v>
      </c>
      <c r="H551" s="3">
        <v>444.25</v>
      </c>
      <c r="I551" s="3">
        <v>0.58299999999999996</v>
      </c>
      <c r="J551" s="3">
        <v>1.4432100000000001</v>
      </c>
      <c r="K551" s="3" t="str">
        <f t="shared" si="24"/>
        <v>19x75-Waste</v>
      </c>
      <c r="L551" s="32">
        <f>VLOOKUP(K:K,'price per block'!A:B,2,FALSE)</f>
        <v>300</v>
      </c>
      <c r="M551" s="33">
        <f>VLOOKUP(K:K,'price per block'!A:E,5,FALSE)</f>
        <v>1</v>
      </c>
      <c r="N551">
        <f t="shared" si="25"/>
        <v>0.58299999999999996</v>
      </c>
      <c r="O551" s="34">
        <f t="shared" si="26"/>
        <v>0</v>
      </c>
    </row>
    <row r="552" spans="1:15" x14ac:dyDescent="0.2">
      <c r="A552" s="40">
        <v>45352</v>
      </c>
      <c r="B552" s="23" t="s">
        <v>75</v>
      </c>
      <c r="C552" s="1" t="s">
        <v>126</v>
      </c>
      <c r="D552" s="1" t="s">
        <v>17</v>
      </c>
      <c r="E552" s="1" t="s">
        <v>6</v>
      </c>
      <c r="F552" s="17" t="s">
        <v>6</v>
      </c>
      <c r="G552" s="4">
        <v>0</v>
      </c>
      <c r="H552" s="3">
        <v>0</v>
      </c>
      <c r="I552" s="3">
        <v>0</v>
      </c>
      <c r="J552" s="3">
        <v>0</v>
      </c>
      <c r="K552" s="3" t="str">
        <f t="shared" si="24"/>
        <v>19x75-Waste</v>
      </c>
      <c r="L552" s="32">
        <f>VLOOKUP(K:K,'price per block'!A:B,2,FALSE)</f>
        <v>300</v>
      </c>
      <c r="M552" s="33">
        <f>VLOOKUP(K:K,'price per block'!A:E,5,FALSE)</f>
        <v>1</v>
      </c>
      <c r="N552">
        <f t="shared" si="25"/>
        <v>0</v>
      </c>
      <c r="O552" s="34">
        <f t="shared" si="26"/>
        <v>0</v>
      </c>
    </row>
    <row r="553" spans="1:15" x14ac:dyDescent="0.2">
      <c r="A553" s="40">
        <v>45352</v>
      </c>
      <c r="B553" s="23" t="s">
        <v>75</v>
      </c>
      <c r="C553" s="1" t="s">
        <v>126</v>
      </c>
      <c r="D553" s="1" t="s">
        <v>9</v>
      </c>
      <c r="E553" s="1" t="s">
        <v>10</v>
      </c>
      <c r="F553" s="17" t="s">
        <v>6</v>
      </c>
      <c r="G553" s="4">
        <v>24975</v>
      </c>
      <c r="H553" s="3">
        <v>5559.95</v>
      </c>
      <c r="I553" s="3">
        <v>7.2990000000000004</v>
      </c>
      <c r="J553" s="3">
        <v>18.056799999999999</v>
      </c>
      <c r="K553" s="3" t="str">
        <f t="shared" si="24"/>
        <v>19x75-Waste</v>
      </c>
      <c r="L553" s="32">
        <f>VLOOKUP(K:K,'price per block'!A:B,2,FALSE)</f>
        <v>300</v>
      </c>
      <c r="M553" s="33">
        <f>VLOOKUP(K:K,'price per block'!A:E,5,FALSE)</f>
        <v>1</v>
      </c>
      <c r="N553">
        <f t="shared" si="25"/>
        <v>7.2990000000000004</v>
      </c>
      <c r="O553" s="34">
        <f t="shared" si="26"/>
        <v>0</v>
      </c>
    </row>
    <row r="554" spans="1:15" x14ac:dyDescent="0.2">
      <c r="A554" s="40">
        <v>45352</v>
      </c>
      <c r="B554" s="23" t="s">
        <v>75</v>
      </c>
      <c r="C554" s="1" t="s">
        <v>126</v>
      </c>
      <c r="D554" s="1" t="s">
        <v>11</v>
      </c>
      <c r="E554" s="1" t="s">
        <v>12</v>
      </c>
      <c r="F554" s="17" t="s">
        <v>61</v>
      </c>
      <c r="G554" s="4">
        <v>42355</v>
      </c>
      <c r="H554" s="3">
        <v>16668.7</v>
      </c>
      <c r="I554" s="3">
        <v>21.891999999999999</v>
      </c>
      <c r="J554" s="3">
        <v>54.155299999999997</v>
      </c>
      <c r="K554" s="3" t="str">
        <f t="shared" si="24"/>
        <v>19x75-Q1</v>
      </c>
      <c r="L554" s="32">
        <f>VLOOKUP(K:K,'price per block'!A:B,2,FALSE)</f>
        <v>300</v>
      </c>
      <c r="M554" s="33">
        <f>VLOOKUP(K:K,'price per block'!A:E,5,FALSE)</f>
        <v>1</v>
      </c>
      <c r="N554">
        <f t="shared" si="25"/>
        <v>21.891999999999999</v>
      </c>
      <c r="O554" s="34">
        <f t="shared" si="26"/>
        <v>0</v>
      </c>
    </row>
    <row r="555" spans="1:15" x14ac:dyDescent="0.2">
      <c r="A555" s="40">
        <v>45352</v>
      </c>
      <c r="B555" s="23" t="s">
        <v>75</v>
      </c>
      <c r="C555" s="1" t="s">
        <v>126</v>
      </c>
      <c r="D555" s="1" t="s">
        <v>13</v>
      </c>
      <c r="E555" s="1" t="s">
        <v>12</v>
      </c>
      <c r="F555" s="17" t="s">
        <v>61</v>
      </c>
      <c r="G555" s="4">
        <v>15905</v>
      </c>
      <c r="H555" s="3">
        <v>3251.74</v>
      </c>
      <c r="I555" s="3">
        <v>4.2709999999999999</v>
      </c>
      <c r="J555" s="3">
        <v>10.564500000000001</v>
      </c>
      <c r="K555" s="3" t="str">
        <f t="shared" si="24"/>
        <v>19x75-Q1</v>
      </c>
      <c r="L555" s="32">
        <f>VLOOKUP(K:K,'price per block'!A:B,2,FALSE)</f>
        <v>300</v>
      </c>
      <c r="M555" s="33">
        <f>VLOOKUP(K:K,'price per block'!A:E,5,FALSE)</f>
        <v>1</v>
      </c>
      <c r="N555">
        <f t="shared" si="25"/>
        <v>4.2709999999999999</v>
      </c>
      <c r="O555" s="34">
        <f t="shared" si="26"/>
        <v>0</v>
      </c>
    </row>
    <row r="556" spans="1:15" x14ac:dyDescent="0.2">
      <c r="A556" s="40">
        <v>45352</v>
      </c>
      <c r="B556" s="23" t="s">
        <v>75</v>
      </c>
      <c r="C556" s="1" t="s">
        <v>126</v>
      </c>
      <c r="D556" s="1" t="s">
        <v>14</v>
      </c>
      <c r="E556" s="1" t="s">
        <v>15</v>
      </c>
      <c r="F556" s="17" t="s">
        <v>62</v>
      </c>
      <c r="G556" s="4">
        <v>3104</v>
      </c>
      <c r="H556" s="3">
        <v>775.822</v>
      </c>
      <c r="I556" s="3">
        <v>1.018</v>
      </c>
      <c r="J556" s="3">
        <v>2.51877</v>
      </c>
      <c r="K556" s="3" t="str">
        <f t="shared" si="24"/>
        <v>19x75-Q3</v>
      </c>
      <c r="L556" s="32">
        <f>VLOOKUP(K:K,'price per block'!A:B,2,FALSE)</f>
        <v>244</v>
      </c>
      <c r="M556" s="33">
        <f>VLOOKUP(K:K,'price per block'!A:E,5,FALSE)</f>
        <v>0.81333333333333335</v>
      </c>
      <c r="N556">
        <f t="shared" si="25"/>
        <v>0.82797333333333334</v>
      </c>
      <c r="O556" s="34">
        <f t="shared" si="26"/>
        <v>0.19002666666666668</v>
      </c>
    </row>
    <row r="557" spans="1:15" x14ac:dyDescent="0.2">
      <c r="A557" s="40">
        <v>45352</v>
      </c>
      <c r="B557" s="23" t="s">
        <v>75</v>
      </c>
      <c r="C557" s="1" t="s">
        <v>126</v>
      </c>
      <c r="D557" s="1" t="s">
        <v>23</v>
      </c>
      <c r="E557" s="1" t="s">
        <v>22</v>
      </c>
      <c r="F557" s="17" t="s">
        <v>63</v>
      </c>
      <c r="G557" s="4">
        <v>2879</v>
      </c>
      <c r="H557" s="3">
        <v>816.26900000000001</v>
      </c>
      <c r="I557" s="3">
        <v>1.0720000000000001</v>
      </c>
      <c r="J557" s="3">
        <v>2.6527699999999999</v>
      </c>
      <c r="K557" s="3" t="str">
        <f t="shared" si="24"/>
        <v>19x75-Q2</v>
      </c>
      <c r="L557" s="32">
        <f>VLOOKUP(K:K,'price per block'!A:B,2,FALSE)</f>
        <v>300</v>
      </c>
      <c r="M557" s="33">
        <f>VLOOKUP(K:K,'price per block'!A:E,5,FALSE)</f>
        <v>1</v>
      </c>
      <c r="N557">
        <f t="shared" si="25"/>
        <v>1.0720000000000001</v>
      </c>
      <c r="O557" s="34">
        <f t="shared" si="26"/>
        <v>0</v>
      </c>
    </row>
    <row r="558" spans="1:15" x14ac:dyDescent="0.2">
      <c r="A558" s="40">
        <v>45352</v>
      </c>
      <c r="B558" s="23" t="s">
        <v>75</v>
      </c>
      <c r="C558" s="1" t="s">
        <v>126</v>
      </c>
      <c r="D558" s="1" t="s">
        <v>24</v>
      </c>
      <c r="E558" s="1" t="s">
        <v>12</v>
      </c>
      <c r="F558" s="17" t="s">
        <v>65</v>
      </c>
      <c r="G558" s="4">
        <v>88</v>
      </c>
      <c r="H558" s="3">
        <v>211.904</v>
      </c>
      <c r="I558" s="3">
        <v>0.27800000000000002</v>
      </c>
      <c r="J558" s="3">
        <v>0.68882299999999996</v>
      </c>
      <c r="K558" s="3" t="str">
        <f t="shared" si="24"/>
        <v>19x75-Q5</v>
      </c>
      <c r="L558" s="32">
        <f>VLOOKUP(K:K,'price per block'!A:B,2,FALSE)</f>
        <v>300</v>
      </c>
      <c r="M558" s="33">
        <f>VLOOKUP(K:K,'price per block'!A:E,5,FALSE)</f>
        <v>1</v>
      </c>
      <c r="N558">
        <f t="shared" si="25"/>
        <v>0.27800000000000002</v>
      </c>
      <c r="O558" s="34">
        <f t="shared" si="26"/>
        <v>0</v>
      </c>
    </row>
    <row r="559" spans="1:15" x14ac:dyDescent="0.2">
      <c r="A559" s="40">
        <v>45352</v>
      </c>
      <c r="B559" s="23" t="s">
        <v>75</v>
      </c>
      <c r="C559" s="1" t="s">
        <v>126</v>
      </c>
      <c r="D559" s="1" t="s">
        <v>25</v>
      </c>
      <c r="E559" s="1" t="s">
        <v>12</v>
      </c>
      <c r="F559" s="17" t="s">
        <v>65</v>
      </c>
      <c r="G559" s="4">
        <v>43</v>
      </c>
      <c r="H559" s="3">
        <v>129.12899999999999</v>
      </c>
      <c r="I559" s="3">
        <v>0.17</v>
      </c>
      <c r="J559" s="3">
        <v>0.41989100000000001</v>
      </c>
      <c r="K559" s="3" t="str">
        <f t="shared" si="24"/>
        <v>19x75-Q5</v>
      </c>
      <c r="L559" s="32">
        <f>VLOOKUP(K:K,'price per block'!A:B,2,FALSE)</f>
        <v>300</v>
      </c>
      <c r="M559" s="33">
        <f>VLOOKUP(K:K,'price per block'!A:E,5,FALSE)</f>
        <v>1</v>
      </c>
      <c r="N559">
        <f t="shared" si="25"/>
        <v>0.17</v>
      </c>
      <c r="O559" s="34">
        <f t="shared" si="26"/>
        <v>0</v>
      </c>
    </row>
    <row r="560" spans="1:15" x14ac:dyDescent="0.2">
      <c r="A560" s="40">
        <v>45352</v>
      </c>
      <c r="B560" s="18" t="s">
        <v>79</v>
      </c>
      <c r="C560" s="1" t="s">
        <v>126</v>
      </c>
      <c r="D560" s="1" t="s">
        <v>6</v>
      </c>
      <c r="E560" s="1" t="s">
        <v>6</v>
      </c>
      <c r="F560" s="17" t="s">
        <v>6</v>
      </c>
      <c r="G560" s="4">
        <v>176185</v>
      </c>
      <c r="H560" s="3">
        <v>11107.9</v>
      </c>
      <c r="I560" s="3">
        <v>14.609</v>
      </c>
      <c r="J560" s="3">
        <v>5.5734700000000004</v>
      </c>
      <c r="K560" s="3" t="str">
        <f t="shared" si="24"/>
        <v>19x75-Waste</v>
      </c>
      <c r="L560" s="32">
        <f>VLOOKUP(K:K,'price per block'!A:B,2,FALSE)</f>
        <v>300</v>
      </c>
      <c r="M560" s="33">
        <f>VLOOKUP(K:K,'price per block'!A:E,5,FALSE)</f>
        <v>1</v>
      </c>
      <c r="N560">
        <f t="shared" si="25"/>
        <v>14.609</v>
      </c>
      <c r="O560" s="34">
        <f t="shared" si="26"/>
        <v>0</v>
      </c>
    </row>
    <row r="561" spans="1:15" x14ac:dyDescent="0.2">
      <c r="A561" s="40">
        <v>45352</v>
      </c>
      <c r="B561" s="18" t="s">
        <v>79</v>
      </c>
      <c r="C561" s="1" t="s">
        <v>126</v>
      </c>
      <c r="D561" s="1" t="s">
        <v>9</v>
      </c>
      <c r="E561" s="1" t="s">
        <v>10</v>
      </c>
      <c r="F561" s="17" t="s">
        <v>6</v>
      </c>
      <c r="G561" s="4">
        <v>86562</v>
      </c>
      <c r="H561" s="3">
        <v>17392</v>
      </c>
      <c r="I561" s="3">
        <v>22.861999999999998</v>
      </c>
      <c r="J561" s="3">
        <v>8.7218300000000006</v>
      </c>
      <c r="K561" s="3" t="str">
        <f t="shared" si="24"/>
        <v>19x75-Waste</v>
      </c>
      <c r="L561" s="32">
        <f>VLOOKUP(K:K,'price per block'!A:B,2,FALSE)</f>
        <v>300</v>
      </c>
      <c r="M561" s="33">
        <f>VLOOKUP(K:K,'price per block'!A:E,5,FALSE)</f>
        <v>1</v>
      </c>
      <c r="N561">
        <f t="shared" si="25"/>
        <v>22.861999999999998</v>
      </c>
      <c r="O561" s="34">
        <f t="shared" si="26"/>
        <v>0</v>
      </c>
    </row>
    <row r="562" spans="1:15" x14ac:dyDescent="0.2">
      <c r="A562" s="40">
        <v>45352</v>
      </c>
      <c r="B562" s="18" t="s">
        <v>79</v>
      </c>
      <c r="C562" s="1" t="s">
        <v>126</v>
      </c>
      <c r="D562" s="1" t="s">
        <v>16</v>
      </c>
      <c r="E562" s="1" t="s">
        <v>6</v>
      </c>
      <c r="F562" s="17" t="s">
        <v>6</v>
      </c>
      <c r="G562" s="4">
        <v>0</v>
      </c>
      <c r="H562" s="3">
        <v>1707.24</v>
      </c>
      <c r="I562" s="3">
        <v>2.2450000000000001</v>
      </c>
      <c r="J562" s="3">
        <v>0.85647600000000002</v>
      </c>
      <c r="K562" s="3" t="str">
        <f t="shared" si="24"/>
        <v>19x75-Waste</v>
      </c>
      <c r="L562" s="32">
        <f>VLOOKUP(K:K,'price per block'!A:B,2,FALSE)</f>
        <v>300</v>
      </c>
      <c r="M562" s="33">
        <f>VLOOKUP(K:K,'price per block'!A:E,5,FALSE)</f>
        <v>1</v>
      </c>
      <c r="N562">
        <f t="shared" si="25"/>
        <v>2.2450000000000001</v>
      </c>
      <c r="O562" s="34">
        <f t="shared" si="26"/>
        <v>0</v>
      </c>
    </row>
    <row r="563" spans="1:15" x14ac:dyDescent="0.2">
      <c r="A563" s="40">
        <v>45352</v>
      </c>
      <c r="B563" s="18" t="s">
        <v>79</v>
      </c>
      <c r="C563" s="1" t="s">
        <v>126</v>
      </c>
      <c r="D563" s="1" t="s">
        <v>17</v>
      </c>
      <c r="E563" s="1" t="s">
        <v>6</v>
      </c>
      <c r="F563" s="17" t="s">
        <v>6</v>
      </c>
      <c r="G563" s="4">
        <v>10</v>
      </c>
      <c r="H563" s="3">
        <v>48.158999999999999</v>
      </c>
      <c r="I563" s="3">
        <v>6.3E-2</v>
      </c>
      <c r="J563" s="3">
        <v>2.4126399999999999E-2</v>
      </c>
      <c r="K563" s="3" t="str">
        <f t="shared" si="24"/>
        <v>19x75-Waste</v>
      </c>
      <c r="L563" s="32">
        <f>VLOOKUP(K:K,'price per block'!A:B,2,FALSE)</f>
        <v>300</v>
      </c>
      <c r="M563" s="33">
        <f>VLOOKUP(K:K,'price per block'!A:E,5,FALSE)</f>
        <v>1</v>
      </c>
      <c r="N563">
        <f t="shared" si="25"/>
        <v>6.3E-2</v>
      </c>
      <c r="O563" s="34">
        <f t="shared" si="26"/>
        <v>0</v>
      </c>
    </row>
    <row r="564" spans="1:15" x14ac:dyDescent="0.2">
      <c r="A564" s="40">
        <v>45352</v>
      </c>
      <c r="B564" s="18" t="s">
        <v>79</v>
      </c>
      <c r="C564" s="1" t="s">
        <v>128</v>
      </c>
      <c r="D564" s="1" t="s">
        <v>6</v>
      </c>
      <c r="E564" s="1" t="s">
        <v>6</v>
      </c>
      <c r="F564" s="17" t="s">
        <v>6</v>
      </c>
      <c r="G564" s="4">
        <v>62160</v>
      </c>
      <c r="H564" s="3">
        <v>3829.87</v>
      </c>
      <c r="I564" s="3">
        <v>6.4279999999999999</v>
      </c>
      <c r="J564" s="3">
        <v>2.45242</v>
      </c>
      <c r="K564" s="3" t="str">
        <f t="shared" si="24"/>
        <v>25x75-Waste</v>
      </c>
      <c r="L564" s="32">
        <f>VLOOKUP(K:K,'price per block'!A:B,2,FALSE)</f>
        <v>300</v>
      </c>
      <c r="M564" s="33">
        <f>VLOOKUP(K:K,'price per block'!A:E,5,FALSE)</f>
        <v>1</v>
      </c>
      <c r="N564">
        <f t="shared" si="25"/>
        <v>6.4279999999999999</v>
      </c>
      <c r="O564" s="34">
        <f t="shared" si="26"/>
        <v>0</v>
      </c>
    </row>
    <row r="565" spans="1:15" x14ac:dyDescent="0.2">
      <c r="A565" s="40">
        <v>45352</v>
      </c>
      <c r="B565" s="18" t="s">
        <v>79</v>
      </c>
      <c r="C565" s="1" t="s">
        <v>128</v>
      </c>
      <c r="D565" s="1" t="s">
        <v>16</v>
      </c>
      <c r="E565" s="1" t="s">
        <v>6</v>
      </c>
      <c r="F565" s="17" t="s">
        <v>6</v>
      </c>
      <c r="G565" s="4">
        <v>0</v>
      </c>
      <c r="H565" s="3">
        <v>660.09299999999996</v>
      </c>
      <c r="I565" s="3">
        <v>1.1080000000000001</v>
      </c>
      <c r="J565" s="3">
        <v>0.42263299999999998</v>
      </c>
      <c r="K565" s="3" t="str">
        <f t="shared" si="24"/>
        <v>25x75-Waste</v>
      </c>
      <c r="L565" s="32">
        <f>VLOOKUP(K:K,'price per block'!A:B,2,FALSE)</f>
        <v>300</v>
      </c>
      <c r="M565" s="33">
        <f>VLOOKUP(K:K,'price per block'!A:E,5,FALSE)</f>
        <v>1</v>
      </c>
      <c r="N565">
        <f t="shared" si="25"/>
        <v>1.1080000000000001</v>
      </c>
      <c r="O565" s="34">
        <f t="shared" si="26"/>
        <v>0</v>
      </c>
    </row>
    <row r="566" spans="1:15" x14ac:dyDescent="0.2">
      <c r="A566" s="40">
        <v>45352</v>
      </c>
      <c r="B566" s="18" t="s">
        <v>79</v>
      </c>
      <c r="C566" s="1" t="s">
        <v>128</v>
      </c>
      <c r="D566" s="1" t="s">
        <v>17</v>
      </c>
      <c r="E566" s="1" t="s">
        <v>6</v>
      </c>
      <c r="F566" s="17" t="s">
        <v>6</v>
      </c>
      <c r="G566" s="4">
        <v>0</v>
      </c>
      <c r="H566" s="3">
        <v>0</v>
      </c>
      <c r="I566" s="3">
        <v>0</v>
      </c>
      <c r="J566" s="3">
        <v>0</v>
      </c>
      <c r="K566" s="3" t="str">
        <f t="shared" si="24"/>
        <v>25x75-Waste</v>
      </c>
      <c r="L566" s="32">
        <f>VLOOKUP(K:K,'price per block'!A:B,2,FALSE)</f>
        <v>300</v>
      </c>
      <c r="M566" s="33">
        <f>VLOOKUP(K:K,'price per block'!A:E,5,FALSE)</f>
        <v>1</v>
      </c>
      <c r="N566">
        <f t="shared" si="25"/>
        <v>0</v>
      </c>
      <c r="O566" s="34">
        <f t="shared" si="26"/>
        <v>0</v>
      </c>
    </row>
    <row r="567" spans="1:15" x14ac:dyDescent="0.2">
      <c r="A567" s="40">
        <v>45352</v>
      </c>
      <c r="B567" s="18" t="s">
        <v>79</v>
      </c>
      <c r="C567" s="1" t="s">
        <v>128</v>
      </c>
      <c r="D567" s="1" t="s">
        <v>9</v>
      </c>
      <c r="E567" s="1" t="s">
        <v>10</v>
      </c>
      <c r="F567" s="17" t="s">
        <v>6</v>
      </c>
      <c r="G567" s="4">
        <v>36163</v>
      </c>
      <c r="H567" s="3">
        <v>6961.38</v>
      </c>
      <c r="I567" s="3">
        <v>11.679</v>
      </c>
      <c r="J567" s="3">
        <v>4.4555499999999997</v>
      </c>
      <c r="K567" s="3" t="str">
        <f t="shared" si="24"/>
        <v>25x75-Waste</v>
      </c>
      <c r="L567" s="32">
        <f>VLOOKUP(K:K,'price per block'!A:B,2,FALSE)</f>
        <v>300</v>
      </c>
      <c r="M567" s="33">
        <f>VLOOKUP(K:K,'price per block'!A:E,5,FALSE)</f>
        <v>1</v>
      </c>
      <c r="N567">
        <f t="shared" si="25"/>
        <v>11.679</v>
      </c>
      <c r="O567" s="34">
        <f t="shared" si="26"/>
        <v>0</v>
      </c>
    </row>
    <row r="568" spans="1:15" x14ac:dyDescent="0.2">
      <c r="A568" s="40">
        <v>45352</v>
      </c>
      <c r="B568" s="18" t="s">
        <v>79</v>
      </c>
      <c r="C568" s="1" t="s">
        <v>126</v>
      </c>
      <c r="D568" s="1" t="s">
        <v>11</v>
      </c>
      <c r="E568" s="1" t="s">
        <v>12</v>
      </c>
      <c r="F568" s="17" t="s">
        <v>61</v>
      </c>
      <c r="G568" s="4">
        <v>205702</v>
      </c>
      <c r="H568" s="3">
        <v>88232.9</v>
      </c>
      <c r="I568" s="3">
        <v>116.021</v>
      </c>
      <c r="J568" s="3">
        <v>44.261899999999997</v>
      </c>
      <c r="K568" s="3" t="str">
        <f t="shared" si="24"/>
        <v>19x75-Q1</v>
      </c>
      <c r="L568" s="32">
        <f>VLOOKUP(K:K,'price per block'!A:B,2,FALSE)</f>
        <v>300</v>
      </c>
      <c r="M568" s="33">
        <f>VLOOKUP(K:K,'price per block'!A:E,5,FALSE)</f>
        <v>1</v>
      </c>
      <c r="N568">
        <f t="shared" si="25"/>
        <v>116.021</v>
      </c>
      <c r="O568" s="34">
        <f t="shared" si="26"/>
        <v>0</v>
      </c>
    </row>
    <row r="569" spans="1:15" x14ac:dyDescent="0.2">
      <c r="A569" s="40">
        <v>45352</v>
      </c>
      <c r="B569" s="18" t="s">
        <v>79</v>
      </c>
      <c r="C569" s="1" t="s">
        <v>126</v>
      </c>
      <c r="D569" s="1" t="s">
        <v>23</v>
      </c>
      <c r="E569" s="1" t="s">
        <v>22</v>
      </c>
      <c r="F569" s="17" t="s">
        <v>63</v>
      </c>
      <c r="G569" s="4">
        <v>3102</v>
      </c>
      <c r="H569" s="3">
        <v>868.71500000000003</v>
      </c>
      <c r="I569" s="3">
        <v>1.141</v>
      </c>
      <c r="J569" s="3">
        <v>0.43537500000000001</v>
      </c>
      <c r="K569" s="3" t="str">
        <f t="shared" si="24"/>
        <v>19x75-Q2</v>
      </c>
      <c r="L569" s="32">
        <f>VLOOKUP(K:K,'price per block'!A:B,2,FALSE)</f>
        <v>300</v>
      </c>
      <c r="M569" s="33">
        <f>VLOOKUP(K:K,'price per block'!A:E,5,FALSE)</f>
        <v>1</v>
      </c>
      <c r="N569">
        <f t="shared" si="25"/>
        <v>1.141</v>
      </c>
      <c r="O569" s="34">
        <f t="shared" si="26"/>
        <v>0</v>
      </c>
    </row>
    <row r="570" spans="1:15" x14ac:dyDescent="0.2">
      <c r="A570" s="40">
        <v>45352</v>
      </c>
      <c r="B570" s="18" t="s">
        <v>79</v>
      </c>
      <c r="C570" s="1" t="s">
        <v>126</v>
      </c>
      <c r="D570" s="1" t="s">
        <v>13</v>
      </c>
      <c r="E570" s="1" t="s">
        <v>12</v>
      </c>
      <c r="F570" s="17" t="s">
        <v>61</v>
      </c>
      <c r="G570" s="4">
        <v>43070</v>
      </c>
      <c r="H570" s="3">
        <v>8829.4</v>
      </c>
      <c r="I570" s="3">
        <v>11.612</v>
      </c>
      <c r="J570" s="3">
        <v>4.4298500000000001</v>
      </c>
      <c r="K570" s="3" t="str">
        <f t="shared" si="24"/>
        <v>19x75-Q1</v>
      </c>
      <c r="L570" s="32">
        <f>VLOOKUP(K:K,'price per block'!A:B,2,FALSE)</f>
        <v>300</v>
      </c>
      <c r="M570" s="33">
        <f>VLOOKUP(K:K,'price per block'!A:E,5,FALSE)</f>
        <v>1</v>
      </c>
      <c r="N570">
        <f t="shared" si="25"/>
        <v>11.612</v>
      </c>
      <c r="O570" s="34">
        <f t="shared" si="26"/>
        <v>0</v>
      </c>
    </row>
    <row r="571" spans="1:15" x14ac:dyDescent="0.2">
      <c r="A571" s="40">
        <v>45352</v>
      </c>
      <c r="B571" s="18" t="s">
        <v>79</v>
      </c>
      <c r="C571" s="1" t="s">
        <v>126</v>
      </c>
      <c r="D571" s="1" t="s">
        <v>14</v>
      </c>
      <c r="E571" s="1" t="s">
        <v>15</v>
      </c>
      <c r="F571" s="17" t="s">
        <v>62</v>
      </c>
      <c r="G571" s="4">
        <v>10866</v>
      </c>
      <c r="H571" s="3">
        <v>2747.08</v>
      </c>
      <c r="I571" s="3">
        <v>3.609</v>
      </c>
      <c r="J571" s="3">
        <v>1.3768199999999999</v>
      </c>
      <c r="K571" s="3" t="str">
        <f t="shared" si="24"/>
        <v>19x75-Q3</v>
      </c>
      <c r="L571" s="32">
        <f>VLOOKUP(K:K,'price per block'!A:B,2,FALSE)</f>
        <v>244</v>
      </c>
      <c r="M571" s="33">
        <f>VLOOKUP(K:K,'price per block'!A:E,5,FALSE)</f>
        <v>0.81333333333333335</v>
      </c>
      <c r="N571">
        <f t="shared" si="25"/>
        <v>2.9353199999999999</v>
      </c>
      <c r="O571" s="34">
        <f t="shared" si="26"/>
        <v>0.67368000000000006</v>
      </c>
    </row>
    <row r="572" spans="1:15" x14ac:dyDescent="0.2">
      <c r="A572" s="40">
        <v>45352</v>
      </c>
      <c r="B572" s="18" t="s">
        <v>79</v>
      </c>
      <c r="C572" s="1" t="s">
        <v>126</v>
      </c>
      <c r="D572" s="1" t="s">
        <v>24</v>
      </c>
      <c r="E572" s="1" t="s">
        <v>12</v>
      </c>
      <c r="F572" s="17" t="s">
        <v>65</v>
      </c>
      <c r="G572" s="4">
        <v>613</v>
      </c>
      <c r="H572" s="3">
        <v>1476.1</v>
      </c>
      <c r="I572" s="3">
        <v>1.9419999999999999</v>
      </c>
      <c r="J572" s="3">
        <v>0.74096899999999999</v>
      </c>
      <c r="K572" s="3" t="str">
        <f t="shared" si="24"/>
        <v>19x75-Q5</v>
      </c>
      <c r="L572" s="32">
        <f>VLOOKUP(K:K,'price per block'!A:B,2,FALSE)</f>
        <v>300</v>
      </c>
      <c r="M572" s="33">
        <f>VLOOKUP(K:K,'price per block'!A:E,5,FALSE)</f>
        <v>1</v>
      </c>
      <c r="N572">
        <f t="shared" si="25"/>
        <v>1.9419999999999999</v>
      </c>
      <c r="O572" s="34">
        <f t="shared" si="26"/>
        <v>0</v>
      </c>
    </row>
    <row r="573" spans="1:15" x14ac:dyDescent="0.2">
      <c r="A573" s="40">
        <v>45352</v>
      </c>
      <c r="B573" s="18" t="s">
        <v>79</v>
      </c>
      <c r="C573" s="1" t="s">
        <v>126</v>
      </c>
      <c r="D573" s="1" t="s">
        <v>25</v>
      </c>
      <c r="E573" s="1" t="s">
        <v>12</v>
      </c>
      <c r="F573" s="17" t="s">
        <v>65</v>
      </c>
      <c r="G573" s="4">
        <v>456</v>
      </c>
      <c r="H573" s="3">
        <v>1369.37</v>
      </c>
      <c r="I573" s="3">
        <v>1.8029999999999999</v>
      </c>
      <c r="J573" s="3">
        <v>0.68776999999999999</v>
      </c>
      <c r="K573" s="3" t="str">
        <f t="shared" si="24"/>
        <v>19x75-Q5</v>
      </c>
      <c r="L573" s="32">
        <f>VLOOKUP(K:K,'price per block'!A:B,2,FALSE)</f>
        <v>300</v>
      </c>
      <c r="M573" s="33">
        <f>VLOOKUP(K:K,'price per block'!A:E,5,FALSE)</f>
        <v>1</v>
      </c>
      <c r="N573">
        <f t="shared" si="25"/>
        <v>1.8029999999999999</v>
      </c>
      <c r="O573" s="34">
        <f t="shared" si="26"/>
        <v>0</v>
      </c>
    </row>
    <row r="574" spans="1:15" x14ac:dyDescent="0.2">
      <c r="A574" s="40">
        <v>45352</v>
      </c>
      <c r="B574" s="18" t="s">
        <v>79</v>
      </c>
      <c r="C574" s="1" t="s">
        <v>128</v>
      </c>
      <c r="D574" s="1" t="s">
        <v>68</v>
      </c>
      <c r="E574" s="1" t="s">
        <v>12</v>
      </c>
      <c r="F574" s="17" t="s">
        <v>61</v>
      </c>
      <c r="G574" s="4">
        <v>57720</v>
      </c>
      <c r="H574" s="3">
        <v>27818.7</v>
      </c>
      <c r="I574" s="3">
        <v>46.688000000000002</v>
      </c>
      <c r="J574" s="3">
        <v>17.811399999999999</v>
      </c>
      <c r="K574" s="3" t="str">
        <f t="shared" si="24"/>
        <v>25x75-Q1</v>
      </c>
      <c r="L574" s="32">
        <f>VLOOKUP(K:K,'price per block'!A:B,2,FALSE)</f>
        <v>300</v>
      </c>
      <c r="M574" s="33">
        <f>VLOOKUP(K:K,'price per block'!A:E,5,FALSE)</f>
        <v>1</v>
      </c>
      <c r="N574">
        <f t="shared" si="25"/>
        <v>46.688000000000002</v>
      </c>
      <c r="O574" s="34">
        <f t="shared" si="26"/>
        <v>0</v>
      </c>
    </row>
    <row r="575" spans="1:15" x14ac:dyDescent="0.2">
      <c r="A575" s="40">
        <v>45352</v>
      </c>
      <c r="B575" s="18" t="s">
        <v>79</v>
      </c>
      <c r="C575" s="1" t="s">
        <v>128</v>
      </c>
      <c r="D575" s="1" t="s">
        <v>71</v>
      </c>
      <c r="E575" s="1" t="s">
        <v>15</v>
      </c>
      <c r="F575" s="17" t="s">
        <v>62</v>
      </c>
      <c r="G575" s="4">
        <v>5207</v>
      </c>
      <c r="H575" s="3">
        <v>1210.29</v>
      </c>
      <c r="I575" s="3">
        <v>2.0310000000000001</v>
      </c>
      <c r="J575" s="3">
        <v>0.77465200000000001</v>
      </c>
      <c r="K575" s="3" t="str">
        <f t="shared" si="24"/>
        <v>25x75-Q3</v>
      </c>
      <c r="L575" s="32">
        <f>VLOOKUP(K:K,'price per block'!A:B,2,FALSE)</f>
        <v>244</v>
      </c>
      <c r="M575" s="33">
        <f>VLOOKUP(K:K,'price per block'!A:E,5,FALSE)</f>
        <v>0.81333333333333335</v>
      </c>
      <c r="N575">
        <f t="shared" si="25"/>
        <v>1.6518800000000002</v>
      </c>
      <c r="O575" s="34">
        <f t="shared" si="26"/>
        <v>0.3791199999999999</v>
      </c>
    </row>
    <row r="576" spans="1:15" x14ac:dyDescent="0.2">
      <c r="A576" s="40">
        <v>45352</v>
      </c>
      <c r="B576" s="18" t="s">
        <v>79</v>
      </c>
      <c r="C576" s="1" t="s">
        <v>128</v>
      </c>
      <c r="D576" s="1" t="s">
        <v>69</v>
      </c>
      <c r="E576" s="1" t="s">
        <v>12</v>
      </c>
      <c r="F576" s="17" t="s">
        <v>61</v>
      </c>
      <c r="G576" s="4">
        <v>35954</v>
      </c>
      <c r="H576" s="3">
        <v>9069.32</v>
      </c>
      <c r="I576" s="3">
        <v>15.222</v>
      </c>
      <c r="J576" s="3">
        <v>5.8070300000000001</v>
      </c>
      <c r="K576" s="3" t="str">
        <f t="shared" si="24"/>
        <v>25x75-Q1</v>
      </c>
      <c r="L576" s="32">
        <f>VLOOKUP(K:K,'price per block'!A:B,2,FALSE)</f>
        <v>300</v>
      </c>
      <c r="M576" s="33">
        <f>VLOOKUP(K:K,'price per block'!A:E,5,FALSE)</f>
        <v>1</v>
      </c>
      <c r="N576">
        <f t="shared" si="25"/>
        <v>15.222</v>
      </c>
      <c r="O576" s="34">
        <f t="shared" si="26"/>
        <v>0</v>
      </c>
    </row>
    <row r="577" spans="1:15" x14ac:dyDescent="0.2">
      <c r="A577" s="40">
        <v>45352</v>
      </c>
      <c r="B577" s="18" t="s">
        <v>79</v>
      </c>
      <c r="C577" s="1" t="s">
        <v>128</v>
      </c>
      <c r="D577" s="1" t="s">
        <v>72</v>
      </c>
      <c r="E577" s="1" t="s">
        <v>22</v>
      </c>
      <c r="F577" s="17" t="s">
        <v>63</v>
      </c>
      <c r="G577" s="4">
        <v>2835</v>
      </c>
      <c r="H577" s="3">
        <v>858.88900000000001</v>
      </c>
      <c r="I577" s="3">
        <v>1.4430000000000001</v>
      </c>
      <c r="J577" s="3">
        <v>0.55037899999999995</v>
      </c>
      <c r="K577" s="3" t="str">
        <f t="shared" si="24"/>
        <v>25x75-Q2</v>
      </c>
      <c r="L577" s="32">
        <f>VLOOKUP(K:K,'price per block'!A:B,2,FALSE)</f>
        <v>300</v>
      </c>
      <c r="M577" s="33">
        <f>VLOOKUP(K:K,'price per block'!A:E,5,FALSE)</f>
        <v>1</v>
      </c>
      <c r="N577">
        <f t="shared" si="25"/>
        <v>1.4430000000000001</v>
      </c>
      <c r="O577" s="34">
        <f t="shared" si="26"/>
        <v>0</v>
      </c>
    </row>
    <row r="578" spans="1:15" x14ac:dyDescent="0.2">
      <c r="A578" s="40">
        <v>45352</v>
      </c>
      <c r="B578" s="18" t="s">
        <v>79</v>
      </c>
      <c r="C578" s="1" t="s">
        <v>128</v>
      </c>
      <c r="D578" s="1" t="s">
        <v>73</v>
      </c>
      <c r="E578" s="1" t="s">
        <v>12</v>
      </c>
      <c r="F578" s="17" t="s">
        <v>65</v>
      </c>
      <c r="G578" s="4">
        <v>168</v>
      </c>
      <c r="H578" s="3">
        <v>404.54399999999998</v>
      </c>
      <c r="I578" s="3">
        <v>0.68</v>
      </c>
      <c r="J578" s="3">
        <v>0.259301</v>
      </c>
      <c r="K578" s="3" t="str">
        <f t="shared" si="24"/>
        <v>25x75-Q5</v>
      </c>
      <c r="L578" s="32">
        <f>VLOOKUP(K:K,'price per block'!A:B,2,FALSE)</f>
        <v>300</v>
      </c>
      <c r="M578" s="33">
        <f>VLOOKUP(K:K,'price per block'!A:E,5,FALSE)</f>
        <v>1</v>
      </c>
      <c r="N578">
        <f t="shared" si="25"/>
        <v>0.68</v>
      </c>
      <c r="O578" s="34">
        <f t="shared" si="26"/>
        <v>0</v>
      </c>
    </row>
    <row r="579" spans="1:15" x14ac:dyDescent="0.2">
      <c r="A579" s="40">
        <v>45352</v>
      </c>
      <c r="B579" s="18" t="s">
        <v>79</v>
      </c>
      <c r="C579" s="1" t="s">
        <v>128</v>
      </c>
      <c r="D579" s="1" t="s">
        <v>70</v>
      </c>
      <c r="E579" s="1" t="s">
        <v>12</v>
      </c>
      <c r="F579" s="17" t="s">
        <v>65</v>
      </c>
      <c r="G579" s="4">
        <v>186</v>
      </c>
      <c r="H579" s="3">
        <v>558.55799999999999</v>
      </c>
      <c r="I579" s="3">
        <v>0.93899999999999995</v>
      </c>
      <c r="J579" s="3">
        <v>0.358101</v>
      </c>
      <c r="K579" s="3" t="str">
        <f t="shared" ref="K579:K642" si="27">CONCATENATE(C579,"-",F579)</f>
        <v>25x75-Q5</v>
      </c>
      <c r="L579" s="32">
        <f>VLOOKUP(K:K,'price per block'!A:B,2,FALSE)</f>
        <v>300</v>
      </c>
      <c r="M579" s="33">
        <f>VLOOKUP(K:K,'price per block'!A:E,5,FALSE)</f>
        <v>1</v>
      </c>
      <c r="N579">
        <f t="shared" ref="N579:N642" si="28">M579*I579</f>
        <v>0.93899999999999995</v>
      </c>
      <c r="O579" s="34">
        <f t="shared" ref="O579:O642" si="29">I579-N579</f>
        <v>0</v>
      </c>
    </row>
    <row r="580" spans="1:15" x14ac:dyDescent="0.2">
      <c r="A580" s="40">
        <v>45352</v>
      </c>
      <c r="B580" s="11" t="s">
        <v>83</v>
      </c>
      <c r="C580" s="1" t="s">
        <v>126</v>
      </c>
      <c r="D580" s="1" t="s">
        <v>6</v>
      </c>
      <c r="E580" s="1" t="s">
        <v>6</v>
      </c>
      <c r="F580" s="17" t="s">
        <v>6</v>
      </c>
      <c r="G580" s="4">
        <v>38413</v>
      </c>
      <c r="H580" s="3">
        <v>2096.38</v>
      </c>
      <c r="I580" s="3">
        <v>2.7629999999999999</v>
      </c>
      <c r="J580" s="3">
        <v>6.0600899999999998</v>
      </c>
      <c r="K580" s="3" t="str">
        <f t="shared" si="27"/>
        <v>19x75-Waste</v>
      </c>
      <c r="L580" s="32">
        <f>VLOOKUP(K:K,'price per block'!A:B,2,FALSE)</f>
        <v>300</v>
      </c>
      <c r="M580" s="33">
        <f>VLOOKUP(K:K,'price per block'!A:E,5,FALSE)</f>
        <v>1</v>
      </c>
      <c r="N580">
        <f t="shared" si="28"/>
        <v>2.7629999999999999</v>
      </c>
      <c r="O580" s="34">
        <f t="shared" si="29"/>
        <v>0</v>
      </c>
    </row>
    <row r="581" spans="1:15" x14ac:dyDescent="0.2">
      <c r="A581" s="40">
        <v>45352</v>
      </c>
      <c r="B581" s="11" t="s">
        <v>83</v>
      </c>
      <c r="C581" s="1" t="s">
        <v>126</v>
      </c>
      <c r="D581" s="1" t="s">
        <v>9</v>
      </c>
      <c r="E581" s="1" t="s">
        <v>10</v>
      </c>
      <c r="F581" s="17" t="s">
        <v>6</v>
      </c>
      <c r="G581" s="4">
        <v>22441</v>
      </c>
      <c r="H581" s="3">
        <v>4344.51</v>
      </c>
      <c r="I581" s="3">
        <v>5.7240000000000002</v>
      </c>
      <c r="J581" s="3">
        <v>12.5526</v>
      </c>
      <c r="K581" s="3" t="str">
        <f t="shared" si="27"/>
        <v>19x75-Waste</v>
      </c>
      <c r="L581" s="32">
        <f>VLOOKUP(K:K,'price per block'!A:B,2,FALSE)</f>
        <v>300</v>
      </c>
      <c r="M581" s="33">
        <f>VLOOKUP(K:K,'price per block'!A:E,5,FALSE)</f>
        <v>1</v>
      </c>
      <c r="N581">
        <f t="shared" si="28"/>
        <v>5.7240000000000002</v>
      </c>
      <c r="O581" s="34">
        <f t="shared" si="29"/>
        <v>0</v>
      </c>
    </row>
    <row r="582" spans="1:15" x14ac:dyDescent="0.2">
      <c r="A582" s="40">
        <v>45352</v>
      </c>
      <c r="B582" s="11" t="s">
        <v>83</v>
      </c>
      <c r="C582" s="1" t="s">
        <v>126</v>
      </c>
      <c r="D582" s="1" t="s">
        <v>16</v>
      </c>
      <c r="E582" s="1" t="s">
        <v>6</v>
      </c>
      <c r="F582" s="17" t="s">
        <v>6</v>
      </c>
      <c r="G582" s="4">
        <v>0</v>
      </c>
      <c r="H582" s="3">
        <v>402.10300000000001</v>
      </c>
      <c r="I582" s="3">
        <v>0.53</v>
      </c>
      <c r="J582" s="3">
        <v>1.16222</v>
      </c>
      <c r="K582" s="3" t="str">
        <f t="shared" si="27"/>
        <v>19x75-Waste</v>
      </c>
      <c r="L582" s="32">
        <f>VLOOKUP(K:K,'price per block'!A:B,2,FALSE)</f>
        <v>300</v>
      </c>
      <c r="M582" s="33">
        <f>VLOOKUP(K:K,'price per block'!A:E,5,FALSE)</f>
        <v>1</v>
      </c>
      <c r="N582">
        <f t="shared" si="28"/>
        <v>0.53</v>
      </c>
      <c r="O582" s="34">
        <f t="shared" si="29"/>
        <v>0</v>
      </c>
    </row>
    <row r="583" spans="1:15" x14ac:dyDescent="0.2">
      <c r="A583" s="40">
        <v>45352</v>
      </c>
      <c r="B583" s="11" t="s">
        <v>83</v>
      </c>
      <c r="C583" s="1" t="s">
        <v>126</v>
      </c>
      <c r="D583" s="1" t="s">
        <v>17</v>
      </c>
      <c r="E583" s="1" t="s">
        <v>6</v>
      </c>
      <c r="F583" s="17" t="s">
        <v>6</v>
      </c>
      <c r="G583" s="4">
        <v>0</v>
      </c>
      <c r="H583" s="3">
        <v>0</v>
      </c>
      <c r="I583" s="3">
        <v>0</v>
      </c>
      <c r="J583" s="3">
        <v>0</v>
      </c>
      <c r="K583" s="3" t="str">
        <f t="shared" si="27"/>
        <v>19x75-Waste</v>
      </c>
      <c r="L583" s="32">
        <f>VLOOKUP(K:K,'price per block'!A:B,2,FALSE)</f>
        <v>300</v>
      </c>
      <c r="M583" s="33">
        <f>VLOOKUP(K:K,'price per block'!A:E,5,FALSE)</f>
        <v>1</v>
      </c>
      <c r="N583">
        <f t="shared" si="28"/>
        <v>0</v>
      </c>
      <c r="O583" s="34">
        <f t="shared" si="29"/>
        <v>0</v>
      </c>
    </row>
    <row r="584" spans="1:15" x14ac:dyDescent="0.2">
      <c r="A584" s="40">
        <v>45352</v>
      </c>
      <c r="B584" s="11" t="s">
        <v>83</v>
      </c>
      <c r="C584" s="1" t="s">
        <v>126</v>
      </c>
      <c r="D584" s="1" t="s">
        <v>14</v>
      </c>
      <c r="E584" s="1" t="s">
        <v>15</v>
      </c>
      <c r="F584" s="17" t="s">
        <v>62</v>
      </c>
      <c r="G584" s="4">
        <v>2161</v>
      </c>
      <c r="H584" s="3">
        <v>544.649</v>
      </c>
      <c r="I584" s="3">
        <v>0.71699999999999997</v>
      </c>
      <c r="J584" s="3">
        <v>1.5715600000000001</v>
      </c>
      <c r="K584" s="3" t="str">
        <f t="shared" si="27"/>
        <v>19x75-Q3</v>
      </c>
      <c r="L584" s="32">
        <f>VLOOKUP(K:K,'price per block'!A:B,2,FALSE)</f>
        <v>244</v>
      </c>
      <c r="M584" s="33">
        <f>VLOOKUP(K:K,'price per block'!A:E,5,FALSE)</f>
        <v>0.81333333333333335</v>
      </c>
      <c r="N584">
        <f t="shared" si="28"/>
        <v>0.58316000000000001</v>
      </c>
      <c r="O584" s="34">
        <f t="shared" si="29"/>
        <v>0.13383999999999996</v>
      </c>
    </row>
    <row r="585" spans="1:15" x14ac:dyDescent="0.2">
      <c r="A585" s="40">
        <v>45352</v>
      </c>
      <c r="B585" s="11" t="s">
        <v>83</v>
      </c>
      <c r="C585" s="1" t="s">
        <v>126</v>
      </c>
      <c r="D585" s="1" t="s">
        <v>11</v>
      </c>
      <c r="E585" s="1" t="s">
        <v>12</v>
      </c>
      <c r="F585" s="17" t="s">
        <v>61</v>
      </c>
      <c r="G585" s="4">
        <v>51733</v>
      </c>
      <c r="H585" s="3">
        <v>23455.9</v>
      </c>
      <c r="I585" s="3">
        <v>30.922999999999998</v>
      </c>
      <c r="J585" s="3">
        <v>67.811899999999994</v>
      </c>
      <c r="K585" s="3" t="str">
        <f t="shared" si="27"/>
        <v>19x75-Q1</v>
      </c>
      <c r="L585" s="32">
        <f>VLOOKUP(K:K,'price per block'!A:B,2,FALSE)</f>
        <v>300</v>
      </c>
      <c r="M585" s="33">
        <f>VLOOKUP(K:K,'price per block'!A:E,5,FALSE)</f>
        <v>1</v>
      </c>
      <c r="N585">
        <f t="shared" si="28"/>
        <v>30.922999999999998</v>
      </c>
      <c r="O585" s="34">
        <f t="shared" si="29"/>
        <v>0</v>
      </c>
    </row>
    <row r="586" spans="1:15" x14ac:dyDescent="0.2">
      <c r="A586" s="40">
        <v>45352</v>
      </c>
      <c r="B586" s="11" t="s">
        <v>83</v>
      </c>
      <c r="C586" s="1" t="s">
        <v>126</v>
      </c>
      <c r="D586" s="1" t="s">
        <v>13</v>
      </c>
      <c r="E586" s="1" t="s">
        <v>12</v>
      </c>
      <c r="F586" s="17" t="s">
        <v>61</v>
      </c>
      <c r="G586" s="4">
        <v>8084</v>
      </c>
      <c r="H586" s="3">
        <v>1660.99</v>
      </c>
      <c r="I586" s="3">
        <v>2.1890000000000001</v>
      </c>
      <c r="J586" s="3">
        <v>4.8006399999999996</v>
      </c>
      <c r="K586" s="3" t="str">
        <f t="shared" si="27"/>
        <v>19x75-Q1</v>
      </c>
      <c r="L586" s="32">
        <f>VLOOKUP(K:K,'price per block'!A:B,2,FALSE)</f>
        <v>300</v>
      </c>
      <c r="M586" s="33">
        <f>VLOOKUP(K:K,'price per block'!A:E,5,FALSE)</f>
        <v>1</v>
      </c>
      <c r="N586">
        <f t="shared" si="28"/>
        <v>2.1890000000000001</v>
      </c>
      <c r="O586" s="34">
        <f t="shared" si="29"/>
        <v>0</v>
      </c>
    </row>
    <row r="587" spans="1:15" x14ac:dyDescent="0.2">
      <c r="A587" s="40">
        <v>45352</v>
      </c>
      <c r="B587" s="11" t="s">
        <v>83</v>
      </c>
      <c r="C587" s="1" t="s">
        <v>126</v>
      </c>
      <c r="D587" s="1" t="s">
        <v>23</v>
      </c>
      <c r="E587" s="1" t="s">
        <v>22</v>
      </c>
      <c r="F587" s="17" t="s">
        <v>63</v>
      </c>
      <c r="G587" s="4">
        <v>728</v>
      </c>
      <c r="H587" s="3">
        <v>230.06700000000001</v>
      </c>
      <c r="I587" s="3">
        <v>0.30099999999999999</v>
      </c>
      <c r="J587" s="3">
        <v>0.66089500000000001</v>
      </c>
      <c r="K587" s="3" t="str">
        <f t="shared" si="27"/>
        <v>19x75-Q2</v>
      </c>
      <c r="L587" s="32">
        <f>VLOOKUP(K:K,'price per block'!A:B,2,FALSE)</f>
        <v>300</v>
      </c>
      <c r="M587" s="33">
        <f>VLOOKUP(K:K,'price per block'!A:E,5,FALSE)</f>
        <v>1</v>
      </c>
      <c r="N587">
        <f t="shared" si="28"/>
        <v>0.30099999999999999</v>
      </c>
      <c r="O587" s="34">
        <f t="shared" si="29"/>
        <v>0</v>
      </c>
    </row>
    <row r="588" spans="1:15" x14ac:dyDescent="0.2">
      <c r="A588" s="40">
        <v>45352</v>
      </c>
      <c r="B588" s="11" t="s">
        <v>83</v>
      </c>
      <c r="C588" s="1" t="s">
        <v>126</v>
      </c>
      <c r="D588" s="1" t="s">
        <v>25</v>
      </c>
      <c r="E588" s="1" t="s">
        <v>12</v>
      </c>
      <c r="F588" s="17" t="s">
        <v>65</v>
      </c>
      <c r="G588" s="4">
        <v>371</v>
      </c>
      <c r="H588" s="3">
        <v>1114.1099999999999</v>
      </c>
      <c r="I588" s="3">
        <v>1.4690000000000001</v>
      </c>
      <c r="J588" s="3">
        <v>3.2219199999999999</v>
      </c>
      <c r="K588" s="3" t="str">
        <f t="shared" si="27"/>
        <v>19x75-Q5</v>
      </c>
      <c r="L588" s="32">
        <f>VLOOKUP(K:K,'price per block'!A:B,2,FALSE)</f>
        <v>300</v>
      </c>
      <c r="M588" s="33">
        <f>VLOOKUP(K:K,'price per block'!A:E,5,FALSE)</f>
        <v>1</v>
      </c>
      <c r="N588">
        <f t="shared" si="28"/>
        <v>1.4690000000000001</v>
      </c>
      <c r="O588" s="34">
        <f t="shared" si="29"/>
        <v>0</v>
      </c>
    </row>
    <row r="589" spans="1:15" x14ac:dyDescent="0.2">
      <c r="A589" s="40">
        <v>45352</v>
      </c>
      <c r="B589" s="11" t="s">
        <v>83</v>
      </c>
      <c r="C589" s="1" t="s">
        <v>126</v>
      </c>
      <c r="D589" s="1" t="s">
        <v>24</v>
      </c>
      <c r="E589" s="1" t="s">
        <v>12</v>
      </c>
      <c r="F589" s="17" t="s">
        <v>65</v>
      </c>
      <c r="G589" s="4">
        <v>310</v>
      </c>
      <c r="H589" s="3">
        <v>746.48</v>
      </c>
      <c r="I589" s="3">
        <v>0.98399999999999999</v>
      </c>
      <c r="J589" s="3">
        <v>2.15815</v>
      </c>
      <c r="K589" s="3" t="str">
        <f t="shared" si="27"/>
        <v>19x75-Q5</v>
      </c>
      <c r="L589" s="32">
        <f>VLOOKUP(K:K,'price per block'!A:B,2,FALSE)</f>
        <v>300</v>
      </c>
      <c r="M589" s="33">
        <f>VLOOKUP(K:K,'price per block'!A:E,5,FALSE)</f>
        <v>1</v>
      </c>
      <c r="N589">
        <f t="shared" si="28"/>
        <v>0.98399999999999999</v>
      </c>
      <c r="O589" s="34">
        <f t="shared" si="29"/>
        <v>0</v>
      </c>
    </row>
    <row r="590" spans="1:15" x14ac:dyDescent="0.2">
      <c r="A590" s="40">
        <v>45352</v>
      </c>
      <c r="B590" s="18" t="s">
        <v>78</v>
      </c>
      <c r="C590" s="1" t="s">
        <v>126</v>
      </c>
      <c r="D590" s="1" t="s">
        <v>6</v>
      </c>
      <c r="E590" s="1" t="s">
        <v>6</v>
      </c>
      <c r="F590" s="17" t="s">
        <v>6</v>
      </c>
      <c r="G590" s="4">
        <v>158125</v>
      </c>
      <c r="H590" s="3">
        <v>10175.700000000001</v>
      </c>
      <c r="I590" s="3">
        <v>13.362</v>
      </c>
      <c r="J590" s="3">
        <v>8.7960200000000004</v>
      </c>
      <c r="K590" s="3" t="str">
        <f t="shared" si="27"/>
        <v>19x75-Waste</v>
      </c>
      <c r="L590" s="32">
        <f>VLOOKUP(K:K,'price per block'!A:B,2,FALSE)</f>
        <v>300</v>
      </c>
      <c r="M590" s="33">
        <f>VLOOKUP(K:K,'price per block'!A:E,5,FALSE)</f>
        <v>1</v>
      </c>
      <c r="N590">
        <f t="shared" si="28"/>
        <v>13.362</v>
      </c>
      <c r="O590" s="34">
        <f t="shared" si="29"/>
        <v>0</v>
      </c>
    </row>
    <row r="591" spans="1:15" x14ac:dyDescent="0.2">
      <c r="A591" s="40">
        <v>45352</v>
      </c>
      <c r="B591" s="18" t="s">
        <v>78</v>
      </c>
      <c r="C591" s="1" t="s">
        <v>126</v>
      </c>
      <c r="D591" s="1" t="s">
        <v>9</v>
      </c>
      <c r="E591" s="1" t="s">
        <v>10</v>
      </c>
      <c r="F591" s="17" t="s">
        <v>6</v>
      </c>
      <c r="G591" s="4">
        <v>83684</v>
      </c>
      <c r="H591" s="3">
        <v>17624.8</v>
      </c>
      <c r="I591" s="3">
        <v>23.135999999999999</v>
      </c>
      <c r="J591" s="3">
        <v>15.229699999999999</v>
      </c>
      <c r="K591" s="3" t="str">
        <f t="shared" si="27"/>
        <v>19x75-Waste</v>
      </c>
      <c r="L591" s="32">
        <f>VLOOKUP(K:K,'price per block'!A:B,2,FALSE)</f>
        <v>300</v>
      </c>
      <c r="M591" s="33">
        <f>VLOOKUP(K:K,'price per block'!A:E,5,FALSE)</f>
        <v>1</v>
      </c>
      <c r="N591">
        <f t="shared" si="28"/>
        <v>23.135999999999999</v>
      </c>
      <c r="O591" s="34">
        <f t="shared" si="29"/>
        <v>0</v>
      </c>
    </row>
    <row r="592" spans="1:15" x14ac:dyDescent="0.2">
      <c r="A592" s="40">
        <v>45352</v>
      </c>
      <c r="B592" s="18" t="s">
        <v>78</v>
      </c>
      <c r="C592" s="1" t="s">
        <v>126</v>
      </c>
      <c r="D592" s="1" t="s">
        <v>16</v>
      </c>
      <c r="E592" s="1" t="s">
        <v>6</v>
      </c>
      <c r="F592" s="17" t="s">
        <v>6</v>
      </c>
      <c r="G592" s="4">
        <v>0</v>
      </c>
      <c r="H592" s="3">
        <v>1577.11</v>
      </c>
      <c r="I592" s="3">
        <v>2.0710000000000002</v>
      </c>
      <c r="J592" s="3">
        <v>1.3630100000000001</v>
      </c>
      <c r="K592" s="3" t="str">
        <f t="shared" si="27"/>
        <v>19x75-Waste</v>
      </c>
      <c r="L592" s="32">
        <f>VLOOKUP(K:K,'price per block'!A:B,2,FALSE)</f>
        <v>300</v>
      </c>
      <c r="M592" s="33">
        <f>VLOOKUP(K:K,'price per block'!A:E,5,FALSE)</f>
        <v>1</v>
      </c>
      <c r="N592">
        <f t="shared" si="28"/>
        <v>2.0710000000000002</v>
      </c>
      <c r="O592" s="34">
        <f t="shared" si="29"/>
        <v>0</v>
      </c>
    </row>
    <row r="593" spans="1:15" x14ac:dyDescent="0.2">
      <c r="A593" s="40">
        <v>45352</v>
      </c>
      <c r="B593" s="18" t="s">
        <v>78</v>
      </c>
      <c r="C593" s="1" t="s">
        <v>126</v>
      </c>
      <c r="D593" s="1" t="s">
        <v>17</v>
      </c>
      <c r="E593" s="1" t="s">
        <v>6</v>
      </c>
      <c r="F593" s="17" t="s">
        <v>6</v>
      </c>
      <c r="G593" s="4">
        <v>9</v>
      </c>
      <c r="H593" s="3">
        <v>46.607999999999997</v>
      </c>
      <c r="I593" s="3">
        <v>6.0999999999999999E-2</v>
      </c>
      <c r="J593" s="3">
        <v>4.0263500000000001E-2</v>
      </c>
      <c r="K593" s="3" t="str">
        <f t="shared" si="27"/>
        <v>19x75-Waste</v>
      </c>
      <c r="L593" s="32">
        <f>VLOOKUP(K:K,'price per block'!A:B,2,FALSE)</f>
        <v>300</v>
      </c>
      <c r="M593" s="33">
        <f>VLOOKUP(K:K,'price per block'!A:E,5,FALSE)</f>
        <v>1</v>
      </c>
      <c r="N593">
        <f t="shared" si="28"/>
        <v>6.0999999999999999E-2</v>
      </c>
      <c r="O593" s="34">
        <f t="shared" si="29"/>
        <v>0</v>
      </c>
    </row>
    <row r="594" spans="1:15" x14ac:dyDescent="0.2">
      <c r="A594" s="40">
        <v>45352</v>
      </c>
      <c r="B594" s="18" t="s">
        <v>78</v>
      </c>
      <c r="C594" s="1" t="s">
        <v>126</v>
      </c>
      <c r="D594" s="1" t="s">
        <v>11</v>
      </c>
      <c r="E594" s="1" t="s">
        <v>12</v>
      </c>
      <c r="F594" s="17" t="s">
        <v>61</v>
      </c>
      <c r="G594" s="4">
        <v>169733</v>
      </c>
      <c r="H594" s="3">
        <v>70443</v>
      </c>
      <c r="I594" s="3">
        <v>92.474999999999994</v>
      </c>
      <c r="J594" s="3">
        <v>60.874099999999999</v>
      </c>
      <c r="K594" s="3" t="str">
        <f t="shared" si="27"/>
        <v>19x75-Q1</v>
      </c>
      <c r="L594" s="32">
        <f>VLOOKUP(K:K,'price per block'!A:B,2,FALSE)</f>
        <v>300</v>
      </c>
      <c r="M594" s="33">
        <f>VLOOKUP(K:K,'price per block'!A:E,5,FALSE)</f>
        <v>1</v>
      </c>
      <c r="N594">
        <f t="shared" si="28"/>
        <v>92.474999999999994</v>
      </c>
      <c r="O594" s="34">
        <f t="shared" si="29"/>
        <v>0</v>
      </c>
    </row>
    <row r="595" spans="1:15" x14ac:dyDescent="0.2">
      <c r="A595" s="40">
        <v>45352</v>
      </c>
      <c r="B595" s="18" t="s">
        <v>78</v>
      </c>
      <c r="C595" s="1" t="s">
        <v>126</v>
      </c>
      <c r="D595" s="1" t="s">
        <v>13</v>
      </c>
      <c r="E595" s="1" t="s">
        <v>12</v>
      </c>
      <c r="F595" s="17" t="s">
        <v>61</v>
      </c>
      <c r="G595" s="4">
        <v>46333</v>
      </c>
      <c r="H595" s="3">
        <v>9487.8799999999992</v>
      </c>
      <c r="I595" s="3">
        <v>12.46</v>
      </c>
      <c r="J595" s="3">
        <v>8.2019599999999997</v>
      </c>
      <c r="K595" s="3" t="str">
        <f t="shared" si="27"/>
        <v>19x75-Q1</v>
      </c>
      <c r="L595" s="32">
        <f>VLOOKUP(K:K,'price per block'!A:B,2,FALSE)</f>
        <v>300</v>
      </c>
      <c r="M595" s="33">
        <f>VLOOKUP(K:K,'price per block'!A:E,5,FALSE)</f>
        <v>1</v>
      </c>
      <c r="N595">
        <f t="shared" si="28"/>
        <v>12.46</v>
      </c>
      <c r="O595" s="34">
        <f t="shared" si="29"/>
        <v>0</v>
      </c>
    </row>
    <row r="596" spans="1:15" x14ac:dyDescent="0.2">
      <c r="A596" s="40">
        <v>45352</v>
      </c>
      <c r="B596" s="18" t="s">
        <v>78</v>
      </c>
      <c r="C596" s="1" t="s">
        <v>126</v>
      </c>
      <c r="D596" s="1" t="s">
        <v>14</v>
      </c>
      <c r="E596" s="1" t="s">
        <v>15</v>
      </c>
      <c r="F596" s="17" t="s">
        <v>62</v>
      </c>
      <c r="G596" s="4">
        <v>13508</v>
      </c>
      <c r="H596" s="3">
        <v>3592.86</v>
      </c>
      <c r="I596" s="3">
        <v>4.7130000000000001</v>
      </c>
      <c r="J596" s="3">
        <v>3.1027399999999998</v>
      </c>
      <c r="K596" s="3" t="str">
        <f t="shared" si="27"/>
        <v>19x75-Q3</v>
      </c>
      <c r="L596" s="32">
        <f>VLOOKUP(K:K,'price per block'!A:B,2,FALSE)</f>
        <v>244</v>
      </c>
      <c r="M596" s="33">
        <f>VLOOKUP(K:K,'price per block'!A:E,5,FALSE)</f>
        <v>0.81333333333333335</v>
      </c>
      <c r="N596">
        <f t="shared" si="28"/>
        <v>3.83324</v>
      </c>
      <c r="O596" s="34">
        <f t="shared" si="29"/>
        <v>0.8797600000000001</v>
      </c>
    </row>
    <row r="597" spans="1:15" x14ac:dyDescent="0.2">
      <c r="A597" s="40">
        <v>45352</v>
      </c>
      <c r="B597" s="18" t="s">
        <v>78</v>
      </c>
      <c r="C597" s="1" t="s">
        <v>126</v>
      </c>
      <c r="D597" s="1" t="s">
        <v>23</v>
      </c>
      <c r="E597" s="1" t="s">
        <v>22</v>
      </c>
      <c r="F597" s="17" t="s">
        <v>63</v>
      </c>
      <c r="G597" s="4">
        <v>5906</v>
      </c>
      <c r="H597" s="3">
        <v>1688.8</v>
      </c>
      <c r="I597" s="3">
        <v>2.2189999999999999</v>
      </c>
      <c r="J597" s="3">
        <v>1.4609300000000001</v>
      </c>
      <c r="K597" s="3" t="str">
        <f t="shared" si="27"/>
        <v>19x75-Q2</v>
      </c>
      <c r="L597" s="32">
        <f>VLOOKUP(K:K,'price per block'!A:B,2,FALSE)</f>
        <v>300</v>
      </c>
      <c r="M597" s="33">
        <f>VLOOKUP(K:K,'price per block'!A:E,5,FALSE)</f>
        <v>1</v>
      </c>
      <c r="N597">
        <f t="shared" si="28"/>
        <v>2.2189999999999999</v>
      </c>
      <c r="O597" s="34">
        <f t="shared" si="29"/>
        <v>0</v>
      </c>
    </row>
    <row r="598" spans="1:15" x14ac:dyDescent="0.2">
      <c r="A598" s="40">
        <v>45352</v>
      </c>
      <c r="B598" s="18" t="s">
        <v>78</v>
      </c>
      <c r="C598" s="1" t="s">
        <v>126</v>
      </c>
      <c r="D598" s="1" t="s">
        <v>25</v>
      </c>
      <c r="E598" s="1" t="s">
        <v>12</v>
      </c>
      <c r="F598" s="17" t="s">
        <v>65</v>
      </c>
      <c r="G598" s="4">
        <v>151</v>
      </c>
      <c r="H598" s="3">
        <v>453.45299999999997</v>
      </c>
      <c r="I598" s="3">
        <v>0.59599999999999997</v>
      </c>
      <c r="J598" s="3">
        <v>0.39216200000000001</v>
      </c>
      <c r="K598" s="3" t="str">
        <f t="shared" si="27"/>
        <v>19x75-Q5</v>
      </c>
      <c r="L598" s="32">
        <f>VLOOKUP(K:K,'price per block'!A:B,2,FALSE)</f>
        <v>300</v>
      </c>
      <c r="M598" s="33">
        <f>VLOOKUP(K:K,'price per block'!A:E,5,FALSE)</f>
        <v>1</v>
      </c>
      <c r="N598">
        <f t="shared" si="28"/>
        <v>0.59599999999999997</v>
      </c>
      <c r="O598" s="34">
        <f t="shared" si="29"/>
        <v>0</v>
      </c>
    </row>
    <row r="599" spans="1:15" x14ac:dyDescent="0.2">
      <c r="A599" s="40">
        <v>45352</v>
      </c>
      <c r="B599" s="18" t="s">
        <v>78</v>
      </c>
      <c r="C599" s="1" t="s">
        <v>126</v>
      </c>
      <c r="D599" s="1" t="s">
        <v>24</v>
      </c>
      <c r="E599" s="1" t="s">
        <v>12</v>
      </c>
      <c r="F599" s="17" t="s">
        <v>65</v>
      </c>
      <c r="G599" s="4">
        <v>259</v>
      </c>
      <c r="H599" s="3">
        <v>623.67200000000003</v>
      </c>
      <c r="I599" s="3">
        <v>0.81899999999999995</v>
      </c>
      <c r="J599" s="3">
        <v>0.53916900000000001</v>
      </c>
      <c r="K599" s="3" t="str">
        <f t="shared" si="27"/>
        <v>19x75-Q5</v>
      </c>
      <c r="L599" s="32">
        <f>VLOOKUP(K:K,'price per block'!A:B,2,FALSE)</f>
        <v>300</v>
      </c>
      <c r="M599" s="33">
        <f>VLOOKUP(K:K,'price per block'!A:E,5,FALSE)</f>
        <v>1</v>
      </c>
      <c r="N599">
        <f t="shared" si="28"/>
        <v>0.81899999999999995</v>
      </c>
      <c r="O599" s="34">
        <f t="shared" si="29"/>
        <v>0</v>
      </c>
    </row>
    <row r="600" spans="1:15" x14ac:dyDescent="0.2">
      <c r="A600" s="40">
        <v>45383</v>
      </c>
      <c r="B600" s="23" t="s">
        <v>81</v>
      </c>
      <c r="C600" s="19" t="s">
        <v>28</v>
      </c>
      <c r="D600" s="19" t="s">
        <v>6</v>
      </c>
      <c r="E600" s="19" t="s">
        <v>6</v>
      </c>
      <c r="F600" s="20" t="s">
        <v>6</v>
      </c>
      <c r="G600" s="21">
        <v>44792</v>
      </c>
      <c r="H600" s="22">
        <v>2830.66</v>
      </c>
      <c r="I600" s="22">
        <v>2.992</v>
      </c>
      <c r="J600" s="22">
        <v>2.2959700000000001</v>
      </c>
      <c r="K600" s="22" t="str">
        <f t="shared" si="27"/>
        <v>16x69-Waste</v>
      </c>
      <c r="L600" s="32">
        <f>VLOOKUP(K:K,'price per block'!A:B,2,FALSE)</f>
        <v>300</v>
      </c>
      <c r="M600" s="33">
        <f>VLOOKUP(K:K,'price per block'!A:E,5,FALSE)</f>
        <v>1</v>
      </c>
      <c r="N600">
        <f t="shared" si="28"/>
        <v>2.992</v>
      </c>
      <c r="O600" s="34">
        <f t="shared" si="29"/>
        <v>0</v>
      </c>
    </row>
    <row r="601" spans="1:15" x14ac:dyDescent="0.2">
      <c r="A601" s="40">
        <v>45383</v>
      </c>
      <c r="B601" s="23" t="s">
        <v>81</v>
      </c>
      <c r="C601" s="19" t="s">
        <v>28</v>
      </c>
      <c r="D601" s="19" t="s">
        <v>16</v>
      </c>
      <c r="E601" s="19" t="s">
        <v>6</v>
      </c>
      <c r="F601" s="20" t="s">
        <v>6</v>
      </c>
      <c r="G601" s="21">
        <v>0</v>
      </c>
      <c r="H601" s="22">
        <v>454.93400000000003</v>
      </c>
      <c r="I601" s="22">
        <v>0.48099999999999998</v>
      </c>
      <c r="J601" s="22">
        <v>0.36907499999999999</v>
      </c>
      <c r="K601" s="22" t="str">
        <f t="shared" si="27"/>
        <v>16x69-Waste</v>
      </c>
      <c r="L601" s="32">
        <f>VLOOKUP(K:K,'price per block'!A:B,2,FALSE)</f>
        <v>300</v>
      </c>
      <c r="M601" s="33">
        <f>VLOOKUP(K:K,'price per block'!A:E,5,FALSE)</f>
        <v>1</v>
      </c>
      <c r="N601">
        <f t="shared" si="28"/>
        <v>0.48099999999999998</v>
      </c>
      <c r="O601" s="34">
        <f t="shared" si="29"/>
        <v>0</v>
      </c>
    </row>
    <row r="602" spans="1:15" x14ac:dyDescent="0.2">
      <c r="A602" s="40">
        <v>45383</v>
      </c>
      <c r="B602" s="23" t="s">
        <v>81</v>
      </c>
      <c r="C602" s="19" t="s">
        <v>28</v>
      </c>
      <c r="D602" s="19" t="s">
        <v>17</v>
      </c>
      <c r="E602" s="19" t="s">
        <v>6</v>
      </c>
      <c r="F602" s="20" t="s">
        <v>6</v>
      </c>
      <c r="G602" s="21">
        <v>2</v>
      </c>
      <c r="H602" s="22">
        <v>7.5369999999999999</v>
      </c>
      <c r="I602" s="22">
        <v>8.0000000000000002E-3</v>
      </c>
      <c r="J602" s="22">
        <v>6.1074099999999997E-3</v>
      </c>
      <c r="K602" s="22" t="str">
        <f t="shared" si="27"/>
        <v>16x69-Waste</v>
      </c>
      <c r="L602" s="32">
        <f>VLOOKUP(K:K,'price per block'!A:B,2,FALSE)</f>
        <v>300</v>
      </c>
      <c r="M602" s="33">
        <f>VLOOKUP(K:K,'price per block'!A:E,5,FALSE)</f>
        <v>1</v>
      </c>
      <c r="N602">
        <f t="shared" si="28"/>
        <v>8.0000000000000002E-3</v>
      </c>
      <c r="O602" s="34">
        <f t="shared" si="29"/>
        <v>0</v>
      </c>
    </row>
    <row r="603" spans="1:15" x14ac:dyDescent="0.2">
      <c r="A603" s="40">
        <v>45383</v>
      </c>
      <c r="B603" s="23" t="s">
        <v>81</v>
      </c>
      <c r="C603" s="19" t="s">
        <v>28</v>
      </c>
      <c r="D603" s="19" t="s">
        <v>9</v>
      </c>
      <c r="E603" s="19" t="s">
        <v>10</v>
      </c>
      <c r="F603" s="20" t="s">
        <v>6</v>
      </c>
      <c r="G603" s="21">
        <v>27541</v>
      </c>
      <c r="H603" s="22">
        <v>7815.74</v>
      </c>
      <c r="I603" s="22">
        <v>8.26</v>
      </c>
      <c r="J603" s="22">
        <v>6.3381800000000004</v>
      </c>
      <c r="K603" s="22" t="str">
        <f t="shared" si="27"/>
        <v>16x69-Waste</v>
      </c>
      <c r="L603" s="32">
        <f>VLOOKUP(K:K,'price per block'!A:B,2,FALSE)</f>
        <v>300</v>
      </c>
      <c r="M603" s="33">
        <f>VLOOKUP(K:K,'price per block'!A:E,5,FALSE)</f>
        <v>1</v>
      </c>
      <c r="N603">
        <f t="shared" si="28"/>
        <v>8.26</v>
      </c>
      <c r="O603" s="34">
        <f t="shared" si="29"/>
        <v>0</v>
      </c>
    </row>
    <row r="604" spans="1:15" x14ac:dyDescent="0.2">
      <c r="A604" s="40">
        <v>45383</v>
      </c>
      <c r="B604" s="23" t="s">
        <v>81</v>
      </c>
      <c r="C604" s="19" t="s">
        <v>126</v>
      </c>
      <c r="D604" s="19" t="s">
        <v>6</v>
      </c>
      <c r="E604" s="19" t="s">
        <v>6</v>
      </c>
      <c r="F604" s="20" t="s">
        <v>6</v>
      </c>
      <c r="G604" s="21">
        <v>52228</v>
      </c>
      <c r="H604" s="22">
        <v>3235.05</v>
      </c>
      <c r="I604" s="22">
        <v>4.2380000000000004</v>
      </c>
      <c r="J604" s="22">
        <v>3.2518600000000002</v>
      </c>
      <c r="K604" s="22" t="str">
        <f t="shared" si="27"/>
        <v>19x75-Waste</v>
      </c>
      <c r="L604" s="32">
        <f>VLOOKUP(K:K,'price per block'!A:B,2,FALSE)</f>
        <v>300</v>
      </c>
      <c r="M604" s="33">
        <f>VLOOKUP(K:K,'price per block'!A:E,5,FALSE)</f>
        <v>1</v>
      </c>
      <c r="N604">
        <f t="shared" si="28"/>
        <v>4.2380000000000004</v>
      </c>
      <c r="O604" s="34">
        <f t="shared" si="29"/>
        <v>0</v>
      </c>
    </row>
    <row r="605" spans="1:15" x14ac:dyDescent="0.2">
      <c r="A605" s="40">
        <v>45383</v>
      </c>
      <c r="B605" s="23" t="s">
        <v>81</v>
      </c>
      <c r="C605" s="19" t="s">
        <v>126</v>
      </c>
      <c r="D605" s="19" t="s">
        <v>9</v>
      </c>
      <c r="E605" s="19" t="s">
        <v>10</v>
      </c>
      <c r="F605" s="20" t="s">
        <v>6</v>
      </c>
      <c r="G605" s="21">
        <v>28157</v>
      </c>
      <c r="H605" s="22">
        <v>7067.74</v>
      </c>
      <c r="I605" s="22">
        <v>9.2560000000000002</v>
      </c>
      <c r="J605" s="22">
        <v>7.1028900000000004</v>
      </c>
      <c r="K605" s="22" t="str">
        <f t="shared" si="27"/>
        <v>19x75-Waste</v>
      </c>
      <c r="L605" s="32">
        <f>VLOOKUP(K:K,'price per block'!A:B,2,FALSE)</f>
        <v>300</v>
      </c>
      <c r="M605" s="33">
        <f>VLOOKUP(K:K,'price per block'!A:E,5,FALSE)</f>
        <v>1</v>
      </c>
      <c r="N605">
        <f t="shared" si="28"/>
        <v>9.2560000000000002</v>
      </c>
      <c r="O605" s="34">
        <f t="shared" si="29"/>
        <v>0</v>
      </c>
    </row>
    <row r="606" spans="1:15" x14ac:dyDescent="0.2">
      <c r="A606" s="40">
        <v>45383</v>
      </c>
      <c r="B606" s="23" t="s">
        <v>81</v>
      </c>
      <c r="C606" s="19" t="s">
        <v>126</v>
      </c>
      <c r="D606" s="19" t="s">
        <v>16</v>
      </c>
      <c r="E606" s="19" t="s">
        <v>6</v>
      </c>
      <c r="F606" s="20" t="s">
        <v>6</v>
      </c>
      <c r="G606" s="21">
        <v>0</v>
      </c>
      <c r="H606" s="22">
        <v>519.70299999999997</v>
      </c>
      <c r="I606" s="22">
        <v>0.68100000000000005</v>
      </c>
      <c r="J606" s="22">
        <v>0.52237</v>
      </c>
      <c r="K606" s="22" t="str">
        <f t="shared" si="27"/>
        <v>19x75-Waste</v>
      </c>
      <c r="L606" s="32">
        <f>VLOOKUP(K:K,'price per block'!A:B,2,FALSE)</f>
        <v>300</v>
      </c>
      <c r="M606" s="33">
        <f>VLOOKUP(K:K,'price per block'!A:E,5,FALSE)</f>
        <v>1</v>
      </c>
      <c r="N606">
        <f t="shared" si="28"/>
        <v>0.68100000000000005</v>
      </c>
      <c r="O606" s="34">
        <f t="shared" si="29"/>
        <v>0</v>
      </c>
    </row>
    <row r="607" spans="1:15" x14ac:dyDescent="0.2">
      <c r="A607" s="40">
        <v>45383</v>
      </c>
      <c r="B607" s="23" t="s">
        <v>81</v>
      </c>
      <c r="C607" s="19" t="s">
        <v>126</v>
      </c>
      <c r="D607" s="19" t="s">
        <v>17</v>
      </c>
      <c r="E607" s="19" t="s">
        <v>6</v>
      </c>
      <c r="F607" s="20" t="s">
        <v>6</v>
      </c>
      <c r="G607" s="21">
        <v>1</v>
      </c>
      <c r="H607" s="22">
        <v>3.024</v>
      </c>
      <c r="I607" s="22">
        <v>4.0000000000000001E-3</v>
      </c>
      <c r="J607" s="22">
        <v>3.0364400000000001E-3</v>
      </c>
      <c r="K607" s="22" t="str">
        <f t="shared" si="27"/>
        <v>19x75-Waste</v>
      </c>
      <c r="L607" s="32">
        <f>VLOOKUP(K:K,'price per block'!A:B,2,FALSE)</f>
        <v>300</v>
      </c>
      <c r="M607" s="33">
        <f>VLOOKUP(K:K,'price per block'!A:E,5,FALSE)</f>
        <v>1</v>
      </c>
      <c r="N607">
        <f t="shared" si="28"/>
        <v>4.0000000000000001E-3</v>
      </c>
      <c r="O607" s="34">
        <f t="shared" si="29"/>
        <v>0</v>
      </c>
    </row>
    <row r="608" spans="1:15" x14ac:dyDescent="0.2">
      <c r="A608" s="40">
        <v>45383</v>
      </c>
      <c r="B608" s="23" t="s">
        <v>81</v>
      </c>
      <c r="C608" s="19" t="s">
        <v>28</v>
      </c>
      <c r="D608" s="19" t="s">
        <v>6</v>
      </c>
      <c r="E608" s="19" t="s">
        <v>6</v>
      </c>
      <c r="F608" s="20" t="s">
        <v>6</v>
      </c>
      <c r="G608" s="21">
        <v>67603</v>
      </c>
      <c r="H608" s="22">
        <v>4132.1899999999996</v>
      </c>
      <c r="I608" s="22">
        <v>4.3440000000000003</v>
      </c>
      <c r="J608" s="22">
        <v>3.3332600000000001</v>
      </c>
      <c r="K608" s="22" t="str">
        <f t="shared" si="27"/>
        <v>16x69-Waste</v>
      </c>
      <c r="L608" s="32">
        <f>VLOOKUP(K:K,'price per block'!A:B,2,FALSE)</f>
        <v>300</v>
      </c>
      <c r="M608" s="33">
        <f>VLOOKUP(K:K,'price per block'!A:E,5,FALSE)</f>
        <v>1</v>
      </c>
      <c r="N608">
        <f t="shared" si="28"/>
        <v>4.3440000000000003</v>
      </c>
      <c r="O608" s="34">
        <f t="shared" si="29"/>
        <v>0</v>
      </c>
    </row>
    <row r="609" spans="1:15" x14ac:dyDescent="0.2">
      <c r="A609" s="40">
        <v>45383</v>
      </c>
      <c r="B609" s="23" t="s">
        <v>81</v>
      </c>
      <c r="C609" s="19" t="s">
        <v>28</v>
      </c>
      <c r="D609" s="19" t="s">
        <v>9</v>
      </c>
      <c r="E609" s="19" t="s">
        <v>10</v>
      </c>
      <c r="F609" s="20" t="s">
        <v>6</v>
      </c>
      <c r="G609" s="21">
        <v>31976</v>
      </c>
      <c r="H609" s="22">
        <v>7882.69</v>
      </c>
      <c r="I609" s="22">
        <v>8.2859999999999996</v>
      </c>
      <c r="J609" s="22">
        <v>6.3583800000000004</v>
      </c>
      <c r="K609" s="22" t="str">
        <f t="shared" si="27"/>
        <v>16x69-Waste</v>
      </c>
      <c r="L609" s="32">
        <f>VLOOKUP(K:K,'price per block'!A:B,2,FALSE)</f>
        <v>300</v>
      </c>
      <c r="M609" s="33">
        <f>VLOOKUP(K:K,'price per block'!A:E,5,FALSE)</f>
        <v>1</v>
      </c>
      <c r="N609">
        <f t="shared" si="28"/>
        <v>8.2859999999999996</v>
      </c>
      <c r="O609" s="34">
        <f t="shared" si="29"/>
        <v>0</v>
      </c>
    </row>
    <row r="610" spans="1:15" x14ac:dyDescent="0.2">
      <c r="A610" s="40">
        <v>45383</v>
      </c>
      <c r="B610" s="23" t="s">
        <v>81</v>
      </c>
      <c r="C610" s="19" t="s">
        <v>28</v>
      </c>
      <c r="D610" s="19" t="s">
        <v>16</v>
      </c>
      <c r="E610" s="19" t="s">
        <v>6</v>
      </c>
      <c r="F610" s="20" t="s">
        <v>6</v>
      </c>
      <c r="G610" s="21">
        <v>0</v>
      </c>
      <c r="H610" s="22">
        <v>664.83799999999997</v>
      </c>
      <c r="I610" s="22">
        <v>0.69899999999999995</v>
      </c>
      <c r="J610" s="22">
        <v>0.53626799999999997</v>
      </c>
      <c r="K610" s="22" t="str">
        <f t="shared" si="27"/>
        <v>16x69-Waste</v>
      </c>
      <c r="L610" s="32">
        <f>VLOOKUP(K:K,'price per block'!A:B,2,FALSE)</f>
        <v>300</v>
      </c>
      <c r="M610" s="33">
        <f>VLOOKUP(K:K,'price per block'!A:E,5,FALSE)</f>
        <v>1</v>
      </c>
      <c r="N610">
        <f t="shared" si="28"/>
        <v>0.69899999999999995</v>
      </c>
      <c r="O610" s="34">
        <f t="shared" si="29"/>
        <v>0</v>
      </c>
    </row>
    <row r="611" spans="1:15" x14ac:dyDescent="0.2">
      <c r="A611" s="40">
        <v>45383</v>
      </c>
      <c r="B611" s="23" t="s">
        <v>81</v>
      </c>
      <c r="C611" s="19" t="s">
        <v>28</v>
      </c>
      <c r="D611" s="19" t="s">
        <v>17</v>
      </c>
      <c r="E611" s="19" t="s">
        <v>6</v>
      </c>
      <c r="F611" s="20" t="s">
        <v>6</v>
      </c>
      <c r="G611" s="21">
        <v>0</v>
      </c>
      <c r="H611" s="22">
        <v>0</v>
      </c>
      <c r="I611" s="22">
        <v>0</v>
      </c>
      <c r="J611" s="22">
        <v>0</v>
      </c>
      <c r="K611" s="22" t="str">
        <f t="shared" si="27"/>
        <v>16x69-Waste</v>
      </c>
      <c r="L611" s="32">
        <f>VLOOKUP(K:K,'price per block'!A:B,2,FALSE)</f>
        <v>300</v>
      </c>
      <c r="M611" s="33">
        <f>VLOOKUP(K:K,'price per block'!A:E,5,FALSE)</f>
        <v>1</v>
      </c>
      <c r="N611">
        <f t="shared" si="28"/>
        <v>0</v>
      </c>
      <c r="O611" s="34">
        <f t="shared" si="29"/>
        <v>0</v>
      </c>
    </row>
    <row r="612" spans="1:15" x14ac:dyDescent="0.2">
      <c r="A612" s="40">
        <v>45383</v>
      </c>
      <c r="B612" s="23" t="s">
        <v>81</v>
      </c>
      <c r="C612" s="19" t="s">
        <v>28</v>
      </c>
      <c r="D612" s="19" t="s">
        <v>31</v>
      </c>
      <c r="E612" s="19" t="s">
        <v>12</v>
      </c>
      <c r="F612" s="20" t="s">
        <v>61</v>
      </c>
      <c r="G612" s="21">
        <v>23202</v>
      </c>
      <c r="H612" s="22">
        <v>5119.1899999999996</v>
      </c>
      <c r="I612" s="22">
        <v>5.41</v>
      </c>
      <c r="J612" s="22">
        <v>4.1513600000000004</v>
      </c>
      <c r="K612" s="22" t="str">
        <f t="shared" si="27"/>
        <v>16x69-Q1</v>
      </c>
      <c r="L612" s="32">
        <f>VLOOKUP(K:K,'price per block'!A:B,2,FALSE)</f>
        <v>300</v>
      </c>
      <c r="M612" s="33">
        <f>VLOOKUP(K:K,'price per block'!A:E,5,FALSE)</f>
        <v>1</v>
      </c>
      <c r="N612">
        <f t="shared" si="28"/>
        <v>5.41</v>
      </c>
      <c r="O612" s="34">
        <f t="shared" si="29"/>
        <v>0</v>
      </c>
    </row>
    <row r="613" spans="1:15" x14ac:dyDescent="0.2">
      <c r="A613" s="40">
        <v>45383</v>
      </c>
      <c r="B613" s="23" t="s">
        <v>81</v>
      </c>
      <c r="C613" s="19" t="s">
        <v>28</v>
      </c>
      <c r="D613" s="19" t="s">
        <v>30</v>
      </c>
      <c r="E613" s="19" t="s">
        <v>12</v>
      </c>
      <c r="F613" s="20" t="s">
        <v>61</v>
      </c>
      <c r="G613" s="21">
        <v>36333</v>
      </c>
      <c r="H613" s="22">
        <v>15038.4</v>
      </c>
      <c r="I613" s="22">
        <v>15.906000000000001</v>
      </c>
      <c r="J613" s="22">
        <v>12.2056</v>
      </c>
      <c r="K613" s="22" t="str">
        <f t="shared" si="27"/>
        <v>16x69-Q1</v>
      </c>
      <c r="L613" s="32">
        <f>VLOOKUP(K:K,'price per block'!A:B,2,FALSE)</f>
        <v>300</v>
      </c>
      <c r="M613" s="33">
        <f>VLOOKUP(K:K,'price per block'!A:E,5,FALSE)</f>
        <v>1</v>
      </c>
      <c r="N613">
        <f t="shared" si="28"/>
        <v>15.906000000000001</v>
      </c>
      <c r="O613" s="34">
        <f t="shared" si="29"/>
        <v>0</v>
      </c>
    </row>
    <row r="614" spans="1:15" x14ac:dyDescent="0.2">
      <c r="A614" s="40">
        <v>45383</v>
      </c>
      <c r="B614" s="23" t="s">
        <v>81</v>
      </c>
      <c r="C614" s="19" t="s">
        <v>28</v>
      </c>
      <c r="D614" s="19" t="s">
        <v>29</v>
      </c>
      <c r="E614" s="19" t="s">
        <v>15</v>
      </c>
      <c r="F614" s="20" t="s">
        <v>62</v>
      </c>
      <c r="G614" s="21">
        <v>4028</v>
      </c>
      <c r="H614" s="22">
        <v>988.87300000000005</v>
      </c>
      <c r="I614" s="22">
        <v>1.0449999999999999</v>
      </c>
      <c r="J614" s="22">
        <v>0.80207799999999996</v>
      </c>
      <c r="K614" s="22" t="str">
        <f t="shared" si="27"/>
        <v>16x69-Q3</v>
      </c>
      <c r="L614" s="32">
        <f>VLOOKUP(K:K,'price per block'!A:B,2,FALSE)</f>
        <v>217.39130434782609</v>
      </c>
      <c r="M614" s="33">
        <f>VLOOKUP(K:K,'price per block'!A:E,5,FALSE)</f>
        <v>0.72463768115942029</v>
      </c>
      <c r="N614">
        <f t="shared" si="28"/>
        <v>0.75724637681159412</v>
      </c>
      <c r="O614" s="34">
        <f t="shared" si="29"/>
        <v>0.2877536231884058</v>
      </c>
    </row>
    <row r="615" spans="1:15" x14ac:dyDescent="0.2">
      <c r="A615" s="40">
        <v>45383</v>
      </c>
      <c r="B615" s="23" t="s">
        <v>81</v>
      </c>
      <c r="C615" s="19" t="s">
        <v>28</v>
      </c>
      <c r="D615" s="19" t="s">
        <v>33</v>
      </c>
      <c r="E615" s="19" t="s">
        <v>22</v>
      </c>
      <c r="F615" s="20" t="s">
        <v>63</v>
      </c>
      <c r="G615" s="21">
        <v>1707</v>
      </c>
      <c r="H615" s="22">
        <v>498.23399999999998</v>
      </c>
      <c r="I615" s="22">
        <v>0.52600000000000002</v>
      </c>
      <c r="J615" s="22">
        <v>0.40367900000000001</v>
      </c>
      <c r="K615" s="22" t="str">
        <f t="shared" si="27"/>
        <v>16x69-Q2</v>
      </c>
      <c r="L615" s="32">
        <f>VLOOKUP(K:K,'price per block'!A:B,2,FALSE)</f>
        <v>300</v>
      </c>
      <c r="M615" s="33">
        <f>VLOOKUP(K:K,'price per block'!A:E,5,FALSE)</f>
        <v>1</v>
      </c>
      <c r="N615">
        <f t="shared" si="28"/>
        <v>0.52600000000000002</v>
      </c>
      <c r="O615" s="34">
        <f t="shared" si="29"/>
        <v>0</v>
      </c>
    </row>
    <row r="616" spans="1:15" x14ac:dyDescent="0.2">
      <c r="A616" s="40">
        <v>45383</v>
      </c>
      <c r="B616" s="23" t="s">
        <v>81</v>
      </c>
      <c r="C616" s="19" t="s">
        <v>28</v>
      </c>
      <c r="D616" s="19" t="s">
        <v>30</v>
      </c>
      <c r="E616" s="19" t="s">
        <v>12</v>
      </c>
      <c r="F616" s="20" t="s">
        <v>61</v>
      </c>
      <c r="G616" s="21">
        <v>59194</v>
      </c>
      <c r="H616" s="22">
        <v>25646.3</v>
      </c>
      <c r="I616" s="22">
        <v>26.957999999999998</v>
      </c>
      <c r="J616" s="22">
        <v>20.686699999999998</v>
      </c>
      <c r="K616" s="22" t="str">
        <f t="shared" si="27"/>
        <v>16x69-Q1</v>
      </c>
      <c r="L616" s="32">
        <f>VLOOKUP(K:K,'price per block'!A:B,2,FALSE)</f>
        <v>300</v>
      </c>
      <c r="M616" s="33">
        <f>VLOOKUP(K:K,'price per block'!A:E,5,FALSE)</f>
        <v>1</v>
      </c>
      <c r="N616">
        <f t="shared" si="28"/>
        <v>26.957999999999998</v>
      </c>
      <c r="O616" s="34">
        <f t="shared" si="29"/>
        <v>0</v>
      </c>
    </row>
    <row r="617" spans="1:15" x14ac:dyDescent="0.2">
      <c r="A617" s="40">
        <v>45383</v>
      </c>
      <c r="B617" s="23" t="s">
        <v>81</v>
      </c>
      <c r="C617" s="19" t="s">
        <v>28</v>
      </c>
      <c r="D617" s="19" t="s">
        <v>29</v>
      </c>
      <c r="E617" s="19" t="s">
        <v>15</v>
      </c>
      <c r="F617" s="20" t="s">
        <v>62</v>
      </c>
      <c r="G617" s="21">
        <v>5732</v>
      </c>
      <c r="H617" s="22">
        <v>1397.81</v>
      </c>
      <c r="I617" s="22">
        <v>1.468</v>
      </c>
      <c r="J617" s="22">
        <v>1.1265499999999999</v>
      </c>
      <c r="K617" s="22" t="str">
        <f t="shared" si="27"/>
        <v>16x69-Q3</v>
      </c>
      <c r="L617" s="32">
        <f>VLOOKUP(K:K,'price per block'!A:B,2,FALSE)</f>
        <v>217.39130434782609</v>
      </c>
      <c r="M617" s="33">
        <f>VLOOKUP(K:K,'price per block'!A:E,5,FALSE)</f>
        <v>0.72463768115942029</v>
      </c>
      <c r="N617">
        <f t="shared" si="28"/>
        <v>1.0637681159420289</v>
      </c>
      <c r="O617" s="34">
        <f t="shared" si="29"/>
        <v>0.40423188405797106</v>
      </c>
    </row>
    <row r="618" spans="1:15" x14ac:dyDescent="0.2">
      <c r="A618" s="40">
        <v>45383</v>
      </c>
      <c r="B618" s="23" t="s">
        <v>81</v>
      </c>
      <c r="C618" s="19" t="s">
        <v>28</v>
      </c>
      <c r="D618" s="19" t="s">
        <v>31</v>
      </c>
      <c r="E618" s="19" t="s">
        <v>12</v>
      </c>
      <c r="F618" s="20" t="s">
        <v>61</v>
      </c>
      <c r="G618" s="21">
        <v>29155</v>
      </c>
      <c r="H618" s="22">
        <v>6415.53</v>
      </c>
      <c r="I618" s="22">
        <v>6.7439999999999998</v>
      </c>
      <c r="J618" s="22">
        <v>5.1752099999999999</v>
      </c>
      <c r="K618" s="22" t="str">
        <f t="shared" si="27"/>
        <v>16x69-Q1</v>
      </c>
      <c r="L618" s="32">
        <f>VLOOKUP(K:K,'price per block'!A:B,2,FALSE)</f>
        <v>300</v>
      </c>
      <c r="M618" s="33">
        <f>VLOOKUP(K:K,'price per block'!A:E,5,FALSE)</f>
        <v>1</v>
      </c>
      <c r="N618">
        <f t="shared" si="28"/>
        <v>6.7439999999999998</v>
      </c>
      <c r="O618" s="34">
        <f t="shared" si="29"/>
        <v>0</v>
      </c>
    </row>
    <row r="619" spans="1:15" x14ac:dyDescent="0.2">
      <c r="A619" s="40">
        <v>45383</v>
      </c>
      <c r="B619" s="23" t="s">
        <v>81</v>
      </c>
      <c r="C619" s="19" t="s">
        <v>28</v>
      </c>
      <c r="D619" s="19" t="s">
        <v>33</v>
      </c>
      <c r="E619" s="19" t="s">
        <v>22</v>
      </c>
      <c r="F619" s="20" t="s">
        <v>63</v>
      </c>
      <c r="G619" s="21">
        <v>99</v>
      </c>
      <c r="H619" s="22">
        <v>22.515999999999998</v>
      </c>
      <c r="I619" s="22">
        <v>2.4E-2</v>
      </c>
      <c r="J619" s="22">
        <v>1.8124999999999999E-2</v>
      </c>
      <c r="K619" s="22" t="str">
        <f t="shared" si="27"/>
        <v>16x69-Q2</v>
      </c>
      <c r="L619" s="32">
        <f>VLOOKUP(K:K,'price per block'!A:B,2,FALSE)</f>
        <v>300</v>
      </c>
      <c r="M619" s="33">
        <f>VLOOKUP(K:K,'price per block'!A:E,5,FALSE)</f>
        <v>1</v>
      </c>
      <c r="N619">
        <f t="shared" si="28"/>
        <v>2.4E-2</v>
      </c>
      <c r="O619" s="34">
        <f t="shared" si="29"/>
        <v>0</v>
      </c>
    </row>
    <row r="620" spans="1:15" x14ac:dyDescent="0.2">
      <c r="A620" s="40">
        <v>45383</v>
      </c>
      <c r="B620" s="23" t="s">
        <v>81</v>
      </c>
      <c r="C620" s="19" t="s">
        <v>28</v>
      </c>
      <c r="D620" s="19" t="s">
        <v>32</v>
      </c>
      <c r="E620" s="19" t="s">
        <v>15</v>
      </c>
      <c r="F620" s="20" t="s">
        <v>64</v>
      </c>
      <c r="G620" s="21">
        <v>7564</v>
      </c>
      <c r="H620" s="22">
        <v>1814.2</v>
      </c>
      <c r="I620" s="22">
        <v>1.907</v>
      </c>
      <c r="J620" s="22">
        <v>1.46339</v>
      </c>
      <c r="K620" s="22" t="str">
        <f t="shared" si="27"/>
        <v>16x69-Q4</v>
      </c>
      <c r="L620" s="32">
        <f>VLOOKUP(K:K,'price per block'!A:B,2,FALSE)</f>
        <v>217.39130434782609</v>
      </c>
      <c r="M620" s="33">
        <f>VLOOKUP(K:K,'price per block'!A:E,5,FALSE)</f>
        <v>0.72463768115942029</v>
      </c>
      <c r="N620">
        <f t="shared" si="28"/>
        <v>1.3818840579710145</v>
      </c>
      <c r="O620" s="34">
        <f t="shared" si="29"/>
        <v>0.52511594202898548</v>
      </c>
    </row>
    <row r="621" spans="1:15" x14ac:dyDescent="0.2">
      <c r="A621" s="40">
        <v>45383</v>
      </c>
      <c r="B621" s="23" t="s">
        <v>81</v>
      </c>
      <c r="C621" s="19" t="s">
        <v>126</v>
      </c>
      <c r="D621" s="19" t="s">
        <v>13</v>
      </c>
      <c r="E621" s="19" t="s">
        <v>12</v>
      </c>
      <c r="F621" s="20" t="s">
        <v>61</v>
      </c>
      <c r="G621" s="21">
        <v>22289</v>
      </c>
      <c r="H621" s="22">
        <v>4487.0600000000004</v>
      </c>
      <c r="I621" s="22">
        <v>5.8780000000000001</v>
      </c>
      <c r="J621" s="22">
        <v>4.5107499999999998</v>
      </c>
      <c r="K621" s="22" t="str">
        <f t="shared" si="27"/>
        <v>19x75-Q1</v>
      </c>
      <c r="L621" s="32">
        <f>VLOOKUP(K:K,'price per block'!A:B,2,FALSE)</f>
        <v>300</v>
      </c>
      <c r="M621" s="33">
        <f>VLOOKUP(K:K,'price per block'!A:E,5,FALSE)</f>
        <v>1</v>
      </c>
      <c r="N621">
        <f t="shared" si="28"/>
        <v>5.8780000000000001</v>
      </c>
      <c r="O621" s="34">
        <f t="shared" si="29"/>
        <v>0</v>
      </c>
    </row>
    <row r="622" spans="1:15" x14ac:dyDescent="0.2">
      <c r="A622" s="40">
        <v>45383</v>
      </c>
      <c r="B622" s="23" t="s">
        <v>81</v>
      </c>
      <c r="C622" s="19" t="s">
        <v>126</v>
      </c>
      <c r="D622" s="19" t="s">
        <v>11</v>
      </c>
      <c r="E622" s="19" t="s">
        <v>12</v>
      </c>
      <c r="F622" s="20" t="s">
        <v>61</v>
      </c>
      <c r="G622" s="21">
        <v>39295</v>
      </c>
      <c r="H622" s="22">
        <v>15190.2</v>
      </c>
      <c r="I622" s="22">
        <v>19.898</v>
      </c>
      <c r="J622" s="22">
        <v>15.268599999999999</v>
      </c>
      <c r="K622" s="22" t="str">
        <f t="shared" si="27"/>
        <v>19x75-Q1</v>
      </c>
      <c r="L622" s="32">
        <f>VLOOKUP(K:K,'price per block'!A:B,2,FALSE)</f>
        <v>300</v>
      </c>
      <c r="M622" s="33">
        <f>VLOOKUP(K:K,'price per block'!A:E,5,FALSE)</f>
        <v>1</v>
      </c>
      <c r="N622">
        <f t="shared" si="28"/>
        <v>19.898</v>
      </c>
      <c r="O622" s="34">
        <f t="shared" si="29"/>
        <v>0</v>
      </c>
    </row>
    <row r="623" spans="1:15" x14ac:dyDescent="0.2">
      <c r="A623" s="40">
        <v>45383</v>
      </c>
      <c r="B623" s="23" t="s">
        <v>81</v>
      </c>
      <c r="C623" s="19" t="s">
        <v>126</v>
      </c>
      <c r="D623" s="19" t="s">
        <v>14</v>
      </c>
      <c r="E623" s="19" t="s">
        <v>15</v>
      </c>
      <c r="F623" s="20" t="s">
        <v>62</v>
      </c>
      <c r="G623" s="21">
        <v>8813</v>
      </c>
      <c r="H623" s="22">
        <v>2335.66</v>
      </c>
      <c r="I623" s="22">
        <v>3.0579999999999998</v>
      </c>
      <c r="J623" s="22">
        <v>2.34632</v>
      </c>
      <c r="K623" s="22" t="str">
        <f t="shared" si="27"/>
        <v>19x75-Q3</v>
      </c>
      <c r="L623" s="32">
        <f>VLOOKUP(K:K,'price per block'!A:B,2,FALSE)</f>
        <v>244</v>
      </c>
      <c r="M623" s="33">
        <f>VLOOKUP(K:K,'price per block'!A:E,5,FALSE)</f>
        <v>0.81333333333333335</v>
      </c>
      <c r="N623">
        <f t="shared" si="28"/>
        <v>2.4871733333333332</v>
      </c>
      <c r="O623" s="34">
        <f t="shared" si="29"/>
        <v>0.57082666666666659</v>
      </c>
    </row>
    <row r="624" spans="1:15" x14ac:dyDescent="0.2">
      <c r="A624" s="40">
        <v>45383</v>
      </c>
      <c r="B624" s="23" t="s">
        <v>81</v>
      </c>
      <c r="C624" s="19" t="s">
        <v>126</v>
      </c>
      <c r="D624" s="19" t="s">
        <v>23</v>
      </c>
      <c r="E624" s="19" t="s">
        <v>22</v>
      </c>
      <c r="F624" s="20" t="s">
        <v>63</v>
      </c>
      <c r="G624" s="21">
        <v>1457</v>
      </c>
      <c r="H624" s="22">
        <v>396.142</v>
      </c>
      <c r="I624" s="22">
        <v>0.51900000000000002</v>
      </c>
      <c r="J624" s="22">
        <v>0.39802799999999999</v>
      </c>
      <c r="K624" s="22" t="str">
        <f t="shared" si="27"/>
        <v>19x75-Q2</v>
      </c>
      <c r="L624" s="32">
        <f>VLOOKUP(K:K,'price per block'!A:B,2,FALSE)</f>
        <v>300</v>
      </c>
      <c r="M624" s="33">
        <f>VLOOKUP(K:K,'price per block'!A:E,5,FALSE)</f>
        <v>1</v>
      </c>
      <c r="N624">
        <f t="shared" si="28"/>
        <v>0.51900000000000002</v>
      </c>
      <c r="O624" s="34">
        <f t="shared" si="29"/>
        <v>0</v>
      </c>
    </row>
    <row r="625" spans="1:15" x14ac:dyDescent="0.2">
      <c r="A625" s="40">
        <v>45383</v>
      </c>
      <c r="B625" s="23" t="s">
        <v>81</v>
      </c>
      <c r="C625" s="19" t="s">
        <v>126</v>
      </c>
      <c r="D625" s="19" t="s">
        <v>24</v>
      </c>
      <c r="E625" s="19" t="s">
        <v>12</v>
      </c>
      <c r="F625" s="20" t="s">
        <v>65</v>
      </c>
      <c r="G625" s="21">
        <v>7</v>
      </c>
      <c r="H625" s="22">
        <v>16.856000000000002</v>
      </c>
      <c r="I625" s="22">
        <v>2.1999999999999999E-2</v>
      </c>
      <c r="J625" s="22">
        <v>1.6923299999999999E-2</v>
      </c>
      <c r="K625" s="22" t="str">
        <f t="shared" si="27"/>
        <v>19x75-Q5</v>
      </c>
      <c r="L625" s="32">
        <f>VLOOKUP(K:K,'price per block'!A:B,2,FALSE)</f>
        <v>300</v>
      </c>
      <c r="M625" s="33">
        <f>VLOOKUP(K:K,'price per block'!A:E,5,FALSE)</f>
        <v>1</v>
      </c>
      <c r="N625">
        <f t="shared" si="28"/>
        <v>2.1999999999999999E-2</v>
      </c>
      <c r="O625" s="34">
        <f t="shared" si="29"/>
        <v>0</v>
      </c>
    </row>
    <row r="626" spans="1:15" x14ac:dyDescent="0.2">
      <c r="A626" s="40">
        <v>45383</v>
      </c>
      <c r="B626" s="23" t="s">
        <v>81</v>
      </c>
      <c r="C626" s="19" t="s">
        <v>126</v>
      </c>
      <c r="D626" s="19" t="s">
        <v>27</v>
      </c>
      <c r="E626" s="19" t="s">
        <v>15</v>
      </c>
      <c r="F626" s="20" t="s">
        <v>64</v>
      </c>
      <c r="G626" s="21">
        <v>5449</v>
      </c>
      <c r="H626" s="22">
        <v>1299.78</v>
      </c>
      <c r="I626" s="22">
        <v>1.702</v>
      </c>
      <c r="J626" s="22">
        <v>1.3062400000000001</v>
      </c>
      <c r="K626" s="22" t="str">
        <f t="shared" si="27"/>
        <v>19x75-Q4</v>
      </c>
      <c r="L626" s="32">
        <f>VLOOKUP(K:K,'price per block'!A:B,2,FALSE)</f>
        <v>200.00000000000003</v>
      </c>
      <c r="M626" s="33">
        <f>VLOOKUP(K:K,'price per block'!A:E,5,FALSE)</f>
        <v>0.66666666666666663</v>
      </c>
      <c r="N626">
        <f t="shared" si="28"/>
        <v>1.1346666666666665</v>
      </c>
      <c r="O626" s="34">
        <f t="shared" si="29"/>
        <v>0.56733333333333347</v>
      </c>
    </row>
    <row r="627" spans="1:15" x14ac:dyDescent="0.2">
      <c r="A627" s="40">
        <v>45383</v>
      </c>
      <c r="B627" s="23" t="s">
        <v>81</v>
      </c>
      <c r="C627" s="19" t="s">
        <v>126</v>
      </c>
      <c r="D627" s="19" t="s">
        <v>25</v>
      </c>
      <c r="E627" s="19" t="s">
        <v>12</v>
      </c>
      <c r="F627" s="20" t="s">
        <v>65</v>
      </c>
      <c r="G627" s="21">
        <v>1</v>
      </c>
      <c r="H627" s="22">
        <v>3.0030000000000001</v>
      </c>
      <c r="I627" s="22">
        <v>4.0000000000000001E-3</v>
      </c>
      <c r="J627" s="22">
        <v>3.0279999999999999E-3</v>
      </c>
      <c r="K627" s="22" t="str">
        <f t="shared" si="27"/>
        <v>19x75-Q5</v>
      </c>
      <c r="L627" s="32">
        <f>VLOOKUP(K:K,'price per block'!A:B,2,FALSE)</f>
        <v>300</v>
      </c>
      <c r="M627" s="33">
        <f>VLOOKUP(K:K,'price per block'!A:E,5,FALSE)</f>
        <v>1</v>
      </c>
      <c r="N627">
        <f t="shared" si="28"/>
        <v>4.0000000000000001E-3</v>
      </c>
      <c r="O627" s="34">
        <f t="shared" si="29"/>
        <v>0</v>
      </c>
    </row>
    <row r="628" spans="1:15" x14ac:dyDescent="0.2">
      <c r="A628" s="40">
        <v>45383</v>
      </c>
      <c r="B628" s="23" t="s">
        <v>80</v>
      </c>
      <c r="C628" s="19" t="s">
        <v>42</v>
      </c>
      <c r="D628" s="19" t="s">
        <v>6</v>
      </c>
      <c r="E628" s="19" t="s">
        <v>6</v>
      </c>
      <c r="F628" s="20" t="s">
        <v>6</v>
      </c>
      <c r="G628" s="21">
        <v>62963</v>
      </c>
      <c r="H628" s="22">
        <v>3701.02</v>
      </c>
      <c r="I628" s="22">
        <v>6.5090000000000003</v>
      </c>
      <c r="J628" s="22">
        <v>2.16045</v>
      </c>
      <c r="K628" s="22" t="str">
        <f t="shared" si="27"/>
        <v>19x100-Waste</v>
      </c>
      <c r="L628" s="32">
        <f>VLOOKUP(K:K,'price per block'!A:B,2,FALSE)</f>
        <v>300</v>
      </c>
      <c r="M628" s="33">
        <f>VLOOKUP(K:K,'price per block'!A:E,5,FALSE)</f>
        <v>1</v>
      </c>
      <c r="N628">
        <f t="shared" si="28"/>
        <v>6.5090000000000003</v>
      </c>
      <c r="O628" s="34">
        <f t="shared" si="29"/>
        <v>0</v>
      </c>
    </row>
    <row r="629" spans="1:15" x14ac:dyDescent="0.2">
      <c r="A629" s="40">
        <v>45383</v>
      </c>
      <c r="B629" s="23" t="s">
        <v>80</v>
      </c>
      <c r="C629" s="19" t="s">
        <v>42</v>
      </c>
      <c r="D629" s="19" t="s">
        <v>9</v>
      </c>
      <c r="E629" s="19" t="s">
        <v>10</v>
      </c>
      <c r="F629" s="20" t="s">
        <v>6</v>
      </c>
      <c r="G629" s="21">
        <v>29494</v>
      </c>
      <c r="H629" s="22">
        <v>5091.84</v>
      </c>
      <c r="I629" s="22">
        <v>8.9469999999999992</v>
      </c>
      <c r="J629" s="22">
        <v>2.9695800000000001</v>
      </c>
      <c r="K629" s="22" t="str">
        <f t="shared" si="27"/>
        <v>19x100-Waste</v>
      </c>
      <c r="L629" s="32">
        <f>VLOOKUP(K:K,'price per block'!A:B,2,FALSE)</f>
        <v>300</v>
      </c>
      <c r="M629" s="33">
        <f>VLOOKUP(K:K,'price per block'!A:E,5,FALSE)</f>
        <v>1</v>
      </c>
      <c r="N629">
        <f t="shared" si="28"/>
        <v>8.9469999999999992</v>
      </c>
      <c r="O629" s="34">
        <f t="shared" si="29"/>
        <v>0</v>
      </c>
    </row>
    <row r="630" spans="1:15" x14ac:dyDescent="0.2">
      <c r="A630" s="40">
        <v>45383</v>
      </c>
      <c r="B630" s="23" t="s">
        <v>80</v>
      </c>
      <c r="C630" s="19" t="s">
        <v>42</v>
      </c>
      <c r="D630" s="19" t="s">
        <v>16</v>
      </c>
      <c r="E630" s="19" t="s">
        <v>6</v>
      </c>
      <c r="F630" s="20" t="s">
        <v>6</v>
      </c>
      <c r="G630" s="21">
        <v>0</v>
      </c>
      <c r="H630" s="22">
        <v>638.18100000000004</v>
      </c>
      <c r="I630" s="22">
        <v>1.1220000000000001</v>
      </c>
      <c r="J630" s="22">
        <v>0.37244899999999997</v>
      </c>
      <c r="K630" s="22" t="str">
        <f t="shared" si="27"/>
        <v>19x100-Waste</v>
      </c>
      <c r="L630" s="32">
        <f>VLOOKUP(K:K,'price per block'!A:B,2,FALSE)</f>
        <v>300</v>
      </c>
      <c r="M630" s="33">
        <f>VLOOKUP(K:K,'price per block'!A:E,5,FALSE)</f>
        <v>1</v>
      </c>
      <c r="N630">
        <f t="shared" si="28"/>
        <v>1.1220000000000001</v>
      </c>
      <c r="O630" s="34">
        <f t="shared" si="29"/>
        <v>0</v>
      </c>
    </row>
    <row r="631" spans="1:15" x14ac:dyDescent="0.2">
      <c r="A631" s="40">
        <v>45383</v>
      </c>
      <c r="B631" s="23" t="s">
        <v>80</v>
      </c>
      <c r="C631" s="19" t="s">
        <v>42</v>
      </c>
      <c r="D631" s="19" t="s">
        <v>17</v>
      </c>
      <c r="E631" s="19" t="s">
        <v>6</v>
      </c>
      <c r="F631" s="20" t="s">
        <v>6</v>
      </c>
      <c r="G631" s="21">
        <v>3</v>
      </c>
      <c r="H631" s="22">
        <v>10.196</v>
      </c>
      <c r="I631" s="22">
        <v>1.7999999999999999E-2</v>
      </c>
      <c r="J631" s="22">
        <v>5.8965099999999998E-3</v>
      </c>
      <c r="K631" s="22" t="str">
        <f t="shared" si="27"/>
        <v>19x100-Waste</v>
      </c>
      <c r="L631" s="32">
        <f>VLOOKUP(K:K,'price per block'!A:B,2,FALSE)</f>
        <v>300</v>
      </c>
      <c r="M631" s="33">
        <f>VLOOKUP(K:K,'price per block'!A:E,5,FALSE)</f>
        <v>1</v>
      </c>
      <c r="N631">
        <f t="shared" si="28"/>
        <v>1.7999999999999999E-2</v>
      </c>
      <c r="O631" s="34">
        <f t="shared" si="29"/>
        <v>0</v>
      </c>
    </row>
    <row r="632" spans="1:15" x14ac:dyDescent="0.2">
      <c r="A632" s="40">
        <v>45383</v>
      </c>
      <c r="B632" s="23" t="s">
        <v>80</v>
      </c>
      <c r="C632" s="19" t="s">
        <v>28</v>
      </c>
      <c r="D632" s="19" t="s">
        <v>9</v>
      </c>
      <c r="E632" s="19" t="s">
        <v>10</v>
      </c>
      <c r="F632" s="20" t="s">
        <v>6</v>
      </c>
      <c r="G632" s="21">
        <v>7302</v>
      </c>
      <c r="H632" s="22">
        <v>1466.71</v>
      </c>
      <c r="I632" s="22">
        <v>1.548</v>
      </c>
      <c r="J632" s="22">
        <v>0.51373500000000005</v>
      </c>
      <c r="K632" s="22" t="str">
        <f t="shared" si="27"/>
        <v>16x69-Waste</v>
      </c>
      <c r="L632" s="32">
        <f>VLOOKUP(K:K,'price per block'!A:B,2,FALSE)</f>
        <v>300</v>
      </c>
      <c r="M632" s="33">
        <f>VLOOKUP(K:K,'price per block'!A:E,5,FALSE)</f>
        <v>1</v>
      </c>
      <c r="N632">
        <f t="shared" si="28"/>
        <v>1.548</v>
      </c>
      <c r="O632" s="34">
        <f t="shared" si="29"/>
        <v>0</v>
      </c>
    </row>
    <row r="633" spans="1:15" x14ac:dyDescent="0.2">
      <c r="A633" s="40">
        <v>45383</v>
      </c>
      <c r="B633" s="23" t="s">
        <v>80</v>
      </c>
      <c r="C633" s="19" t="s">
        <v>28</v>
      </c>
      <c r="D633" s="19" t="s">
        <v>6</v>
      </c>
      <c r="E633" s="19" t="s">
        <v>6</v>
      </c>
      <c r="F633" s="20" t="s">
        <v>6</v>
      </c>
      <c r="G633" s="21">
        <v>11458</v>
      </c>
      <c r="H633" s="22">
        <v>648.84</v>
      </c>
      <c r="I633" s="22">
        <v>0.68500000000000005</v>
      </c>
      <c r="J633" s="22">
        <v>0.22724900000000001</v>
      </c>
      <c r="K633" s="22" t="str">
        <f t="shared" si="27"/>
        <v>16x69-Waste</v>
      </c>
      <c r="L633" s="32">
        <f>VLOOKUP(K:K,'price per block'!A:B,2,FALSE)</f>
        <v>300</v>
      </c>
      <c r="M633" s="33">
        <f>VLOOKUP(K:K,'price per block'!A:E,5,FALSE)</f>
        <v>1</v>
      </c>
      <c r="N633">
        <f t="shared" si="28"/>
        <v>0.68500000000000005</v>
      </c>
      <c r="O633" s="34">
        <f t="shared" si="29"/>
        <v>0</v>
      </c>
    </row>
    <row r="634" spans="1:15" x14ac:dyDescent="0.2">
      <c r="A634" s="40">
        <v>45383</v>
      </c>
      <c r="B634" s="23" t="s">
        <v>80</v>
      </c>
      <c r="C634" s="19" t="s">
        <v>28</v>
      </c>
      <c r="D634" s="19" t="s">
        <v>16</v>
      </c>
      <c r="E634" s="19" t="s">
        <v>6</v>
      </c>
      <c r="F634" s="20" t="s">
        <v>6</v>
      </c>
      <c r="G634" s="21">
        <v>0</v>
      </c>
      <c r="H634" s="22">
        <v>133.45699999999999</v>
      </c>
      <c r="I634" s="22">
        <v>0.14099999999999999</v>
      </c>
      <c r="J634" s="22">
        <v>4.6718700000000002E-2</v>
      </c>
      <c r="K634" s="22" t="str">
        <f t="shared" si="27"/>
        <v>16x69-Waste</v>
      </c>
      <c r="L634" s="32">
        <f>VLOOKUP(K:K,'price per block'!A:B,2,FALSE)</f>
        <v>300</v>
      </c>
      <c r="M634" s="33">
        <f>VLOOKUP(K:K,'price per block'!A:E,5,FALSE)</f>
        <v>1</v>
      </c>
      <c r="N634">
        <f t="shared" si="28"/>
        <v>0.14099999999999999</v>
      </c>
      <c r="O634" s="34">
        <f t="shared" si="29"/>
        <v>0</v>
      </c>
    </row>
    <row r="635" spans="1:15" x14ac:dyDescent="0.2">
      <c r="A635" s="40">
        <v>45383</v>
      </c>
      <c r="B635" s="23" t="s">
        <v>80</v>
      </c>
      <c r="C635" s="19" t="s">
        <v>28</v>
      </c>
      <c r="D635" s="19" t="s">
        <v>17</v>
      </c>
      <c r="E635" s="19" t="s">
        <v>6</v>
      </c>
      <c r="F635" s="20" t="s">
        <v>6</v>
      </c>
      <c r="G635" s="21">
        <v>2</v>
      </c>
      <c r="H635" s="22">
        <v>8.5760000000000005</v>
      </c>
      <c r="I635" s="22">
        <v>8.9999999999999993E-3</v>
      </c>
      <c r="J635" s="22">
        <v>3.1364399999999999E-3</v>
      </c>
      <c r="K635" s="22" t="str">
        <f t="shared" si="27"/>
        <v>16x69-Waste</v>
      </c>
      <c r="L635" s="32">
        <f>VLOOKUP(K:K,'price per block'!A:B,2,FALSE)</f>
        <v>300</v>
      </c>
      <c r="M635" s="33">
        <f>VLOOKUP(K:K,'price per block'!A:E,5,FALSE)</f>
        <v>1</v>
      </c>
      <c r="N635">
        <f t="shared" si="28"/>
        <v>8.9999999999999993E-3</v>
      </c>
      <c r="O635" s="34">
        <f t="shared" si="29"/>
        <v>0</v>
      </c>
    </row>
    <row r="636" spans="1:15" x14ac:dyDescent="0.2">
      <c r="A636" s="40">
        <v>45383</v>
      </c>
      <c r="B636" s="23" t="s">
        <v>80</v>
      </c>
      <c r="C636" s="19" t="s">
        <v>126</v>
      </c>
      <c r="D636" s="19" t="s">
        <v>6</v>
      </c>
      <c r="E636" s="19" t="s">
        <v>6</v>
      </c>
      <c r="F636" s="20" t="s">
        <v>6</v>
      </c>
      <c r="G636" s="21">
        <v>5</v>
      </c>
      <c r="H636" s="22">
        <v>0.34699999999999998</v>
      </c>
      <c r="I636" s="22">
        <v>0</v>
      </c>
      <c r="J636" s="22">
        <v>1.22139E-4</v>
      </c>
      <c r="K636" s="22" t="str">
        <f t="shared" si="27"/>
        <v>19x75-Waste</v>
      </c>
      <c r="L636" s="32">
        <f>VLOOKUP(K:K,'price per block'!A:B,2,FALSE)</f>
        <v>300</v>
      </c>
      <c r="M636" s="33">
        <f>VLOOKUP(K:K,'price per block'!A:E,5,FALSE)</f>
        <v>1</v>
      </c>
      <c r="N636">
        <f t="shared" si="28"/>
        <v>0</v>
      </c>
      <c r="O636" s="34">
        <f t="shared" si="29"/>
        <v>0</v>
      </c>
    </row>
    <row r="637" spans="1:15" x14ac:dyDescent="0.2">
      <c r="A637" s="40">
        <v>45383</v>
      </c>
      <c r="B637" s="23" t="s">
        <v>80</v>
      </c>
      <c r="C637" s="19" t="s">
        <v>126</v>
      </c>
      <c r="D637" s="19" t="s">
        <v>9</v>
      </c>
      <c r="E637" s="19" t="s">
        <v>10</v>
      </c>
      <c r="F637" s="20" t="s">
        <v>6</v>
      </c>
      <c r="G637" s="21">
        <v>2</v>
      </c>
      <c r="H637" s="22">
        <v>0.63400000000000001</v>
      </c>
      <c r="I637" s="22">
        <v>1E-3</v>
      </c>
      <c r="J637" s="22">
        <v>2.2336799999999999E-4</v>
      </c>
      <c r="K637" s="22" t="str">
        <f t="shared" si="27"/>
        <v>19x75-Waste</v>
      </c>
      <c r="L637" s="32">
        <f>VLOOKUP(K:K,'price per block'!A:B,2,FALSE)</f>
        <v>300</v>
      </c>
      <c r="M637" s="33">
        <f>VLOOKUP(K:K,'price per block'!A:E,5,FALSE)</f>
        <v>1</v>
      </c>
      <c r="N637">
        <f t="shared" si="28"/>
        <v>1E-3</v>
      </c>
      <c r="O637" s="34">
        <f t="shared" si="29"/>
        <v>0</v>
      </c>
    </row>
    <row r="638" spans="1:15" x14ac:dyDescent="0.2">
      <c r="A638" s="40">
        <v>45383</v>
      </c>
      <c r="B638" s="23" t="s">
        <v>80</v>
      </c>
      <c r="C638" s="19" t="s">
        <v>126</v>
      </c>
      <c r="D638" s="19" t="s">
        <v>6</v>
      </c>
      <c r="E638" s="19" t="s">
        <v>6</v>
      </c>
      <c r="F638" s="20" t="s">
        <v>6</v>
      </c>
      <c r="G638" s="21">
        <v>207314</v>
      </c>
      <c r="H638" s="22">
        <v>12784.7</v>
      </c>
      <c r="I638" s="22">
        <v>16.795999999999999</v>
      </c>
      <c r="J638" s="22">
        <v>5.5747</v>
      </c>
      <c r="K638" s="22" t="str">
        <f t="shared" si="27"/>
        <v>19x75-Waste</v>
      </c>
      <c r="L638" s="32">
        <f>VLOOKUP(K:K,'price per block'!A:B,2,FALSE)</f>
        <v>300</v>
      </c>
      <c r="M638" s="33">
        <f>VLOOKUP(K:K,'price per block'!A:E,5,FALSE)</f>
        <v>1</v>
      </c>
      <c r="N638">
        <f t="shared" si="28"/>
        <v>16.795999999999999</v>
      </c>
      <c r="O638" s="34">
        <f t="shared" si="29"/>
        <v>0</v>
      </c>
    </row>
    <row r="639" spans="1:15" x14ac:dyDescent="0.2">
      <c r="A639" s="40">
        <v>45383</v>
      </c>
      <c r="B639" s="23" t="s">
        <v>80</v>
      </c>
      <c r="C639" s="19" t="s">
        <v>126</v>
      </c>
      <c r="D639" s="19" t="s">
        <v>9</v>
      </c>
      <c r="E639" s="19" t="s">
        <v>10</v>
      </c>
      <c r="F639" s="20" t="s">
        <v>6</v>
      </c>
      <c r="G639" s="21">
        <v>95777</v>
      </c>
      <c r="H639" s="22">
        <v>19378.599999999999</v>
      </c>
      <c r="I639" s="22">
        <v>25.446999999999999</v>
      </c>
      <c r="J639" s="22">
        <v>8.4458900000000003</v>
      </c>
      <c r="K639" s="22" t="str">
        <f t="shared" si="27"/>
        <v>19x75-Waste</v>
      </c>
      <c r="L639" s="32">
        <f>VLOOKUP(K:K,'price per block'!A:B,2,FALSE)</f>
        <v>300</v>
      </c>
      <c r="M639" s="33">
        <f>VLOOKUP(K:K,'price per block'!A:E,5,FALSE)</f>
        <v>1</v>
      </c>
      <c r="N639">
        <f t="shared" si="28"/>
        <v>25.446999999999999</v>
      </c>
      <c r="O639" s="34">
        <f t="shared" si="29"/>
        <v>0</v>
      </c>
    </row>
    <row r="640" spans="1:15" x14ac:dyDescent="0.2">
      <c r="A640" s="40">
        <v>45383</v>
      </c>
      <c r="B640" s="23" t="s">
        <v>80</v>
      </c>
      <c r="C640" s="19" t="s">
        <v>126</v>
      </c>
      <c r="D640" s="19" t="s">
        <v>16</v>
      </c>
      <c r="E640" s="19" t="s">
        <v>6</v>
      </c>
      <c r="F640" s="20" t="s">
        <v>6</v>
      </c>
      <c r="G640" s="21">
        <v>0</v>
      </c>
      <c r="H640" s="22">
        <v>2058.13</v>
      </c>
      <c r="I640" s="22">
        <v>2.706</v>
      </c>
      <c r="J640" s="22">
        <v>0.89819099999999996</v>
      </c>
      <c r="K640" s="22" t="str">
        <f t="shared" si="27"/>
        <v>19x75-Waste</v>
      </c>
      <c r="L640" s="32">
        <f>VLOOKUP(K:K,'price per block'!A:B,2,FALSE)</f>
        <v>300</v>
      </c>
      <c r="M640" s="33">
        <f>VLOOKUP(K:K,'price per block'!A:E,5,FALSE)</f>
        <v>1</v>
      </c>
      <c r="N640">
        <f t="shared" si="28"/>
        <v>2.706</v>
      </c>
      <c r="O640" s="34">
        <f t="shared" si="29"/>
        <v>0</v>
      </c>
    </row>
    <row r="641" spans="1:15" x14ac:dyDescent="0.2">
      <c r="A641" s="40">
        <v>45383</v>
      </c>
      <c r="B641" s="23" t="s">
        <v>80</v>
      </c>
      <c r="C641" s="19" t="s">
        <v>126</v>
      </c>
      <c r="D641" s="19" t="s">
        <v>17</v>
      </c>
      <c r="E641" s="19" t="s">
        <v>6</v>
      </c>
      <c r="F641" s="20" t="s">
        <v>6</v>
      </c>
      <c r="G641" s="21">
        <v>0</v>
      </c>
      <c r="H641" s="22">
        <v>0</v>
      </c>
      <c r="I641" s="22">
        <v>0</v>
      </c>
      <c r="J641" s="22">
        <v>0</v>
      </c>
      <c r="K641" s="22" t="str">
        <f t="shared" si="27"/>
        <v>19x75-Waste</v>
      </c>
      <c r="L641" s="32">
        <f>VLOOKUP(K:K,'price per block'!A:B,2,FALSE)</f>
        <v>300</v>
      </c>
      <c r="M641" s="33">
        <f>VLOOKUP(K:K,'price per block'!A:E,5,FALSE)</f>
        <v>1</v>
      </c>
      <c r="N641">
        <f t="shared" si="28"/>
        <v>0</v>
      </c>
      <c r="O641" s="34">
        <f t="shared" si="29"/>
        <v>0</v>
      </c>
    </row>
    <row r="642" spans="1:15" x14ac:dyDescent="0.2">
      <c r="A642" s="40">
        <v>45383</v>
      </c>
      <c r="B642" s="23" t="s">
        <v>80</v>
      </c>
      <c r="C642" s="19" t="s">
        <v>42</v>
      </c>
      <c r="D642" s="19" t="s">
        <v>47</v>
      </c>
      <c r="E642" s="19" t="s">
        <v>12</v>
      </c>
      <c r="F642" s="20" t="s">
        <v>61</v>
      </c>
      <c r="G642" s="21">
        <v>70510</v>
      </c>
      <c r="H642" s="22">
        <v>30373.200000000001</v>
      </c>
      <c r="I642" s="22">
        <v>53.421999999999997</v>
      </c>
      <c r="J642" s="22">
        <v>17.730699999999999</v>
      </c>
      <c r="K642" s="22" t="str">
        <f t="shared" si="27"/>
        <v>19x100-Q1</v>
      </c>
      <c r="L642" s="32">
        <f>VLOOKUP(K:K,'price per block'!A:B,2,FALSE)</f>
        <v>300</v>
      </c>
      <c r="M642" s="33">
        <f>VLOOKUP(K:K,'price per block'!A:E,5,FALSE)</f>
        <v>1</v>
      </c>
      <c r="N642">
        <f t="shared" si="28"/>
        <v>53.421999999999997</v>
      </c>
      <c r="O642" s="34">
        <f t="shared" si="29"/>
        <v>0</v>
      </c>
    </row>
    <row r="643" spans="1:15" x14ac:dyDescent="0.2">
      <c r="A643" s="40">
        <v>45383</v>
      </c>
      <c r="B643" s="23" t="s">
        <v>80</v>
      </c>
      <c r="C643" s="19" t="s">
        <v>42</v>
      </c>
      <c r="D643" s="19" t="s">
        <v>46</v>
      </c>
      <c r="E643" s="19" t="s">
        <v>12</v>
      </c>
      <c r="F643" s="20" t="s">
        <v>61</v>
      </c>
      <c r="G643" s="21">
        <v>18452</v>
      </c>
      <c r="H643" s="22">
        <v>3689.41</v>
      </c>
      <c r="I643" s="22">
        <v>6.4859999999999998</v>
      </c>
      <c r="J643" s="22">
        <v>2.1527799999999999</v>
      </c>
      <c r="K643" s="22" t="str">
        <f t="shared" ref="K643:K706" si="30">CONCATENATE(C643,"-",F643)</f>
        <v>19x100-Q1</v>
      </c>
      <c r="L643" s="32">
        <f>VLOOKUP(K:K,'price per block'!A:B,2,FALSE)</f>
        <v>300</v>
      </c>
      <c r="M643" s="33">
        <f>VLOOKUP(K:K,'price per block'!A:E,5,FALSE)</f>
        <v>1</v>
      </c>
      <c r="N643">
        <f t="shared" ref="N643:N706" si="31">M643*I643</f>
        <v>6.4859999999999998</v>
      </c>
      <c r="O643" s="34">
        <f t="shared" ref="O643:O706" si="32">I643-N643</f>
        <v>0</v>
      </c>
    </row>
    <row r="644" spans="1:15" x14ac:dyDescent="0.2">
      <c r="A644" s="40">
        <v>45383</v>
      </c>
      <c r="B644" s="23" t="s">
        <v>80</v>
      </c>
      <c r="C644" s="19" t="s">
        <v>42</v>
      </c>
      <c r="D644" s="19" t="s">
        <v>48</v>
      </c>
      <c r="E644" s="19" t="s">
        <v>15</v>
      </c>
      <c r="F644" s="20" t="s">
        <v>62</v>
      </c>
      <c r="G644" s="21">
        <v>7424</v>
      </c>
      <c r="H644" s="22">
        <v>1955.63</v>
      </c>
      <c r="I644" s="22">
        <v>3.4350000000000001</v>
      </c>
      <c r="J644" s="22">
        <v>1.1402000000000001</v>
      </c>
      <c r="K644" s="22" t="str">
        <f t="shared" si="30"/>
        <v>19x100-Q3</v>
      </c>
      <c r="L644" s="32">
        <f>VLOOKUP(K:K,'price per block'!A:B,2,FALSE)</f>
        <v>225</v>
      </c>
      <c r="M644" s="33">
        <f>VLOOKUP(K:K,'price per block'!A:E,5,FALSE)</f>
        <v>0.75</v>
      </c>
      <c r="N644">
        <f t="shared" si="31"/>
        <v>2.5762499999999999</v>
      </c>
      <c r="O644" s="34">
        <f t="shared" si="32"/>
        <v>0.85875000000000012</v>
      </c>
    </row>
    <row r="645" spans="1:15" x14ac:dyDescent="0.2">
      <c r="A645" s="40">
        <v>45383</v>
      </c>
      <c r="B645" s="23" t="s">
        <v>80</v>
      </c>
      <c r="C645" s="19" t="s">
        <v>42</v>
      </c>
      <c r="D645" s="19" t="s">
        <v>45</v>
      </c>
      <c r="E645" s="19" t="s">
        <v>22</v>
      </c>
      <c r="F645" s="20" t="s">
        <v>63</v>
      </c>
      <c r="G645" s="21">
        <v>672</v>
      </c>
      <c r="H645" s="22">
        <v>212.93700000000001</v>
      </c>
      <c r="I645" s="22">
        <v>0.375</v>
      </c>
      <c r="J645" s="22">
        <v>0.124572</v>
      </c>
      <c r="K645" s="22" t="str">
        <f t="shared" si="30"/>
        <v>19x100-Q2</v>
      </c>
      <c r="L645" s="32">
        <f>VLOOKUP(K:K,'price per block'!A:B,2,FALSE)</f>
        <v>300</v>
      </c>
      <c r="M645" s="33">
        <f>VLOOKUP(K:K,'price per block'!A:E,5,FALSE)</f>
        <v>1</v>
      </c>
      <c r="N645">
        <f t="shared" si="31"/>
        <v>0.375</v>
      </c>
      <c r="O645" s="34">
        <f t="shared" si="32"/>
        <v>0</v>
      </c>
    </row>
    <row r="646" spans="1:15" x14ac:dyDescent="0.2">
      <c r="A646" s="40">
        <v>45383</v>
      </c>
      <c r="B646" s="23" t="s">
        <v>80</v>
      </c>
      <c r="C646" s="19" t="s">
        <v>42</v>
      </c>
      <c r="D646" s="19" t="s">
        <v>43</v>
      </c>
      <c r="E646" s="19" t="s">
        <v>12</v>
      </c>
      <c r="F646" s="20" t="s">
        <v>65</v>
      </c>
      <c r="G646" s="21">
        <v>264</v>
      </c>
      <c r="H646" s="22">
        <v>635.71199999999999</v>
      </c>
      <c r="I646" s="22">
        <v>1.1200000000000001</v>
      </c>
      <c r="J646" s="22">
        <v>0.37163200000000002</v>
      </c>
      <c r="K646" s="22" t="str">
        <f t="shared" si="30"/>
        <v>19x100-Q5</v>
      </c>
      <c r="L646" s="32">
        <f>VLOOKUP(K:K,'price per block'!A:B,2,FALSE)</f>
        <v>300</v>
      </c>
      <c r="M646" s="33">
        <f>VLOOKUP(K:K,'price per block'!A:E,5,FALSE)</f>
        <v>1</v>
      </c>
      <c r="N646">
        <f t="shared" si="31"/>
        <v>1.1200000000000001</v>
      </c>
      <c r="O646" s="34">
        <f t="shared" si="32"/>
        <v>0</v>
      </c>
    </row>
    <row r="647" spans="1:15" x14ac:dyDescent="0.2">
      <c r="A647" s="40">
        <v>45383</v>
      </c>
      <c r="B647" s="23" t="s">
        <v>80</v>
      </c>
      <c r="C647" s="19" t="s">
        <v>42</v>
      </c>
      <c r="D647" s="19" t="s">
        <v>41</v>
      </c>
      <c r="E647" s="19" t="s">
        <v>12</v>
      </c>
      <c r="F647" s="20" t="s">
        <v>65</v>
      </c>
      <c r="G647" s="21">
        <v>168</v>
      </c>
      <c r="H647" s="22">
        <v>504.50400000000002</v>
      </c>
      <c r="I647" s="22">
        <v>0.88900000000000001</v>
      </c>
      <c r="J647" s="22">
        <v>0.29494100000000001</v>
      </c>
      <c r="K647" s="22" t="str">
        <f t="shared" si="30"/>
        <v>19x100-Q5</v>
      </c>
      <c r="L647" s="32">
        <f>VLOOKUP(K:K,'price per block'!A:B,2,FALSE)</f>
        <v>300</v>
      </c>
      <c r="M647" s="33">
        <f>VLOOKUP(K:K,'price per block'!A:E,5,FALSE)</f>
        <v>1</v>
      </c>
      <c r="N647">
        <f t="shared" si="31"/>
        <v>0.88900000000000001</v>
      </c>
      <c r="O647" s="34">
        <f t="shared" si="32"/>
        <v>0</v>
      </c>
    </row>
    <row r="648" spans="1:15" x14ac:dyDescent="0.2">
      <c r="A648" s="40">
        <v>45383</v>
      </c>
      <c r="B648" s="23" t="s">
        <v>80</v>
      </c>
      <c r="C648" s="19" t="s">
        <v>42</v>
      </c>
      <c r="D648" s="19" t="s">
        <v>32</v>
      </c>
      <c r="E648" s="19" t="s">
        <v>15</v>
      </c>
      <c r="F648" s="20" t="s">
        <v>64</v>
      </c>
      <c r="G648" s="21">
        <v>7111</v>
      </c>
      <c r="H648" s="22">
        <v>1678.72</v>
      </c>
      <c r="I648" s="22">
        <v>2.9510000000000001</v>
      </c>
      <c r="J648" s="22">
        <v>0.97929200000000005</v>
      </c>
      <c r="K648" s="22" t="str">
        <f t="shared" si="30"/>
        <v>19x100-Q4</v>
      </c>
      <c r="L648" s="32">
        <f>VLOOKUP(K:K,'price per block'!A:B,2,FALSE)</f>
        <v>150</v>
      </c>
      <c r="M648" s="33">
        <f>VLOOKUP(K:K,'price per block'!A:E,5,FALSE)</f>
        <v>0.5</v>
      </c>
      <c r="N648">
        <f t="shared" si="31"/>
        <v>1.4755</v>
      </c>
      <c r="O648" s="34">
        <f t="shared" si="32"/>
        <v>1.4755</v>
      </c>
    </row>
    <row r="649" spans="1:15" x14ac:dyDescent="0.2">
      <c r="A649" s="40">
        <v>45383</v>
      </c>
      <c r="B649" s="23" t="s">
        <v>80</v>
      </c>
      <c r="C649" s="19" t="s">
        <v>28</v>
      </c>
      <c r="D649" s="19" t="s">
        <v>30</v>
      </c>
      <c r="E649" s="19" t="s">
        <v>12</v>
      </c>
      <c r="F649" s="20" t="s">
        <v>61</v>
      </c>
      <c r="G649" s="21">
        <v>18029</v>
      </c>
      <c r="H649" s="22">
        <v>8725.9</v>
      </c>
      <c r="I649" s="22">
        <v>9.2080000000000002</v>
      </c>
      <c r="J649" s="22">
        <v>3.0561799999999999</v>
      </c>
      <c r="K649" s="22" t="str">
        <f t="shared" si="30"/>
        <v>16x69-Q1</v>
      </c>
      <c r="L649" s="32">
        <f>VLOOKUP(K:K,'price per block'!A:B,2,FALSE)</f>
        <v>300</v>
      </c>
      <c r="M649" s="33">
        <f>VLOOKUP(K:K,'price per block'!A:E,5,FALSE)</f>
        <v>1</v>
      </c>
      <c r="N649">
        <f t="shared" si="31"/>
        <v>9.2080000000000002</v>
      </c>
      <c r="O649" s="34">
        <f t="shared" si="32"/>
        <v>0</v>
      </c>
    </row>
    <row r="650" spans="1:15" x14ac:dyDescent="0.2">
      <c r="A650" s="40">
        <v>45383</v>
      </c>
      <c r="B650" s="23" t="s">
        <v>80</v>
      </c>
      <c r="C650" s="19" t="s">
        <v>28</v>
      </c>
      <c r="D650" s="19" t="s">
        <v>31</v>
      </c>
      <c r="E650" s="19" t="s">
        <v>12</v>
      </c>
      <c r="F650" s="20" t="s">
        <v>61</v>
      </c>
      <c r="G650" s="21">
        <v>3031</v>
      </c>
      <c r="H650" s="22">
        <v>676.19299999999998</v>
      </c>
      <c r="I650" s="22">
        <v>0.71399999999999997</v>
      </c>
      <c r="J650" s="22">
        <v>0.23691000000000001</v>
      </c>
      <c r="K650" s="22" t="str">
        <f t="shared" si="30"/>
        <v>16x69-Q1</v>
      </c>
      <c r="L650" s="32">
        <f>VLOOKUP(K:K,'price per block'!A:B,2,FALSE)</f>
        <v>300</v>
      </c>
      <c r="M650" s="33">
        <f>VLOOKUP(K:K,'price per block'!A:E,5,FALSE)</f>
        <v>1</v>
      </c>
      <c r="N650">
        <f t="shared" si="31"/>
        <v>0.71399999999999997</v>
      </c>
      <c r="O650" s="34">
        <f t="shared" si="32"/>
        <v>0</v>
      </c>
    </row>
    <row r="651" spans="1:15" x14ac:dyDescent="0.2">
      <c r="A651" s="40">
        <v>45383</v>
      </c>
      <c r="B651" s="23" t="s">
        <v>80</v>
      </c>
      <c r="C651" s="19" t="s">
        <v>28</v>
      </c>
      <c r="D651" s="19" t="s">
        <v>29</v>
      </c>
      <c r="E651" s="19" t="s">
        <v>15</v>
      </c>
      <c r="F651" s="20" t="s">
        <v>62</v>
      </c>
      <c r="G651" s="21">
        <v>1224</v>
      </c>
      <c r="H651" s="22">
        <v>291.68200000000002</v>
      </c>
      <c r="I651" s="22">
        <v>0.308</v>
      </c>
      <c r="J651" s="22">
        <v>0.102173</v>
      </c>
      <c r="K651" s="22" t="str">
        <f t="shared" si="30"/>
        <v>16x69-Q3</v>
      </c>
      <c r="L651" s="32">
        <f>VLOOKUP(K:K,'price per block'!A:B,2,FALSE)</f>
        <v>217.39130434782609</v>
      </c>
      <c r="M651" s="33">
        <f>VLOOKUP(K:K,'price per block'!A:E,5,FALSE)</f>
        <v>0.72463768115942029</v>
      </c>
      <c r="N651">
        <f t="shared" si="31"/>
        <v>0.22318840579710145</v>
      </c>
      <c r="O651" s="34">
        <f t="shared" si="32"/>
        <v>8.4811594202898549E-2</v>
      </c>
    </row>
    <row r="652" spans="1:15" x14ac:dyDescent="0.2">
      <c r="A652" s="40">
        <v>45383</v>
      </c>
      <c r="B652" s="23" t="s">
        <v>80</v>
      </c>
      <c r="C652" s="19" t="s">
        <v>28</v>
      </c>
      <c r="D652" s="19" t="s">
        <v>33</v>
      </c>
      <c r="E652" s="19" t="s">
        <v>22</v>
      </c>
      <c r="F652" s="20" t="s">
        <v>63</v>
      </c>
      <c r="G652" s="21">
        <v>735</v>
      </c>
      <c r="H652" s="22">
        <v>237.50899999999999</v>
      </c>
      <c r="I652" s="22">
        <v>0.251</v>
      </c>
      <c r="J652" s="22">
        <v>8.3152500000000004E-2</v>
      </c>
      <c r="K652" s="22" t="str">
        <f t="shared" si="30"/>
        <v>16x69-Q2</v>
      </c>
      <c r="L652" s="32">
        <f>VLOOKUP(K:K,'price per block'!A:B,2,FALSE)</f>
        <v>300</v>
      </c>
      <c r="M652" s="33">
        <f>VLOOKUP(K:K,'price per block'!A:E,5,FALSE)</f>
        <v>1</v>
      </c>
      <c r="N652">
        <f t="shared" si="31"/>
        <v>0.251</v>
      </c>
      <c r="O652" s="34">
        <f t="shared" si="32"/>
        <v>0</v>
      </c>
    </row>
    <row r="653" spans="1:15" x14ac:dyDescent="0.2">
      <c r="A653" s="40">
        <v>45383</v>
      </c>
      <c r="B653" s="23" t="s">
        <v>80</v>
      </c>
      <c r="C653" s="19" t="s">
        <v>126</v>
      </c>
      <c r="D653" s="19" t="s">
        <v>30</v>
      </c>
      <c r="E653" s="19" t="s">
        <v>12</v>
      </c>
      <c r="F653" s="20" t="s">
        <v>61</v>
      </c>
      <c r="G653" s="21">
        <v>6</v>
      </c>
      <c r="H653" s="22">
        <v>2.6320000000000001</v>
      </c>
      <c r="I653" s="22">
        <v>3.0000000000000001E-3</v>
      </c>
      <c r="J653" s="22">
        <v>9.2765700000000003E-4</v>
      </c>
      <c r="K653" s="22" t="str">
        <f t="shared" si="30"/>
        <v>19x75-Q1</v>
      </c>
      <c r="L653" s="32">
        <f>VLOOKUP(K:K,'price per block'!A:B,2,FALSE)</f>
        <v>300</v>
      </c>
      <c r="M653" s="33">
        <f>VLOOKUP(K:K,'price per block'!A:E,5,FALSE)</f>
        <v>1</v>
      </c>
      <c r="N653">
        <f t="shared" si="31"/>
        <v>3.0000000000000001E-3</v>
      </c>
      <c r="O653" s="34">
        <f t="shared" si="32"/>
        <v>0</v>
      </c>
    </row>
    <row r="654" spans="1:15" x14ac:dyDescent="0.2">
      <c r="A654" s="40">
        <v>45383</v>
      </c>
      <c r="B654" s="23" t="s">
        <v>80</v>
      </c>
      <c r="C654" s="19" t="s">
        <v>126</v>
      </c>
      <c r="D654" s="19" t="s">
        <v>31</v>
      </c>
      <c r="E654" s="19" t="s">
        <v>12</v>
      </c>
      <c r="F654" s="20" t="s">
        <v>61</v>
      </c>
      <c r="G654" s="21">
        <v>1</v>
      </c>
      <c r="H654" s="22">
        <v>0.27900000000000003</v>
      </c>
      <c r="I654" s="22">
        <v>0</v>
      </c>
      <c r="J654" s="22">
        <v>9.8241999999999999E-5</v>
      </c>
      <c r="K654" s="22" t="str">
        <f t="shared" si="30"/>
        <v>19x75-Q1</v>
      </c>
      <c r="L654" s="32">
        <f>VLOOKUP(K:K,'price per block'!A:B,2,FALSE)</f>
        <v>300</v>
      </c>
      <c r="M654" s="33">
        <f>VLOOKUP(K:K,'price per block'!A:E,5,FALSE)</f>
        <v>1</v>
      </c>
      <c r="N654">
        <f t="shared" si="31"/>
        <v>0</v>
      </c>
      <c r="O654" s="34">
        <f t="shared" si="32"/>
        <v>0</v>
      </c>
    </row>
    <row r="655" spans="1:15" x14ac:dyDescent="0.2">
      <c r="A655" s="40">
        <v>45383</v>
      </c>
      <c r="B655" s="23" t="s">
        <v>80</v>
      </c>
      <c r="C655" s="19" t="s">
        <v>126</v>
      </c>
      <c r="D655" s="19" t="s">
        <v>13</v>
      </c>
      <c r="E655" s="19" t="s">
        <v>12</v>
      </c>
      <c r="F655" s="20" t="s">
        <v>61</v>
      </c>
      <c r="G655" s="21">
        <v>59003</v>
      </c>
      <c r="H655" s="22">
        <v>12055.3</v>
      </c>
      <c r="I655" s="22">
        <v>15.839</v>
      </c>
      <c r="J655" s="22">
        <v>5.2568299999999999</v>
      </c>
      <c r="K655" s="22" t="str">
        <f t="shared" si="30"/>
        <v>19x75-Q1</v>
      </c>
      <c r="L655" s="32">
        <f>VLOOKUP(K:K,'price per block'!A:B,2,FALSE)</f>
        <v>300</v>
      </c>
      <c r="M655" s="33">
        <f>VLOOKUP(K:K,'price per block'!A:E,5,FALSE)</f>
        <v>1</v>
      </c>
      <c r="N655">
        <f t="shared" si="31"/>
        <v>15.839</v>
      </c>
      <c r="O655" s="34">
        <f t="shared" si="32"/>
        <v>0</v>
      </c>
    </row>
    <row r="656" spans="1:15" x14ac:dyDescent="0.2">
      <c r="A656" s="40">
        <v>45383</v>
      </c>
      <c r="B656" s="23" t="s">
        <v>80</v>
      </c>
      <c r="C656" s="19" t="s">
        <v>126</v>
      </c>
      <c r="D656" s="19" t="s">
        <v>11</v>
      </c>
      <c r="E656" s="19" t="s">
        <v>12</v>
      </c>
      <c r="F656" s="20" t="s">
        <v>61</v>
      </c>
      <c r="G656" s="21">
        <v>222310</v>
      </c>
      <c r="H656" s="22">
        <v>94052.2</v>
      </c>
      <c r="I656" s="22">
        <v>123.533</v>
      </c>
      <c r="J656" s="22">
        <v>41.000599999999999</v>
      </c>
      <c r="K656" s="22" t="str">
        <f t="shared" si="30"/>
        <v>19x75-Q1</v>
      </c>
      <c r="L656" s="32">
        <f>VLOOKUP(K:K,'price per block'!A:B,2,FALSE)</f>
        <v>300</v>
      </c>
      <c r="M656" s="33">
        <f>VLOOKUP(K:K,'price per block'!A:E,5,FALSE)</f>
        <v>1</v>
      </c>
      <c r="N656">
        <f t="shared" si="31"/>
        <v>123.533</v>
      </c>
      <c r="O656" s="34">
        <f t="shared" si="32"/>
        <v>0</v>
      </c>
    </row>
    <row r="657" spans="1:15" x14ac:dyDescent="0.2">
      <c r="A657" s="40">
        <v>45383</v>
      </c>
      <c r="B657" s="23" t="s">
        <v>80</v>
      </c>
      <c r="C657" s="19" t="s">
        <v>126</v>
      </c>
      <c r="D657" s="19" t="s">
        <v>14</v>
      </c>
      <c r="E657" s="19" t="s">
        <v>15</v>
      </c>
      <c r="F657" s="20" t="s">
        <v>62</v>
      </c>
      <c r="G657" s="21">
        <v>18579</v>
      </c>
      <c r="H657" s="22">
        <v>4946.33</v>
      </c>
      <c r="I657" s="22">
        <v>6.49</v>
      </c>
      <c r="J657" s="22">
        <v>2.1541000000000001</v>
      </c>
      <c r="K657" s="22" t="str">
        <f t="shared" si="30"/>
        <v>19x75-Q3</v>
      </c>
      <c r="L657" s="32">
        <f>VLOOKUP(K:K,'price per block'!A:B,2,FALSE)</f>
        <v>244</v>
      </c>
      <c r="M657" s="33">
        <f>VLOOKUP(K:K,'price per block'!A:E,5,FALSE)</f>
        <v>0.81333333333333335</v>
      </c>
      <c r="N657">
        <f t="shared" si="31"/>
        <v>5.2785333333333337</v>
      </c>
      <c r="O657" s="34">
        <f t="shared" si="32"/>
        <v>1.2114666666666665</v>
      </c>
    </row>
    <row r="658" spans="1:15" x14ac:dyDescent="0.2">
      <c r="A658" s="40">
        <v>45383</v>
      </c>
      <c r="B658" s="23" t="s">
        <v>80</v>
      </c>
      <c r="C658" s="19" t="s">
        <v>126</v>
      </c>
      <c r="D658" s="19" t="s">
        <v>23</v>
      </c>
      <c r="E658" s="19" t="s">
        <v>22</v>
      </c>
      <c r="F658" s="20" t="s">
        <v>63</v>
      </c>
      <c r="G658" s="21">
        <v>9040</v>
      </c>
      <c r="H658" s="22">
        <v>2734.24</v>
      </c>
      <c r="I658" s="22">
        <v>3.5910000000000002</v>
      </c>
      <c r="J658" s="22">
        <v>1.19198</v>
      </c>
      <c r="K658" s="22" t="str">
        <f t="shared" si="30"/>
        <v>19x75-Q2</v>
      </c>
      <c r="L658" s="32">
        <f>VLOOKUP(K:K,'price per block'!A:B,2,FALSE)</f>
        <v>300</v>
      </c>
      <c r="M658" s="33">
        <f>VLOOKUP(K:K,'price per block'!A:E,5,FALSE)</f>
        <v>1</v>
      </c>
      <c r="N658">
        <f t="shared" si="31"/>
        <v>3.5910000000000002</v>
      </c>
      <c r="O658" s="34">
        <f t="shared" si="32"/>
        <v>0</v>
      </c>
    </row>
    <row r="659" spans="1:15" x14ac:dyDescent="0.2">
      <c r="A659" s="40">
        <v>45383</v>
      </c>
      <c r="B659" s="23" t="s">
        <v>80</v>
      </c>
      <c r="C659" s="19" t="s">
        <v>126</v>
      </c>
      <c r="D659" s="19" t="s">
        <v>24</v>
      </c>
      <c r="E659" s="19" t="s">
        <v>12</v>
      </c>
      <c r="F659" s="20" t="s">
        <v>65</v>
      </c>
      <c r="G659" s="21">
        <v>866</v>
      </c>
      <c r="H659" s="22">
        <v>2085.33</v>
      </c>
      <c r="I659" s="22">
        <v>2.738</v>
      </c>
      <c r="J659" s="22">
        <v>0.90882399999999997</v>
      </c>
      <c r="K659" s="22" t="str">
        <f t="shared" si="30"/>
        <v>19x75-Q5</v>
      </c>
      <c r="L659" s="32">
        <f>VLOOKUP(K:K,'price per block'!A:B,2,FALSE)</f>
        <v>300</v>
      </c>
      <c r="M659" s="33">
        <f>VLOOKUP(K:K,'price per block'!A:E,5,FALSE)</f>
        <v>1</v>
      </c>
      <c r="N659">
        <f t="shared" si="31"/>
        <v>2.738</v>
      </c>
      <c r="O659" s="34">
        <f t="shared" si="32"/>
        <v>0</v>
      </c>
    </row>
    <row r="660" spans="1:15" x14ac:dyDescent="0.2">
      <c r="A660" s="40">
        <v>45383</v>
      </c>
      <c r="B660" s="23" t="s">
        <v>80</v>
      </c>
      <c r="C660" s="19" t="s">
        <v>126</v>
      </c>
      <c r="D660" s="19" t="s">
        <v>25</v>
      </c>
      <c r="E660" s="19" t="s">
        <v>12</v>
      </c>
      <c r="F660" s="20" t="s">
        <v>65</v>
      </c>
      <c r="G660" s="21">
        <v>908</v>
      </c>
      <c r="H660" s="22">
        <v>2726.72</v>
      </c>
      <c r="I660" s="22">
        <v>3.58</v>
      </c>
      <c r="J660" s="22">
        <v>1.1880900000000001</v>
      </c>
      <c r="K660" s="22" t="str">
        <f t="shared" si="30"/>
        <v>19x75-Q5</v>
      </c>
      <c r="L660" s="32">
        <f>VLOOKUP(K:K,'price per block'!A:B,2,FALSE)</f>
        <v>300</v>
      </c>
      <c r="M660" s="33">
        <f>VLOOKUP(K:K,'price per block'!A:E,5,FALSE)</f>
        <v>1</v>
      </c>
      <c r="N660">
        <f t="shared" si="31"/>
        <v>3.58</v>
      </c>
      <c r="O660" s="34">
        <f t="shared" si="32"/>
        <v>0</v>
      </c>
    </row>
    <row r="661" spans="1:15" x14ac:dyDescent="0.2">
      <c r="A661" s="40">
        <v>45383</v>
      </c>
      <c r="B661" s="23" t="s">
        <v>80</v>
      </c>
      <c r="C661" s="19" t="s">
        <v>126</v>
      </c>
      <c r="D661" s="19" t="s">
        <v>27</v>
      </c>
      <c r="E661" s="19" t="s">
        <v>15</v>
      </c>
      <c r="F661" s="20" t="s">
        <v>64</v>
      </c>
      <c r="G661" s="21">
        <v>7989</v>
      </c>
      <c r="H661" s="22">
        <v>1853.9</v>
      </c>
      <c r="I661" s="22">
        <v>2.4329999999999998</v>
      </c>
      <c r="J661" s="22">
        <v>0.80764599999999998</v>
      </c>
      <c r="K661" s="22" t="str">
        <f t="shared" si="30"/>
        <v>19x75-Q4</v>
      </c>
      <c r="L661" s="32">
        <f>VLOOKUP(K:K,'price per block'!A:B,2,FALSE)</f>
        <v>200.00000000000003</v>
      </c>
      <c r="M661" s="33">
        <f>VLOOKUP(K:K,'price per block'!A:E,5,FALSE)</f>
        <v>0.66666666666666663</v>
      </c>
      <c r="N661">
        <f t="shared" si="31"/>
        <v>1.6219999999999999</v>
      </c>
      <c r="O661" s="34">
        <f t="shared" si="32"/>
        <v>0.81099999999999994</v>
      </c>
    </row>
    <row r="662" spans="1:15" x14ac:dyDescent="0.2">
      <c r="A662" s="40">
        <v>45383</v>
      </c>
      <c r="B662" s="23" t="s">
        <v>80</v>
      </c>
      <c r="C662" s="19" t="s">
        <v>126</v>
      </c>
      <c r="D662" s="19" t="s">
        <v>6</v>
      </c>
      <c r="E662" s="19" t="s">
        <v>6</v>
      </c>
      <c r="F662" s="20" t="s">
        <v>6</v>
      </c>
      <c r="G662" s="21">
        <v>9083</v>
      </c>
      <c r="H662" s="22">
        <v>518.25800000000004</v>
      </c>
      <c r="I662" s="22">
        <v>0.68</v>
      </c>
      <c r="J662" s="22">
        <v>1.5065599999999999</v>
      </c>
      <c r="K662" s="22" t="str">
        <f t="shared" si="30"/>
        <v>19x75-Waste</v>
      </c>
      <c r="L662" s="32">
        <f>VLOOKUP(K:K,'price per block'!A:B,2,FALSE)</f>
        <v>300</v>
      </c>
      <c r="M662" s="33">
        <f>VLOOKUP(K:K,'price per block'!A:E,5,FALSE)</f>
        <v>1</v>
      </c>
      <c r="N662">
        <f t="shared" si="31"/>
        <v>0.68</v>
      </c>
      <c r="O662" s="34">
        <f t="shared" si="32"/>
        <v>0</v>
      </c>
    </row>
    <row r="663" spans="1:15" x14ac:dyDescent="0.2">
      <c r="A663" s="40">
        <v>45383</v>
      </c>
      <c r="B663" s="23" t="s">
        <v>80</v>
      </c>
      <c r="C663" s="19" t="s">
        <v>126</v>
      </c>
      <c r="D663" s="19" t="s">
        <v>9</v>
      </c>
      <c r="E663" s="19" t="s">
        <v>10</v>
      </c>
      <c r="F663" s="20" t="s">
        <v>6</v>
      </c>
      <c r="G663" s="21">
        <v>3356</v>
      </c>
      <c r="H663" s="22">
        <v>669.053</v>
      </c>
      <c r="I663" s="22">
        <v>0.877</v>
      </c>
      <c r="J663" s="22">
        <v>1.94207</v>
      </c>
      <c r="K663" s="22" t="str">
        <f t="shared" si="30"/>
        <v>19x75-Waste</v>
      </c>
      <c r="L663" s="32">
        <f>VLOOKUP(K:K,'price per block'!A:B,2,FALSE)</f>
        <v>300</v>
      </c>
      <c r="M663" s="33">
        <f>VLOOKUP(K:K,'price per block'!A:E,5,FALSE)</f>
        <v>1</v>
      </c>
      <c r="N663">
        <f t="shared" si="31"/>
        <v>0.877</v>
      </c>
      <c r="O663" s="34">
        <f t="shared" si="32"/>
        <v>0</v>
      </c>
    </row>
    <row r="664" spans="1:15" x14ac:dyDescent="0.2">
      <c r="A664" s="40">
        <v>45383</v>
      </c>
      <c r="B664" s="23" t="s">
        <v>80</v>
      </c>
      <c r="C664" s="19" t="s">
        <v>126</v>
      </c>
      <c r="D664" s="19" t="s">
        <v>16</v>
      </c>
      <c r="E664" s="19" t="s">
        <v>6</v>
      </c>
      <c r="F664" s="20" t="s">
        <v>6</v>
      </c>
      <c r="G664" s="21">
        <v>0</v>
      </c>
      <c r="H664" s="22">
        <v>86.988</v>
      </c>
      <c r="I664" s="22">
        <v>0.114</v>
      </c>
      <c r="J664" s="22">
        <v>0.25278400000000001</v>
      </c>
      <c r="K664" s="22" t="str">
        <f t="shared" si="30"/>
        <v>19x75-Waste</v>
      </c>
      <c r="L664" s="32">
        <f>VLOOKUP(K:K,'price per block'!A:B,2,FALSE)</f>
        <v>300</v>
      </c>
      <c r="M664" s="33">
        <f>VLOOKUP(K:K,'price per block'!A:E,5,FALSE)</f>
        <v>1</v>
      </c>
      <c r="N664">
        <f t="shared" si="31"/>
        <v>0.114</v>
      </c>
      <c r="O664" s="34">
        <f t="shared" si="32"/>
        <v>0</v>
      </c>
    </row>
    <row r="665" spans="1:15" x14ac:dyDescent="0.2">
      <c r="A665" s="40">
        <v>45383</v>
      </c>
      <c r="B665" s="23" t="s">
        <v>80</v>
      </c>
      <c r="C665" s="19" t="s">
        <v>126</v>
      </c>
      <c r="D665" s="19" t="s">
        <v>17</v>
      </c>
      <c r="E665" s="19" t="s">
        <v>6</v>
      </c>
      <c r="F665" s="20" t="s">
        <v>6</v>
      </c>
      <c r="G665" s="21">
        <v>0</v>
      </c>
      <c r="H665" s="22">
        <v>0</v>
      </c>
      <c r="I665" s="22">
        <v>0</v>
      </c>
      <c r="J665" s="22">
        <v>0</v>
      </c>
      <c r="K665" s="22" t="str">
        <f t="shared" si="30"/>
        <v>19x75-Waste</v>
      </c>
      <c r="L665" s="32">
        <f>VLOOKUP(K:K,'price per block'!A:B,2,FALSE)</f>
        <v>300</v>
      </c>
      <c r="M665" s="33">
        <f>VLOOKUP(K:K,'price per block'!A:E,5,FALSE)</f>
        <v>1</v>
      </c>
      <c r="N665">
        <f t="shared" si="31"/>
        <v>0</v>
      </c>
      <c r="O665" s="34">
        <f t="shared" si="32"/>
        <v>0</v>
      </c>
    </row>
    <row r="666" spans="1:15" x14ac:dyDescent="0.2">
      <c r="A666" s="40">
        <v>45383</v>
      </c>
      <c r="B666" s="23" t="s">
        <v>80</v>
      </c>
      <c r="C666" s="19" t="s">
        <v>28</v>
      </c>
      <c r="D666" s="19" t="s">
        <v>6</v>
      </c>
      <c r="E666" s="19" t="s">
        <v>6</v>
      </c>
      <c r="F666" s="20" t="s">
        <v>6</v>
      </c>
      <c r="G666" s="21">
        <v>34902</v>
      </c>
      <c r="H666" s="22">
        <v>1993.57</v>
      </c>
      <c r="I666" s="22">
        <v>2.0950000000000002</v>
      </c>
      <c r="J666" s="22">
        <v>4.6392800000000003</v>
      </c>
      <c r="K666" s="22" t="str">
        <f t="shared" si="30"/>
        <v>16x69-Waste</v>
      </c>
      <c r="L666" s="32">
        <f>VLOOKUP(K:K,'price per block'!A:B,2,FALSE)</f>
        <v>300</v>
      </c>
      <c r="M666" s="33">
        <f>VLOOKUP(K:K,'price per block'!A:E,5,FALSE)</f>
        <v>1</v>
      </c>
      <c r="N666">
        <f t="shared" si="31"/>
        <v>2.0950000000000002</v>
      </c>
      <c r="O666" s="34">
        <f t="shared" si="32"/>
        <v>0</v>
      </c>
    </row>
    <row r="667" spans="1:15" x14ac:dyDescent="0.2">
      <c r="A667" s="40">
        <v>45383</v>
      </c>
      <c r="B667" s="23" t="s">
        <v>80</v>
      </c>
      <c r="C667" s="19" t="s">
        <v>28</v>
      </c>
      <c r="D667" s="19" t="s">
        <v>16</v>
      </c>
      <c r="E667" s="19" t="s">
        <v>6</v>
      </c>
      <c r="F667" s="20" t="s">
        <v>6</v>
      </c>
      <c r="G667" s="21">
        <v>0</v>
      </c>
      <c r="H667" s="22">
        <v>399.20499999999998</v>
      </c>
      <c r="I667" s="22">
        <v>0.41899999999999998</v>
      </c>
      <c r="J667" s="22">
        <v>0.92893800000000004</v>
      </c>
      <c r="K667" s="22" t="str">
        <f t="shared" si="30"/>
        <v>16x69-Waste</v>
      </c>
      <c r="L667" s="32">
        <f>VLOOKUP(K:K,'price per block'!A:B,2,FALSE)</f>
        <v>300</v>
      </c>
      <c r="M667" s="33">
        <f>VLOOKUP(K:K,'price per block'!A:E,5,FALSE)</f>
        <v>1</v>
      </c>
      <c r="N667">
        <f t="shared" si="31"/>
        <v>0.41899999999999998</v>
      </c>
      <c r="O667" s="34">
        <f t="shared" si="32"/>
        <v>0</v>
      </c>
    </row>
    <row r="668" spans="1:15" x14ac:dyDescent="0.2">
      <c r="A668" s="40">
        <v>45383</v>
      </c>
      <c r="B668" s="23" t="s">
        <v>80</v>
      </c>
      <c r="C668" s="19" t="s">
        <v>28</v>
      </c>
      <c r="D668" s="19" t="s">
        <v>17</v>
      </c>
      <c r="E668" s="19" t="s">
        <v>6</v>
      </c>
      <c r="F668" s="20" t="s">
        <v>6</v>
      </c>
      <c r="G668" s="21">
        <v>1</v>
      </c>
      <c r="H668" s="22">
        <v>2.7850000000000001</v>
      </c>
      <c r="I668" s="22">
        <v>3.0000000000000001E-3</v>
      </c>
      <c r="J668" s="22">
        <v>6.3468300000000004E-3</v>
      </c>
      <c r="K668" s="22" t="str">
        <f t="shared" si="30"/>
        <v>16x69-Waste</v>
      </c>
      <c r="L668" s="32">
        <f>VLOOKUP(K:K,'price per block'!A:B,2,FALSE)</f>
        <v>300</v>
      </c>
      <c r="M668" s="33">
        <f>VLOOKUP(K:K,'price per block'!A:E,5,FALSE)</f>
        <v>1</v>
      </c>
      <c r="N668">
        <f t="shared" si="31"/>
        <v>3.0000000000000001E-3</v>
      </c>
      <c r="O668" s="34">
        <f t="shared" si="32"/>
        <v>0</v>
      </c>
    </row>
    <row r="669" spans="1:15" x14ac:dyDescent="0.2">
      <c r="A669" s="40">
        <v>45383</v>
      </c>
      <c r="B669" s="23" t="s">
        <v>80</v>
      </c>
      <c r="C669" s="19" t="s">
        <v>28</v>
      </c>
      <c r="D669" s="19" t="s">
        <v>9</v>
      </c>
      <c r="E669" s="19" t="s">
        <v>10</v>
      </c>
      <c r="F669" s="20" t="s">
        <v>6</v>
      </c>
      <c r="G669" s="21">
        <v>22359</v>
      </c>
      <c r="H669" s="22">
        <v>4524.8500000000004</v>
      </c>
      <c r="I669" s="22">
        <v>4.7539999999999996</v>
      </c>
      <c r="J669" s="22">
        <v>10.528499999999999</v>
      </c>
      <c r="K669" s="22" t="str">
        <f t="shared" si="30"/>
        <v>16x69-Waste</v>
      </c>
      <c r="L669" s="32">
        <f>VLOOKUP(K:K,'price per block'!A:B,2,FALSE)</f>
        <v>300</v>
      </c>
      <c r="M669" s="33">
        <f>VLOOKUP(K:K,'price per block'!A:E,5,FALSE)</f>
        <v>1</v>
      </c>
      <c r="N669">
        <f t="shared" si="31"/>
        <v>4.7539999999999996</v>
      </c>
      <c r="O669" s="34">
        <f t="shared" si="32"/>
        <v>0</v>
      </c>
    </row>
    <row r="670" spans="1:15" x14ac:dyDescent="0.2">
      <c r="A670" s="40">
        <v>45383</v>
      </c>
      <c r="B670" s="23" t="s">
        <v>80</v>
      </c>
      <c r="C670" s="19" t="s">
        <v>126</v>
      </c>
      <c r="D670" s="19" t="s">
        <v>11</v>
      </c>
      <c r="E670" s="19" t="s">
        <v>12</v>
      </c>
      <c r="F670" s="20" t="s">
        <v>61</v>
      </c>
      <c r="G670" s="21">
        <v>10714</v>
      </c>
      <c r="H670" s="22">
        <v>4782.2</v>
      </c>
      <c r="I670" s="22">
        <v>6.2759999999999998</v>
      </c>
      <c r="J670" s="22">
        <v>13.8987</v>
      </c>
      <c r="K670" s="22" t="str">
        <f t="shared" si="30"/>
        <v>19x75-Q1</v>
      </c>
      <c r="L670" s="32">
        <f>VLOOKUP(K:K,'price per block'!A:B,2,FALSE)</f>
        <v>300</v>
      </c>
      <c r="M670" s="33">
        <f>VLOOKUP(K:K,'price per block'!A:E,5,FALSE)</f>
        <v>1</v>
      </c>
      <c r="N670">
        <f t="shared" si="31"/>
        <v>6.2759999999999998</v>
      </c>
      <c r="O670" s="34">
        <f t="shared" si="32"/>
        <v>0</v>
      </c>
    </row>
    <row r="671" spans="1:15" x14ac:dyDescent="0.2">
      <c r="A671" s="40">
        <v>45383</v>
      </c>
      <c r="B671" s="23" t="s">
        <v>80</v>
      </c>
      <c r="C671" s="19" t="s">
        <v>126</v>
      </c>
      <c r="D671" s="19" t="s">
        <v>27</v>
      </c>
      <c r="E671" s="19" t="s">
        <v>15</v>
      </c>
      <c r="F671" s="20" t="s">
        <v>64</v>
      </c>
      <c r="G671" s="21">
        <v>562</v>
      </c>
      <c r="H671" s="22">
        <v>134.67400000000001</v>
      </c>
      <c r="I671" s="22">
        <v>0.17699999999999999</v>
      </c>
      <c r="J671" s="22">
        <v>0.39107199999999998</v>
      </c>
      <c r="K671" s="22" t="str">
        <f t="shared" si="30"/>
        <v>19x75-Q4</v>
      </c>
      <c r="L671" s="32">
        <f>VLOOKUP(K:K,'price per block'!A:B,2,FALSE)</f>
        <v>200.00000000000003</v>
      </c>
      <c r="M671" s="33">
        <f>VLOOKUP(K:K,'price per block'!A:E,5,FALSE)</f>
        <v>0.66666666666666663</v>
      </c>
      <c r="N671">
        <f t="shared" si="31"/>
        <v>0.11799999999999999</v>
      </c>
      <c r="O671" s="34">
        <f t="shared" si="32"/>
        <v>5.8999999999999997E-2</v>
      </c>
    </row>
    <row r="672" spans="1:15" x14ac:dyDescent="0.2">
      <c r="A672" s="40">
        <v>45383</v>
      </c>
      <c r="B672" s="23" t="s">
        <v>80</v>
      </c>
      <c r="C672" s="19" t="s">
        <v>126</v>
      </c>
      <c r="D672" s="19" t="s">
        <v>13</v>
      </c>
      <c r="E672" s="19" t="s">
        <v>12</v>
      </c>
      <c r="F672" s="20" t="s">
        <v>61</v>
      </c>
      <c r="G672" s="21">
        <v>1828</v>
      </c>
      <c r="H672" s="22">
        <v>375.38099999999997</v>
      </c>
      <c r="I672" s="22">
        <v>0.49299999999999999</v>
      </c>
      <c r="J672" s="22">
        <v>1.09087</v>
      </c>
      <c r="K672" s="22" t="str">
        <f t="shared" si="30"/>
        <v>19x75-Q1</v>
      </c>
      <c r="L672" s="32">
        <f>VLOOKUP(K:K,'price per block'!A:B,2,FALSE)</f>
        <v>300</v>
      </c>
      <c r="M672" s="33">
        <f>VLOOKUP(K:K,'price per block'!A:E,5,FALSE)</f>
        <v>1</v>
      </c>
      <c r="N672">
        <f t="shared" si="31"/>
        <v>0.49299999999999999</v>
      </c>
      <c r="O672" s="34">
        <f t="shared" si="32"/>
        <v>0</v>
      </c>
    </row>
    <row r="673" spans="1:15" x14ac:dyDescent="0.2">
      <c r="A673" s="40">
        <v>45383</v>
      </c>
      <c r="B673" s="23" t="s">
        <v>80</v>
      </c>
      <c r="C673" s="19" t="s">
        <v>126</v>
      </c>
      <c r="D673" s="19" t="s">
        <v>14</v>
      </c>
      <c r="E673" s="19" t="s">
        <v>15</v>
      </c>
      <c r="F673" s="20" t="s">
        <v>62</v>
      </c>
      <c r="G673" s="21">
        <v>1320</v>
      </c>
      <c r="H673" s="22">
        <v>396.76299999999998</v>
      </c>
      <c r="I673" s="22">
        <v>0.52</v>
      </c>
      <c r="J673" s="22">
        <v>1.1518900000000001</v>
      </c>
      <c r="K673" s="22" t="str">
        <f t="shared" si="30"/>
        <v>19x75-Q3</v>
      </c>
      <c r="L673" s="32">
        <f>VLOOKUP(K:K,'price per block'!A:B,2,FALSE)</f>
        <v>244</v>
      </c>
      <c r="M673" s="33">
        <f>VLOOKUP(K:K,'price per block'!A:E,5,FALSE)</f>
        <v>0.81333333333333335</v>
      </c>
      <c r="N673">
        <f t="shared" si="31"/>
        <v>0.42293333333333338</v>
      </c>
      <c r="O673" s="34">
        <f t="shared" si="32"/>
        <v>9.7066666666666634E-2</v>
      </c>
    </row>
    <row r="674" spans="1:15" x14ac:dyDescent="0.2">
      <c r="A674" s="40">
        <v>45383</v>
      </c>
      <c r="B674" s="23" t="s">
        <v>80</v>
      </c>
      <c r="C674" s="19" t="s">
        <v>126</v>
      </c>
      <c r="D674" s="19" t="s">
        <v>25</v>
      </c>
      <c r="E674" s="19" t="s">
        <v>12</v>
      </c>
      <c r="F674" s="20" t="s">
        <v>65</v>
      </c>
      <c r="G674" s="21">
        <v>105</v>
      </c>
      <c r="H674" s="22">
        <v>315.315</v>
      </c>
      <c r="I674" s="22">
        <v>0.41399999999999998</v>
      </c>
      <c r="J674" s="22">
        <v>0.91696999999999995</v>
      </c>
      <c r="K674" s="22" t="str">
        <f t="shared" si="30"/>
        <v>19x75-Q5</v>
      </c>
      <c r="L674" s="32">
        <f>VLOOKUP(K:K,'price per block'!A:B,2,FALSE)</f>
        <v>300</v>
      </c>
      <c r="M674" s="33">
        <f>VLOOKUP(K:K,'price per block'!A:E,5,FALSE)</f>
        <v>1</v>
      </c>
      <c r="N674">
        <f t="shared" si="31"/>
        <v>0.41399999999999998</v>
      </c>
      <c r="O674" s="34">
        <f t="shared" si="32"/>
        <v>0</v>
      </c>
    </row>
    <row r="675" spans="1:15" x14ac:dyDescent="0.2">
      <c r="A675" s="40">
        <v>45383</v>
      </c>
      <c r="B675" s="23" t="s">
        <v>80</v>
      </c>
      <c r="C675" s="19" t="s">
        <v>126</v>
      </c>
      <c r="D675" s="19" t="s">
        <v>24</v>
      </c>
      <c r="E675" s="19" t="s">
        <v>12</v>
      </c>
      <c r="F675" s="20" t="s">
        <v>65</v>
      </c>
      <c r="G675" s="21">
        <v>87</v>
      </c>
      <c r="H675" s="22">
        <v>209.49600000000001</v>
      </c>
      <c r="I675" s="22">
        <v>0.27500000000000002</v>
      </c>
      <c r="J675" s="22">
        <v>0.60882199999999997</v>
      </c>
      <c r="K675" s="22" t="str">
        <f t="shared" si="30"/>
        <v>19x75-Q5</v>
      </c>
      <c r="L675" s="32">
        <f>VLOOKUP(K:K,'price per block'!A:B,2,FALSE)</f>
        <v>300</v>
      </c>
      <c r="M675" s="33">
        <f>VLOOKUP(K:K,'price per block'!A:E,5,FALSE)</f>
        <v>1</v>
      </c>
      <c r="N675">
        <f t="shared" si="31"/>
        <v>0.27500000000000002</v>
      </c>
      <c r="O675" s="34">
        <f t="shared" si="32"/>
        <v>0</v>
      </c>
    </row>
    <row r="676" spans="1:15" x14ac:dyDescent="0.2">
      <c r="A676" s="40">
        <v>45383</v>
      </c>
      <c r="B676" s="23" t="s">
        <v>80</v>
      </c>
      <c r="C676" s="19" t="s">
        <v>126</v>
      </c>
      <c r="D676" s="19" t="s">
        <v>23</v>
      </c>
      <c r="E676" s="19" t="s">
        <v>22</v>
      </c>
      <c r="F676" s="20" t="s">
        <v>63</v>
      </c>
      <c r="G676" s="21">
        <v>5</v>
      </c>
      <c r="H676" s="22">
        <v>1.208</v>
      </c>
      <c r="I676" s="22">
        <v>2E-3</v>
      </c>
      <c r="J676" s="22">
        <v>3.5122399999999998E-3</v>
      </c>
      <c r="K676" s="22" t="str">
        <f t="shared" si="30"/>
        <v>19x75-Q2</v>
      </c>
      <c r="L676" s="32">
        <f>VLOOKUP(K:K,'price per block'!A:B,2,FALSE)</f>
        <v>300</v>
      </c>
      <c r="M676" s="33">
        <f>VLOOKUP(K:K,'price per block'!A:E,5,FALSE)</f>
        <v>1</v>
      </c>
      <c r="N676">
        <f t="shared" si="31"/>
        <v>2E-3</v>
      </c>
      <c r="O676" s="34">
        <f t="shared" si="32"/>
        <v>0</v>
      </c>
    </row>
    <row r="677" spans="1:15" x14ac:dyDescent="0.2">
      <c r="A677" s="40">
        <v>45383</v>
      </c>
      <c r="B677" s="23" t="s">
        <v>80</v>
      </c>
      <c r="C677" s="19" t="s">
        <v>28</v>
      </c>
      <c r="D677" s="19" t="s">
        <v>31</v>
      </c>
      <c r="E677" s="19" t="s">
        <v>12</v>
      </c>
      <c r="F677" s="20" t="s">
        <v>61</v>
      </c>
      <c r="G677" s="21">
        <v>10186</v>
      </c>
      <c r="H677" s="22">
        <v>2287.52</v>
      </c>
      <c r="I677" s="22">
        <v>2.4039999999999999</v>
      </c>
      <c r="J677" s="22">
        <v>5.3226100000000001</v>
      </c>
      <c r="K677" s="22" t="str">
        <f t="shared" si="30"/>
        <v>16x69-Q1</v>
      </c>
      <c r="L677" s="32">
        <f>VLOOKUP(K:K,'price per block'!A:B,2,FALSE)</f>
        <v>300</v>
      </c>
      <c r="M677" s="33">
        <f>VLOOKUP(K:K,'price per block'!A:E,5,FALSE)</f>
        <v>1</v>
      </c>
      <c r="N677">
        <f t="shared" si="31"/>
        <v>2.4039999999999999</v>
      </c>
      <c r="O677" s="34">
        <f t="shared" si="32"/>
        <v>0</v>
      </c>
    </row>
    <row r="678" spans="1:15" x14ac:dyDescent="0.2">
      <c r="A678" s="40">
        <v>45383</v>
      </c>
      <c r="B678" s="23" t="s">
        <v>80</v>
      </c>
      <c r="C678" s="19" t="s">
        <v>28</v>
      </c>
      <c r="D678" s="19" t="s">
        <v>29</v>
      </c>
      <c r="E678" s="19" t="s">
        <v>15</v>
      </c>
      <c r="F678" s="20" t="s">
        <v>62</v>
      </c>
      <c r="G678" s="21">
        <v>3278</v>
      </c>
      <c r="H678" s="22">
        <v>759.51300000000003</v>
      </c>
      <c r="I678" s="22">
        <v>0.79800000000000004</v>
      </c>
      <c r="J678" s="22">
        <v>1.7669299999999999</v>
      </c>
      <c r="K678" s="22" t="str">
        <f t="shared" si="30"/>
        <v>16x69-Q3</v>
      </c>
      <c r="L678" s="32">
        <f>VLOOKUP(K:K,'price per block'!A:B,2,FALSE)</f>
        <v>217.39130434782609</v>
      </c>
      <c r="M678" s="33">
        <f>VLOOKUP(K:K,'price per block'!A:E,5,FALSE)</f>
        <v>0.72463768115942029</v>
      </c>
      <c r="N678">
        <f t="shared" si="31"/>
        <v>0.57826086956521738</v>
      </c>
      <c r="O678" s="34">
        <f t="shared" si="32"/>
        <v>0.21973913043478266</v>
      </c>
    </row>
    <row r="679" spans="1:15" x14ac:dyDescent="0.2">
      <c r="A679" s="40">
        <v>45383</v>
      </c>
      <c r="B679" s="23" t="s">
        <v>80</v>
      </c>
      <c r="C679" s="19" t="s">
        <v>28</v>
      </c>
      <c r="D679" s="19" t="s">
        <v>30</v>
      </c>
      <c r="E679" s="19" t="s">
        <v>12</v>
      </c>
      <c r="F679" s="20" t="s">
        <v>61</v>
      </c>
      <c r="G679" s="21">
        <v>50212</v>
      </c>
      <c r="H679" s="22">
        <v>23473.7</v>
      </c>
      <c r="I679" s="22">
        <v>24.667000000000002</v>
      </c>
      <c r="J679" s="22">
        <v>54.624600000000001</v>
      </c>
      <c r="K679" s="22" t="str">
        <f t="shared" si="30"/>
        <v>16x69-Q1</v>
      </c>
      <c r="L679" s="32">
        <f>VLOOKUP(K:K,'price per block'!A:B,2,FALSE)</f>
        <v>300</v>
      </c>
      <c r="M679" s="33">
        <f>VLOOKUP(K:K,'price per block'!A:E,5,FALSE)</f>
        <v>1</v>
      </c>
      <c r="N679">
        <f t="shared" si="31"/>
        <v>24.667000000000002</v>
      </c>
      <c r="O679" s="34">
        <f t="shared" si="32"/>
        <v>0</v>
      </c>
    </row>
    <row r="680" spans="1:15" x14ac:dyDescent="0.2">
      <c r="A680" s="40">
        <v>45383</v>
      </c>
      <c r="B680" s="23" t="s">
        <v>80</v>
      </c>
      <c r="C680" s="19" t="s">
        <v>28</v>
      </c>
      <c r="D680" s="19" t="s">
        <v>33</v>
      </c>
      <c r="E680" s="19" t="s">
        <v>22</v>
      </c>
      <c r="F680" s="20" t="s">
        <v>63</v>
      </c>
      <c r="G680" s="21">
        <v>389</v>
      </c>
      <c r="H680" s="22">
        <v>116.542</v>
      </c>
      <c r="I680" s="22">
        <v>0.123</v>
      </c>
      <c r="J680" s="22">
        <v>0.27129900000000001</v>
      </c>
      <c r="K680" s="22" t="str">
        <f t="shared" si="30"/>
        <v>16x69-Q2</v>
      </c>
      <c r="L680" s="32">
        <f>VLOOKUP(K:K,'price per block'!A:B,2,FALSE)</f>
        <v>300</v>
      </c>
      <c r="M680" s="33">
        <f>VLOOKUP(K:K,'price per block'!A:E,5,FALSE)</f>
        <v>1</v>
      </c>
      <c r="N680">
        <f t="shared" si="31"/>
        <v>0.123</v>
      </c>
      <c r="O680" s="34">
        <f t="shared" si="32"/>
        <v>0</v>
      </c>
    </row>
    <row r="681" spans="1:15" x14ac:dyDescent="0.2">
      <c r="A681" s="40">
        <v>45383</v>
      </c>
      <c r="B681" s="23" t="s">
        <v>80</v>
      </c>
      <c r="C681" s="19" t="s">
        <v>28</v>
      </c>
      <c r="D681" s="19" t="s">
        <v>32</v>
      </c>
      <c r="E681" s="19" t="s">
        <v>15</v>
      </c>
      <c r="F681" s="20" t="s">
        <v>64</v>
      </c>
      <c r="G681" s="21">
        <v>259</v>
      </c>
      <c r="H681" s="22">
        <v>63.591000000000001</v>
      </c>
      <c r="I681" s="22">
        <v>6.7000000000000004E-2</v>
      </c>
      <c r="J681" s="22">
        <v>0.148203</v>
      </c>
      <c r="K681" s="22" t="str">
        <f t="shared" si="30"/>
        <v>16x69-Q4</v>
      </c>
      <c r="L681" s="32">
        <f>VLOOKUP(K:K,'price per block'!A:B,2,FALSE)</f>
        <v>217.39130434782609</v>
      </c>
      <c r="M681" s="33">
        <f>VLOOKUP(K:K,'price per block'!A:E,5,FALSE)</f>
        <v>0.72463768115942029</v>
      </c>
      <c r="N681">
        <f t="shared" si="31"/>
        <v>4.8550724637681161E-2</v>
      </c>
      <c r="O681" s="34">
        <f t="shared" si="32"/>
        <v>1.8449275362318843E-2</v>
      </c>
    </row>
    <row r="682" spans="1:15" x14ac:dyDescent="0.2">
      <c r="A682" s="40">
        <v>45383</v>
      </c>
      <c r="B682" s="23" t="s">
        <v>114</v>
      </c>
      <c r="C682" s="19" t="s">
        <v>28</v>
      </c>
      <c r="D682" s="19" t="s">
        <v>6</v>
      </c>
      <c r="E682" s="19" t="s">
        <v>6</v>
      </c>
      <c r="F682" s="20" t="s">
        <v>6</v>
      </c>
      <c r="G682" s="21">
        <v>21202</v>
      </c>
      <c r="H682" s="22">
        <v>1298.8499999999999</v>
      </c>
      <c r="I682" s="22">
        <v>1.3720000000000001</v>
      </c>
      <c r="J682" s="22">
        <v>4.8079000000000001</v>
      </c>
      <c r="K682" s="22" t="str">
        <f t="shared" si="30"/>
        <v>16x69-Waste</v>
      </c>
      <c r="L682" s="32">
        <f>VLOOKUP(K:K,'price per block'!A:B,2,FALSE)</f>
        <v>300</v>
      </c>
      <c r="M682" s="33">
        <f>VLOOKUP(K:K,'price per block'!A:E,5,FALSE)</f>
        <v>1</v>
      </c>
      <c r="N682">
        <f t="shared" si="31"/>
        <v>1.3720000000000001</v>
      </c>
      <c r="O682" s="34">
        <f t="shared" si="32"/>
        <v>0</v>
      </c>
    </row>
    <row r="683" spans="1:15" x14ac:dyDescent="0.2">
      <c r="A683" s="40">
        <v>45383</v>
      </c>
      <c r="B683" s="23" t="s">
        <v>114</v>
      </c>
      <c r="C683" s="19" t="s">
        <v>28</v>
      </c>
      <c r="D683" s="19" t="s">
        <v>9</v>
      </c>
      <c r="E683" s="19" t="s">
        <v>10</v>
      </c>
      <c r="F683" s="20" t="s">
        <v>6</v>
      </c>
      <c r="G683" s="21">
        <v>13528</v>
      </c>
      <c r="H683" s="22">
        <v>2796.24</v>
      </c>
      <c r="I683" s="22">
        <v>2.9510000000000001</v>
      </c>
      <c r="J683" s="22">
        <v>10.342000000000001</v>
      </c>
      <c r="K683" s="22" t="str">
        <f t="shared" si="30"/>
        <v>16x69-Waste</v>
      </c>
      <c r="L683" s="32">
        <f>VLOOKUP(K:K,'price per block'!A:B,2,FALSE)</f>
        <v>300</v>
      </c>
      <c r="M683" s="33">
        <f>VLOOKUP(K:K,'price per block'!A:E,5,FALSE)</f>
        <v>1</v>
      </c>
      <c r="N683">
        <f t="shared" si="31"/>
        <v>2.9510000000000001</v>
      </c>
      <c r="O683" s="34">
        <f t="shared" si="32"/>
        <v>0</v>
      </c>
    </row>
    <row r="684" spans="1:15" x14ac:dyDescent="0.2">
      <c r="A684" s="40">
        <v>45383</v>
      </c>
      <c r="B684" s="23" t="s">
        <v>114</v>
      </c>
      <c r="C684" s="19" t="s">
        <v>28</v>
      </c>
      <c r="D684" s="19" t="s">
        <v>16</v>
      </c>
      <c r="E684" s="19" t="s">
        <v>6</v>
      </c>
      <c r="F684" s="20" t="s">
        <v>6</v>
      </c>
      <c r="G684" s="21">
        <v>0</v>
      </c>
      <c r="H684" s="22">
        <v>232.95400000000001</v>
      </c>
      <c r="I684" s="22">
        <v>0.246</v>
      </c>
      <c r="J684" s="22">
        <v>0.86188500000000001</v>
      </c>
      <c r="K684" s="22" t="str">
        <f t="shared" si="30"/>
        <v>16x69-Waste</v>
      </c>
      <c r="L684" s="32">
        <f>VLOOKUP(K:K,'price per block'!A:B,2,FALSE)</f>
        <v>300</v>
      </c>
      <c r="M684" s="33">
        <f>VLOOKUP(K:K,'price per block'!A:E,5,FALSE)</f>
        <v>1</v>
      </c>
      <c r="N684">
        <f t="shared" si="31"/>
        <v>0.246</v>
      </c>
      <c r="O684" s="34">
        <f t="shared" si="32"/>
        <v>0</v>
      </c>
    </row>
    <row r="685" spans="1:15" x14ac:dyDescent="0.2">
      <c r="A685" s="40">
        <v>45383</v>
      </c>
      <c r="B685" s="23" t="s">
        <v>114</v>
      </c>
      <c r="C685" s="19" t="s">
        <v>28</v>
      </c>
      <c r="D685" s="19" t="s">
        <v>17</v>
      </c>
      <c r="E685" s="19" t="s">
        <v>6</v>
      </c>
      <c r="F685" s="20" t="s">
        <v>6</v>
      </c>
      <c r="G685" s="21">
        <v>0</v>
      </c>
      <c r="H685" s="22">
        <v>0</v>
      </c>
      <c r="I685" s="22">
        <v>0</v>
      </c>
      <c r="J685" s="22">
        <v>0</v>
      </c>
      <c r="K685" s="22" t="str">
        <f t="shared" si="30"/>
        <v>16x69-Waste</v>
      </c>
      <c r="L685" s="32">
        <f>VLOOKUP(K:K,'price per block'!A:B,2,FALSE)</f>
        <v>300</v>
      </c>
      <c r="M685" s="33">
        <f>VLOOKUP(K:K,'price per block'!A:E,5,FALSE)</f>
        <v>1</v>
      </c>
      <c r="N685">
        <f t="shared" si="31"/>
        <v>0</v>
      </c>
      <c r="O685" s="34">
        <f t="shared" si="32"/>
        <v>0</v>
      </c>
    </row>
    <row r="686" spans="1:15" x14ac:dyDescent="0.2">
      <c r="A686" s="40">
        <v>45383</v>
      </c>
      <c r="B686" s="23" t="s">
        <v>114</v>
      </c>
      <c r="C686" s="19" t="s">
        <v>28</v>
      </c>
      <c r="D686" s="19" t="s">
        <v>6</v>
      </c>
      <c r="E686" s="19" t="s">
        <v>6</v>
      </c>
      <c r="F686" s="20" t="s">
        <v>6</v>
      </c>
      <c r="G686" s="21">
        <v>9428</v>
      </c>
      <c r="H686" s="22">
        <v>540.37800000000004</v>
      </c>
      <c r="I686" s="22">
        <v>0.56699999999999995</v>
      </c>
      <c r="J686" s="22">
        <v>1.9879800000000001</v>
      </c>
      <c r="K686" s="22" t="str">
        <f t="shared" si="30"/>
        <v>16x69-Waste</v>
      </c>
      <c r="L686" s="32">
        <f>VLOOKUP(K:K,'price per block'!A:B,2,FALSE)</f>
        <v>300</v>
      </c>
      <c r="M686" s="33">
        <f>VLOOKUP(K:K,'price per block'!A:E,5,FALSE)</f>
        <v>1</v>
      </c>
      <c r="N686">
        <f t="shared" si="31"/>
        <v>0.56699999999999995</v>
      </c>
      <c r="O686" s="34">
        <f t="shared" si="32"/>
        <v>0</v>
      </c>
    </row>
    <row r="687" spans="1:15" x14ac:dyDescent="0.2">
      <c r="A687" s="40">
        <v>45383</v>
      </c>
      <c r="B687" s="23" t="s">
        <v>114</v>
      </c>
      <c r="C687" s="19" t="s">
        <v>28</v>
      </c>
      <c r="D687" s="19" t="s">
        <v>9</v>
      </c>
      <c r="E687" s="19" t="s">
        <v>10</v>
      </c>
      <c r="F687" s="20" t="s">
        <v>6</v>
      </c>
      <c r="G687" s="21">
        <v>6258</v>
      </c>
      <c r="H687" s="22">
        <v>1306.78</v>
      </c>
      <c r="I687" s="22">
        <v>1.371</v>
      </c>
      <c r="J687" s="22">
        <v>4.8054899999999998</v>
      </c>
      <c r="K687" s="22" t="str">
        <f t="shared" si="30"/>
        <v>16x69-Waste</v>
      </c>
      <c r="L687" s="32">
        <f>VLOOKUP(K:K,'price per block'!A:B,2,FALSE)</f>
        <v>300</v>
      </c>
      <c r="M687" s="33">
        <f>VLOOKUP(K:K,'price per block'!A:E,5,FALSE)</f>
        <v>1</v>
      </c>
      <c r="N687">
        <f t="shared" si="31"/>
        <v>1.371</v>
      </c>
      <c r="O687" s="34">
        <f t="shared" si="32"/>
        <v>0</v>
      </c>
    </row>
    <row r="688" spans="1:15" x14ac:dyDescent="0.2">
      <c r="A688" s="40">
        <v>45383</v>
      </c>
      <c r="B688" s="23" t="s">
        <v>114</v>
      </c>
      <c r="C688" s="19" t="s">
        <v>28</v>
      </c>
      <c r="D688" s="19" t="s">
        <v>16</v>
      </c>
      <c r="E688" s="19" t="s">
        <v>6</v>
      </c>
      <c r="F688" s="20" t="s">
        <v>6</v>
      </c>
      <c r="G688" s="21">
        <v>0</v>
      </c>
      <c r="H688" s="22">
        <v>105.79300000000001</v>
      </c>
      <c r="I688" s="22">
        <v>0.111</v>
      </c>
      <c r="J688" s="22">
        <v>0.38916400000000001</v>
      </c>
      <c r="K688" s="22" t="str">
        <f t="shared" si="30"/>
        <v>16x69-Waste</v>
      </c>
      <c r="L688" s="32">
        <f>VLOOKUP(K:K,'price per block'!A:B,2,FALSE)</f>
        <v>300</v>
      </c>
      <c r="M688" s="33">
        <f>VLOOKUP(K:K,'price per block'!A:E,5,FALSE)</f>
        <v>1</v>
      </c>
      <c r="N688">
        <f t="shared" si="31"/>
        <v>0.111</v>
      </c>
      <c r="O688" s="34">
        <f t="shared" si="32"/>
        <v>0</v>
      </c>
    </row>
    <row r="689" spans="1:15" x14ac:dyDescent="0.2">
      <c r="A689" s="40">
        <v>45383</v>
      </c>
      <c r="B689" s="23" t="s">
        <v>114</v>
      </c>
      <c r="C689" s="19" t="s">
        <v>28</v>
      </c>
      <c r="D689" s="19" t="s">
        <v>17</v>
      </c>
      <c r="E689" s="19" t="s">
        <v>6</v>
      </c>
      <c r="F689" s="20" t="s">
        <v>6</v>
      </c>
      <c r="G689" s="21">
        <v>0</v>
      </c>
      <c r="H689" s="22">
        <v>0</v>
      </c>
      <c r="I689" s="22">
        <v>0</v>
      </c>
      <c r="J689" s="22">
        <v>0</v>
      </c>
      <c r="K689" s="22" t="str">
        <f t="shared" si="30"/>
        <v>16x69-Waste</v>
      </c>
      <c r="L689" s="32">
        <f>VLOOKUP(K:K,'price per block'!A:B,2,FALSE)</f>
        <v>300</v>
      </c>
      <c r="M689" s="33">
        <f>VLOOKUP(K:K,'price per block'!A:E,5,FALSE)</f>
        <v>1</v>
      </c>
      <c r="N689">
        <f t="shared" si="31"/>
        <v>0</v>
      </c>
      <c r="O689" s="34">
        <f t="shared" si="32"/>
        <v>0</v>
      </c>
    </row>
    <row r="690" spans="1:15" x14ac:dyDescent="0.2">
      <c r="A690" s="40">
        <v>45383</v>
      </c>
      <c r="B690" s="23" t="s">
        <v>114</v>
      </c>
      <c r="C690" s="19" t="s">
        <v>28</v>
      </c>
      <c r="D690" s="19" t="s">
        <v>31</v>
      </c>
      <c r="E690" s="19" t="s">
        <v>12</v>
      </c>
      <c r="F690" s="20" t="s">
        <v>61</v>
      </c>
      <c r="G690" s="21">
        <v>6944</v>
      </c>
      <c r="H690" s="22">
        <v>1559.93</v>
      </c>
      <c r="I690" s="22">
        <v>1.647</v>
      </c>
      <c r="J690" s="22">
        <v>5.7720599999999997</v>
      </c>
      <c r="K690" s="22" t="str">
        <f t="shared" si="30"/>
        <v>16x69-Q1</v>
      </c>
      <c r="L690" s="32">
        <f>VLOOKUP(K:K,'price per block'!A:B,2,FALSE)</f>
        <v>300</v>
      </c>
      <c r="M690" s="33">
        <f>VLOOKUP(K:K,'price per block'!A:E,5,FALSE)</f>
        <v>1</v>
      </c>
      <c r="N690">
        <f t="shared" si="31"/>
        <v>1.647</v>
      </c>
      <c r="O690" s="34">
        <f t="shared" si="32"/>
        <v>0</v>
      </c>
    </row>
    <row r="691" spans="1:15" x14ac:dyDescent="0.2">
      <c r="A691" s="40">
        <v>45383</v>
      </c>
      <c r="B691" s="23" t="s">
        <v>114</v>
      </c>
      <c r="C691" s="19" t="s">
        <v>28</v>
      </c>
      <c r="D691" s="19" t="s">
        <v>30</v>
      </c>
      <c r="E691" s="19" t="s">
        <v>12</v>
      </c>
      <c r="F691" s="20" t="s">
        <v>61</v>
      </c>
      <c r="G691" s="21">
        <v>26602</v>
      </c>
      <c r="H691" s="22">
        <v>11790.9</v>
      </c>
      <c r="I691" s="22">
        <v>12.454000000000001</v>
      </c>
      <c r="J691" s="22">
        <v>43.6389</v>
      </c>
      <c r="K691" s="22" t="str">
        <f t="shared" si="30"/>
        <v>16x69-Q1</v>
      </c>
      <c r="L691" s="32">
        <f>VLOOKUP(K:K,'price per block'!A:B,2,FALSE)</f>
        <v>300</v>
      </c>
      <c r="M691" s="33">
        <f>VLOOKUP(K:K,'price per block'!A:E,5,FALSE)</f>
        <v>1</v>
      </c>
      <c r="N691">
        <f t="shared" si="31"/>
        <v>12.454000000000001</v>
      </c>
      <c r="O691" s="34">
        <f t="shared" si="32"/>
        <v>0</v>
      </c>
    </row>
    <row r="692" spans="1:15" x14ac:dyDescent="0.2">
      <c r="A692" s="40">
        <v>45383</v>
      </c>
      <c r="B692" s="23" t="s">
        <v>114</v>
      </c>
      <c r="C692" s="19" t="s">
        <v>28</v>
      </c>
      <c r="D692" s="19" t="s">
        <v>29</v>
      </c>
      <c r="E692" s="19" t="s">
        <v>15</v>
      </c>
      <c r="F692" s="20" t="s">
        <v>62</v>
      </c>
      <c r="G692" s="21">
        <v>2062</v>
      </c>
      <c r="H692" s="22">
        <v>491.63</v>
      </c>
      <c r="I692" s="22">
        <v>0.51900000000000002</v>
      </c>
      <c r="J692" s="22">
        <v>1.8181099999999999</v>
      </c>
      <c r="K692" s="22" t="str">
        <f t="shared" si="30"/>
        <v>16x69-Q3</v>
      </c>
      <c r="L692" s="32">
        <f>VLOOKUP(K:K,'price per block'!A:B,2,FALSE)</f>
        <v>217.39130434782609</v>
      </c>
      <c r="M692" s="33">
        <f>VLOOKUP(K:K,'price per block'!A:E,5,FALSE)</f>
        <v>0.72463768115942029</v>
      </c>
      <c r="N692">
        <f t="shared" si="31"/>
        <v>0.37608695652173912</v>
      </c>
      <c r="O692" s="34">
        <f t="shared" si="32"/>
        <v>0.14291304347826089</v>
      </c>
    </row>
    <row r="693" spans="1:15" x14ac:dyDescent="0.2">
      <c r="A693" s="40">
        <v>45383</v>
      </c>
      <c r="B693" s="23" t="s">
        <v>114</v>
      </c>
      <c r="C693" s="19" t="s">
        <v>28</v>
      </c>
      <c r="D693" s="19" t="s">
        <v>33</v>
      </c>
      <c r="E693" s="19" t="s">
        <v>22</v>
      </c>
      <c r="F693" s="20" t="s">
        <v>63</v>
      </c>
      <c r="G693" s="21">
        <v>179</v>
      </c>
      <c r="H693" s="22">
        <v>46.314999999999998</v>
      </c>
      <c r="I693" s="22">
        <v>4.9000000000000002E-2</v>
      </c>
      <c r="J693" s="22">
        <v>0.17094899999999999</v>
      </c>
      <c r="K693" s="22" t="str">
        <f t="shared" si="30"/>
        <v>16x69-Q2</v>
      </c>
      <c r="L693" s="32">
        <f>VLOOKUP(K:K,'price per block'!A:B,2,FALSE)</f>
        <v>300</v>
      </c>
      <c r="M693" s="33">
        <f>VLOOKUP(K:K,'price per block'!A:E,5,FALSE)</f>
        <v>1</v>
      </c>
      <c r="N693">
        <f t="shared" si="31"/>
        <v>4.9000000000000002E-2</v>
      </c>
      <c r="O693" s="34">
        <f t="shared" si="32"/>
        <v>0</v>
      </c>
    </row>
    <row r="694" spans="1:15" x14ac:dyDescent="0.2">
      <c r="A694" s="40">
        <v>45383</v>
      </c>
      <c r="B694" s="23" t="s">
        <v>114</v>
      </c>
      <c r="C694" s="19" t="s">
        <v>28</v>
      </c>
      <c r="D694" s="19" t="s">
        <v>30</v>
      </c>
      <c r="E694" s="19" t="s">
        <v>12</v>
      </c>
      <c r="F694" s="20" t="s">
        <v>61</v>
      </c>
      <c r="G694" s="21">
        <v>13009</v>
      </c>
      <c r="H694" s="22">
        <v>5987.8</v>
      </c>
      <c r="I694" s="22">
        <v>6.2850000000000001</v>
      </c>
      <c r="J694" s="22">
        <v>22.023700000000002</v>
      </c>
      <c r="K694" s="22" t="str">
        <f t="shared" si="30"/>
        <v>16x69-Q1</v>
      </c>
      <c r="L694" s="32">
        <f>VLOOKUP(K:K,'price per block'!A:B,2,FALSE)</f>
        <v>300</v>
      </c>
      <c r="M694" s="33">
        <f>VLOOKUP(K:K,'price per block'!A:E,5,FALSE)</f>
        <v>1</v>
      </c>
      <c r="N694">
        <f t="shared" si="31"/>
        <v>6.2850000000000001</v>
      </c>
      <c r="O694" s="34">
        <f t="shared" si="32"/>
        <v>0</v>
      </c>
    </row>
    <row r="695" spans="1:15" x14ac:dyDescent="0.2">
      <c r="A695" s="40">
        <v>45383</v>
      </c>
      <c r="B695" s="23" t="s">
        <v>114</v>
      </c>
      <c r="C695" s="19" t="s">
        <v>28</v>
      </c>
      <c r="D695" s="19" t="s">
        <v>29</v>
      </c>
      <c r="E695" s="19" t="s">
        <v>15</v>
      </c>
      <c r="F695" s="20" t="s">
        <v>62</v>
      </c>
      <c r="G695" s="21">
        <v>853</v>
      </c>
      <c r="H695" s="22">
        <v>197.59</v>
      </c>
      <c r="I695" s="22">
        <v>0.20699999999999999</v>
      </c>
      <c r="J695" s="22">
        <v>0.72665999999999997</v>
      </c>
      <c r="K695" s="22" t="str">
        <f t="shared" si="30"/>
        <v>16x69-Q3</v>
      </c>
      <c r="L695" s="32">
        <f>VLOOKUP(K:K,'price per block'!A:B,2,FALSE)</f>
        <v>217.39130434782609</v>
      </c>
      <c r="M695" s="33">
        <f>VLOOKUP(K:K,'price per block'!A:E,5,FALSE)</f>
        <v>0.72463768115942029</v>
      </c>
      <c r="N695">
        <f t="shared" si="31"/>
        <v>0.15</v>
      </c>
      <c r="O695" s="34">
        <f t="shared" si="32"/>
        <v>5.6999999999999995E-2</v>
      </c>
    </row>
    <row r="696" spans="1:15" x14ac:dyDescent="0.2">
      <c r="A696" s="40">
        <v>45383</v>
      </c>
      <c r="B696" s="23" t="s">
        <v>114</v>
      </c>
      <c r="C696" s="19" t="s">
        <v>28</v>
      </c>
      <c r="D696" s="19" t="s">
        <v>31</v>
      </c>
      <c r="E696" s="19" t="s">
        <v>12</v>
      </c>
      <c r="F696" s="20" t="s">
        <v>61</v>
      </c>
      <c r="G696" s="21">
        <v>3092</v>
      </c>
      <c r="H696" s="22">
        <v>689.91800000000001</v>
      </c>
      <c r="I696" s="22">
        <v>0.72399999999999998</v>
      </c>
      <c r="J696" s="22">
        <v>2.5381999999999998</v>
      </c>
      <c r="K696" s="22" t="str">
        <f t="shared" si="30"/>
        <v>16x69-Q1</v>
      </c>
      <c r="L696" s="32">
        <f>VLOOKUP(K:K,'price per block'!A:B,2,FALSE)</f>
        <v>300</v>
      </c>
      <c r="M696" s="33">
        <f>VLOOKUP(K:K,'price per block'!A:E,5,FALSE)</f>
        <v>1</v>
      </c>
      <c r="N696">
        <f t="shared" si="31"/>
        <v>0.72399999999999998</v>
      </c>
      <c r="O696" s="34">
        <f t="shared" si="32"/>
        <v>0</v>
      </c>
    </row>
    <row r="697" spans="1:15" x14ac:dyDescent="0.2">
      <c r="A697" s="40">
        <v>45383</v>
      </c>
      <c r="B697" s="23" t="s">
        <v>114</v>
      </c>
      <c r="C697" s="19" t="s">
        <v>28</v>
      </c>
      <c r="D697" s="19" t="s">
        <v>33</v>
      </c>
      <c r="E697" s="19" t="s">
        <v>22</v>
      </c>
      <c r="F697" s="20" t="s">
        <v>63</v>
      </c>
      <c r="G697" s="21">
        <v>122</v>
      </c>
      <c r="H697" s="22">
        <v>31.876999999999999</v>
      </c>
      <c r="I697" s="22">
        <v>3.3000000000000002E-2</v>
      </c>
      <c r="J697" s="22">
        <v>0.117039</v>
      </c>
      <c r="K697" s="22" t="str">
        <f t="shared" si="30"/>
        <v>16x69-Q2</v>
      </c>
      <c r="L697" s="32">
        <f>VLOOKUP(K:K,'price per block'!A:B,2,FALSE)</f>
        <v>300</v>
      </c>
      <c r="M697" s="33">
        <f>VLOOKUP(K:K,'price per block'!A:E,5,FALSE)</f>
        <v>1</v>
      </c>
      <c r="N697">
        <f t="shared" si="31"/>
        <v>3.3000000000000002E-2</v>
      </c>
      <c r="O697" s="34">
        <f t="shared" si="32"/>
        <v>0</v>
      </c>
    </row>
    <row r="698" spans="1:15" x14ac:dyDescent="0.2">
      <c r="A698" s="40">
        <v>45383</v>
      </c>
      <c r="B698" s="23" t="s">
        <v>82</v>
      </c>
      <c r="C698" s="19" t="s">
        <v>42</v>
      </c>
      <c r="D698" s="19" t="s">
        <v>6</v>
      </c>
      <c r="E698" s="19" t="s">
        <v>6</v>
      </c>
      <c r="F698" s="20" t="s">
        <v>6</v>
      </c>
      <c r="G698" s="21">
        <v>49989</v>
      </c>
      <c r="H698" s="22">
        <v>3075.61</v>
      </c>
      <c r="I698" s="22">
        <v>5.4320000000000004</v>
      </c>
      <c r="J698" s="22">
        <v>2.2083300000000001</v>
      </c>
      <c r="K698" s="22" t="str">
        <f t="shared" si="30"/>
        <v>19x100-Waste</v>
      </c>
      <c r="L698" s="32">
        <f>VLOOKUP(K:K,'price per block'!A:B,2,FALSE)</f>
        <v>300</v>
      </c>
      <c r="M698" s="33">
        <f>VLOOKUP(K:K,'price per block'!A:E,5,FALSE)</f>
        <v>1</v>
      </c>
      <c r="N698">
        <f t="shared" si="31"/>
        <v>5.4320000000000004</v>
      </c>
      <c r="O698" s="34">
        <f t="shared" si="32"/>
        <v>0</v>
      </c>
    </row>
    <row r="699" spans="1:15" x14ac:dyDescent="0.2">
      <c r="A699" s="40">
        <v>45383</v>
      </c>
      <c r="B699" s="23" t="s">
        <v>82</v>
      </c>
      <c r="C699" s="19" t="s">
        <v>42</v>
      </c>
      <c r="D699" s="19" t="s">
        <v>16</v>
      </c>
      <c r="E699" s="19" t="s">
        <v>6</v>
      </c>
      <c r="F699" s="20" t="s">
        <v>6</v>
      </c>
      <c r="G699" s="21">
        <v>0</v>
      </c>
      <c r="H699" s="22">
        <v>514.80100000000004</v>
      </c>
      <c r="I699" s="22">
        <v>0.90900000000000003</v>
      </c>
      <c r="J699" s="22">
        <v>0.36958000000000002</v>
      </c>
      <c r="K699" s="22" t="str">
        <f t="shared" si="30"/>
        <v>19x100-Waste</v>
      </c>
      <c r="L699" s="32">
        <f>VLOOKUP(K:K,'price per block'!A:B,2,FALSE)</f>
        <v>300</v>
      </c>
      <c r="M699" s="33">
        <f>VLOOKUP(K:K,'price per block'!A:E,5,FALSE)</f>
        <v>1</v>
      </c>
      <c r="N699">
        <f t="shared" si="31"/>
        <v>0.90900000000000003</v>
      </c>
      <c r="O699" s="34">
        <f t="shared" si="32"/>
        <v>0</v>
      </c>
    </row>
    <row r="700" spans="1:15" x14ac:dyDescent="0.2">
      <c r="A700" s="40">
        <v>45383</v>
      </c>
      <c r="B700" s="23" t="s">
        <v>82</v>
      </c>
      <c r="C700" s="19" t="s">
        <v>42</v>
      </c>
      <c r="D700" s="19" t="s">
        <v>17</v>
      </c>
      <c r="E700" s="19" t="s">
        <v>6</v>
      </c>
      <c r="F700" s="20" t="s">
        <v>6</v>
      </c>
      <c r="G700" s="21">
        <v>1</v>
      </c>
      <c r="H700" s="22">
        <v>4.8170000000000002</v>
      </c>
      <c r="I700" s="22">
        <v>7.0000000000000001E-3</v>
      </c>
      <c r="J700" s="22">
        <v>2.8085200000000001E-3</v>
      </c>
      <c r="K700" s="22" t="str">
        <f t="shared" si="30"/>
        <v>19x100-Waste</v>
      </c>
      <c r="L700" s="32">
        <f>VLOOKUP(K:K,'price per block'!A:B,2,FALSE)</f>
        <v>300</v>
      </c>
      <c r="M700" s="33">
        <f>VLOOKUP(K:K,'price per block'!A:E,5,FALSE)</f>
        <v>1</v>
      </c>
      <c r="N700">
        <f t="shared" si="31"/>
        <v>7.0000000000000001E-3</v>
      </c>
      <c r="O700" s="34">
        <f t="shared" si="32"/>
        <v>0</v>
      </c>
    </row>
    <row r="701" spans="1:15" x14ac:dyDescent="0.2">
      <c r="A701" s="40">
        <v>45383</v>
      </c>
      <c r="B701" s="23" t="s">
        <v>82</v>
      </c>
      <c r="C701" s="19" t="s">
        <v>42</v>
      </c>
      <c r="D701" s="19" t="s">
        <v>9</v>
      </c>
      <c r="E701" s="19" t="s">
        <v>10</v>
      </c>
      <c r="F701" s="20" t="s">
        <v>6</v>
      </c>
      <c r="G701" s="21">
        <v>23272</v>
      </c>
      <c r="H701" s="22">
        <v>3895.64</v>
      </c>
      <c r="I701" s="22">
        <v>6.875</v>
      </c>
      <c r="J701" s="22">
        <v>2.7951000000000001</v>
      </c>
      <c r="K701" s="22" t="str">
        <f t="shared" si="30"/>
        <v>19x100-Waste</v>
      </c>
      <c r="L701" s="32">
        <f>VLOOKUP(K:K,'price per block'!A:B,2,FALSE)</f>
        <v>300</v>
      </c>
      <c r="M701" s="33">
        <f>VLOOKUP(K:K,'price per block'!A:E,5,FALSE)</f>
        <v>1</v>
      </c>
      <c r="N701">
        <f t="shared" si="31"/>
        <v>6.875</v>
      </c>
      <c r="O701" s="34">
        <f t="shared" si="32"/>
        <v>0</v>
      </c>
    </row>
    <row r="702" spans="1:15" x14ac:dyDescent="0.2">
      <c r="A702" s="40">
        <v>45383</v>
      </c>
      <c r="B702" s="23" t="s">
        <v>82</v>
      </c>
      <c r="C702" s="19" t="s">
        <v>126</v>
      </c>
      <c r="D702" s="19" t="s">
        <v>6</v>
      </c>
      <c r="E702" s="19" t="s">
        <v>6</v>
      </c>
      <c r="F702" s="20" t="s">
        <v>6</v>
      </c>
      <c r="G702" s="21">
        <v>195898</v>
      </c>
      <c r="H702" s="22">
        <v>12575.1</v>
      </c>
      <c r="I702" s="22">
        <v>16.5</v>
      </c>
      <c r="J702" s="22">
        <v>6.7082499999999996</v>
      </c>
      <c r="K702" s="22" t="str">
        <f t="shared" si="30"/>
        <v>19x75-Waste</v>
      </c>
      <c r="L702" s="32">
        <f>VLOOKUP(K:K,'price per block'!A:B,2,FALSE)</f>
        <v>300</v>
      </c>
      <c r="M702" s="33">
        <f>VLOOKUP(K:K,'price per block'!A:E,5,FALSE)</f>
        <v>1</v>
      </c>
      <c r="N702">
        <f t="shared" si="31"/>
        <v>16.5</v>
      </c>
      <c r="O702" s="34">
        <f t="shared" si="32"/>
        <v>0</v>
      </c>
    </row>
    <row r="703" spans="1:15" x14ac:dyDescent="0.2">
      <c r="A703" s="40">
        <v>45383</v>
      </c>
      <c r="B703" s="23" t="s">
        <v>82</v>
      </c>
      <c r="C703" s="19" t="s">
        <v>126</v>
      </c>
      <c r="D703" s="19" t="s">
        <v>9</v>
      </c>
      <c r="E703" s="19" t="s">
        <v>10</v>
      </c>
      <c r="F703" s="20" t="s">
        <v>6</v>
      </c>
      <c r="G703" s="21">
        <v>92867</v>
      </c>
      <c r="H703" s="22">
        <v>18275</v>
      </c>
      <c r="I703" s="22">
        <v>23.972999999999999</v>
      </c>
      <c r="J703" s="22">
        <v>9.7463300000000004</v>
      </c>
      <c r="K703" s="22" t="str">
        <f t="shared" si="30"/>
        <v>19x75-Waste</v>
      </c>
      <c r="L703" s="32">
        <f>VLOOKUP(K:K,'price per block'!A:B,2,FALSE)</f>
        <v>300</v>
      </c>
      <c r="M703" s="33">
        <f>VLOOKUP(K:K,'price per block'!A:E,5,FALSE)</f>
        <v>1</v>
      </c>
      <c r="N703">
        <f t="shared" si="31"/>
        <v>23.972999999999999</v>
      </c>
      <c r="O703" s="34">
        <f t="shared" si="32"/>
        <v>0</v>
      </c>
    </row>
    <row r="704" spans="1:15" x14ac:dyDescent="0.2">
      <c r="A704" s="40">
        <v>45383</v>
      </c>
      <c r="B704" s="23" t="s">
        <v>82</v>
      </c>
      <c r="C704" s="19" t="s">
        <v>126</v>
      </c>
      <c r="D704" s="19" t="s">
        <v>16</v>
      </c>
      <c r="E704" s="19" t="s">
        <v>6</v>
      </c>
      <c r="F704" s="20" t="s">
        <v>6</v>
      </c>
      <c r="G704" s="21">
        <v>0</v>
      </c>
      <c r="H704" s="22">
        <v>1900.71</v>
      </c>
      <c r="I704" s="22">
        <v>2.496</v>
      </c>
      <c r="J704" s="22">
        <v>1.0146900000000001</v>
      </c>
      <c r="K704" s="22" t="str">
        <f t="shared" si="30"/>
        <v>19x75-Waste</v>
      </c>
      <c r="L704" s="32">
        <f>VLOOKUP(K:K,'price per block'!A:B,2,FALSE)</f>
        <v>300</v>
      </c>
      <c r="M704" s="33">
        <f>VLOOKUP(K:K,'price per block'!A:E,5,FALSE)</f>
        <v>1</v>
      </c>
      <c r="N704">
        <f t="shared" si="31"/>
        <v>2.496</v>
      </c>
      <c r="O704" s="34">
        <f t="shared" si="32"/>
        <v>0</v>
      </c>
    </row>
    <row r="705" spans="1:15" x14ac:dyDescent="0.2">
      <c r="A705" s="40">
        <v>45383</v>
      </c>
      <c r="B705" s="23" t="s">
        <v>82</v>
      </c>
      <c r="C705" s="19" t="s">
        <v>126</v>
      </c>
      <c r="D705" s="19" t="s">
        <v>17</v>
      </c>
      <c r="E705" s="19" t="s">
        <v>6</v>
      </c>
      <c r="F705" s="20" t="s">
        <v>6</v>
      </c>
      <c r="G705" s="21">
        <v>0</v>
      </c>
      <c r="H705" s="22">
        <v>0</v>
      </c>
      <c r="I705" s="22">
        <v>0</v>
      </c>
      <c r="J705" s="22">
        <v>0</v>
      </c>
      <c r="K705" s="22" t="str">
        <f t="shared" si="30"/>
        <v>19x75-Waste</v>
      </c>
      <c r="L705" s="32">
        <f>VLOOKUP(K:K,'price per block'!A:B,2,FALSE)</f>
        <v>300</v>
      </c>
      <c r="M705" s="33">
        <f>VLOOKUP(K:K,'price per block'!A:E,5,FALSE)</f>
        <v>1</v>
      </c>
      <c r="N705">
        <f t="shared" si="31"/>
        <v>0</v>
      </c>
      <c r="O705" s="34">
        <f t="shared" si="32"/>
        <v>0</v>
      </c>
    </row>
    <row r="706" spans="1:15" x14ac:dyDescent="0.2">
      <c r="A706" s="40">
        <v>45383</v>
      </c>
      <c r="B706" s="23" t="s">
        <v>82</v>
      </c>
      <c r="C706" s="19" t="s">
        <v>42</v>
      </c>
      <c r="D706" s="19" t="s">
        <v>47</v>
      </c>
      <c r="E706" s="19" t="s">
        <v>12</v>
      </c>
      <c r="F706" s="20" t="s">
        <v>61</v>
      </c>
      <c r="G706" s="21">
        <v>54302</v>
      </c>
      <c r="H706" s="22">
        <v>22751.599999999999</v>
      </c>
      <c r="I706" s="22">
        <v>40.186</v>
      </c>
      <c r="J706" s="22">
        <v>16.338200000000001</v>
      </c>
      <c r="K706" s="22" t="str">
        <f t="shared" si="30"/>
        <v>19x100-Q1</v>
      </c>
      <c r="L706" s="32">
        <f>VLOOKUP(K:K,'price per block'!A:B,2,FALSE)</f>
        <v>300</v>
      </c>
      <c r="M706" s="33">
        <f>VLOOKUP(K:K,'price per block'!A:E,5,FALSE)</f>
        <v>1</v>
      </c>
      <c r="N706">
        <f t="shared" si="31"/>
        <v>40.186</v>
      </c>
      <c r="O706" s="34">
        <f t="shared" si="32"/>
        <v>0</v>
      </c>
    </row>
    <row r="707" spans="1:15" x14ac:dyDescent="0.2">
      <c r="A707" s="40">
        <v>45383</v>
      </c>
      <c r="B707" s="23" t="s">
        <v>82</v>
      </c>
      <c r="C707" s="19" t="s">
        <v>42</v>
      </c>
      <c r="D707" s="19" t="s">
        <v>48</v>
      </c>
      <c r="E707" s="19" t="s">
        <v>15</v>
      </c>
      <c r="F707" s="20" t="s">
        <v>62</v>
      </c>
      <c r="G707" s="21">
        <v>5250</v>
      </c>
      <c r="H707" s="22">
        <v>1329.13</v>
      </c>
      <c r="I707" s="22">
        <v>2.3460000000000001</v>
      </c>
      <c r="J707" s="22">
        <v>0.95362599999999997</v>
      </c>
      <c r="K707" s="22" t="str">
        <f t="shared" ref="K707:K770" si="33">CONCATENATE(C707,"-",F707)</f>
        <v>19x100-Q3</v>
      </c>
      <c r="L707" s="32">
        <f>VLOOKUP(K:K,'price per block'!A:B,2,FALSE)</f>
        <v>225</v>
      </c>
      <c r="M707" s="33">
        <f>VLOOKUP(K:K,'price per block'!A:E,5,FALSE)</f>
        <v>0.75</v>
      </c>
      <c r="N707">
        <f t="shared" ref="N707:N770" si="34">M707*I707</f>
        <v>1.7595000000000001</v>
      </c>
      <c r="O707" s="34">
        <f t="shared" ref="O707:O770" si="35">I707-N707</f>
        <v>0.58650000000000002</v>
      </c>
    </row>
    <row r="708" spans="1:15" x14ac:dyDescent="0.2">
      <c r="A708" s="40">
        <v>45383</v>
      </c>
      <c r="B708" s="23" t="s">
        <v>82</v>
      </c>
      <c r="C708" s="19" t="s">
        <v>42</v>
      </c>
      <c r="D708" s="19" t="s">
        <v>46</v>
      </c>
      <c r="E708" s="19" t="s">
        <v>12</v>
      </c>
      <c r="F708" s="20" t="s">
        <v>61</v>
      </c>
      <c r="G708" s="21">
        <v>15931</v>
      </c>
      <c r="H708" s="22">
        <v>3187.38</v>
      </c>
      <c r="I708" s="22">
        <v>5.6269999999999998</v>
      </c>
      <c r="J708" s="22">
        <v>2.2878500000000002</v>
      </c>
      <c r="K708" s="22" t="str">
        <f t="shared" si="33"/>
        <v>19x100-Q1</v>
      </c>
      <c r="L708" s="32">
        <f>VLOOKUP(K:K,'price per block'!A:B,2,FALSE)</f>
        <v>300</v>
      </c>
      <c r="M708" s="33">
        <f>VLOOKUP(K:K,'price per block'!A:E,5,FALSE)</f>
        <v>1</v>
      </c>
      <c r="N708">
        <f t="shared" si="34"/>
        <v>5.6269999999999998</v>
      </c>
      <c r="O708" s="34">
        <f t="shared" si="35"/>
        <v>0</v>
      </c>
    </row>
    <row r="709" spans="1:15" x14ac:dyDescent="0.2">
      <c r="A709" s="40">
        <v>45383</v>
      </c>
      <c r="B709" s="23" t="s">
        <v>82</v>
      </c>
      <c r="C709" s="19" t="s">
        <v>42</v>
      </c>
      <c r="D709" s="19" t="s">
        <v>45</v>
      </c>
      <c r="E709" s="19" t="s">
        <v>22</v>
      </c>
      <c r="F709" s="20" t="s">
        <v>63</v>
      </c>
      <c r="G709" s="21">
        <v>426</v>
      </c>
      <c r="H709" s="22">
        <v>135.91999999999999</v>
      </c>
      <c r="I709" s="22">
        <v>0.24</v>
      </c>
      <c r="J709" s="22">
        <v>9.7500600000000007E-2</v>
      </c>
      <c r="K709" s="22" t="str">
        <f t="shared" si="33"/>
        <v>19x100-Q2</v>
      </c>
      <c r="L709" s="32">
        <f>VLOOKUP(K:K,'price per block'!A:B,2,FALSE)</f>
        <v>300</v>
      </c>
      <c r="M709" s="33">
        <f>VLOOKUP(K:K,'price per block'!A:E,5,FALSE)</f>
        <v>1</v>
      </c>
      <c r="N709">
        <f t="shared" si="34"/>
        <v>0.24</v>
      </c>
      <c r="O709" s="34">
        <f t="shared" si="35"/>
        <v>0</v>
      </c>
    </row>
    <row r="710" spans="1:15" x14ac:dyDescent="0.2">
      <c r="A710" s="40">
        <v>45383</v>
      </c>
      <c r="B710" s="23" t="s">
        <v>82</v>
      </c>
      <c r="C710" s="19" t="s">
        <v>42</v>
      </c>
      <c r="D710" s="19" t="s">
        <v>43</v>
      </c>
      <c r="E710" s="19" t="s">
        <v>12</v>
      </c>
      <c r="F710" s="20" t="s">
        <v>65</v>
      </c>
      <c r="G710" s="21">
        <v>178</v>
      </c>
      <c r="H710" s="22">
        <v>428.62400000000002</v>
      </c>
      <c r="I710" s="22">
        <v>0.75800000000000001</v>
      </c>
      <c r="J710" s="22">
        <v>0.30810900000000002</v>
      </c>
      <c r="K710" s="22" t="str">
        <f t="shared" si="33"/>
        <v>19x100-Q5</v>
      </c>
      <c r="L710" s="32">
        <f>VLOOKUP(K:K,'price per block'!A:B,2,FALSE)</f>
        <v>300</v>
      </c>
      <c r="M710" s="33">
        <f>VLOOKUP(K:K,'price per block'!A:E,5,FALSE)</f>
        <v>1</v>
      </c>
      <c r="N710">
        <f t="shared" si="34"/>
        <v>0.75800000000000001</v>
      </c>
      <c r="O710" s="34">
        <f t="shared" si="35"/>
        <v>0</v>
      </c>
    </row>
    <row r="711" spans="1:15" x14ac:dyDescent="0.2">
      <c r="A711" s="40">
        <v>45383</v>
      </c>
      <c r="B711" s="23" t="s">
        <v>82</v>
      </c>
      <c r="C711" s="19" t="s">
        <v>42</v>
      </c>
      <c r="D711" s="19" t="s">
        <v>41</v>
      </c>
      <c r="E711" s="19" t="s">
        <v>12</v>
      </c>
      <c r="F711" s="20" t="s">
        <v>65</v>
      </c>
      <c r="G711" s="21">
        <v>167</v>
      </c>
      <c r="H711" s="22">
        <v>501.50099999999998</v>
      </c>
      <c r="I711" s="22">
        <v>0.88700000000000001</v>
      </c>
      <c r="J711" s="22">
        <v>0.36065199999999997</v>
      </c>
      <c r="K711" s="22" t="str">
        <f t="shared" si="33"/>
        <v>19x100-Q5</v>
      </c>
      <c r="L711" s="32">
        <f>VLOOKUP(K:K,'price per block'!A:B,2,FALSE)</f>
        <v>300</v>
      </c>
      <c r="M711" s="33">
        <f>VLOOKUP(K:K,'price per block'!A:E,5,FALSE)</f>
        <v>1</v>
      </c>
      <c r="N711">
        <f t="shared" si="34"/>
        <v>0.88700000000000001</v>
      </c>
      <c r="O711" s="34">
        <f t="shared" si="35"/>
        <v>0</v>
      </c>
    </row>
    <row r="712" spans="1:15" x14ac:dyDescent="0.2">
      <c r="A712" s="40">
        <v>45383</v>
      </c>
      <c r="B712" s="23" t="s">
        <v>82</v>
      </c>
      <c r="C712" s="19" t="s">
        <v>42</v>
      </c>
      <c r="D712" s="19" t="s">
        <v>32</v>
      </c>
      <c r="E712" s="19" t="s">
        <v>15</v>
      </c>
      <c r="F712" s="20" t="s">
        <v>64</v>
      </c>
      <c r="G712" s="21">
        <v>5731</v>
      </c>
      <c r="H712" s="22">
        <v>1342.65</v>
      </c>
      <c r="I712" s="22">
        <v>2.37</v>
      </c>
      <c r="J712" s="22">
        <v>0.96345000000000003</v>
      </c>
      <c r="K712" s="22" t="str">
        <f t="shared" si="33"/>
        <v>19x100-Q4</v>
      </c>
      <c r="L712" s="32">
        <f>VLOOKUP(K:K,'price per block'!A:B,2,FALSE)</f>
        <v>150</v>
      </c>
      <c r="M712" s="33">
        <f>VLOOKUP(K:K,'price per block'!A:E,5,FALSE)</f>
        <v>0.5</v>
      </c>
      <c r="N712">
        <f t="shared" si="34"/>
        <v>1.1850000000000001</v>
      </c>
      <c r="O712" s="34">
        <f t="shared" si="35"/>
        <v>1.1850000000000001</v>
      </c>
    </row>
    <row r="713" spans="1:15" x14ac:dyDescent="0.2">
      <c r="A713" s="40">
        <v>45383</v>
      </c>
      <c r="B713" s="23" t="s">
        <v>82</v>
      </c>
      <c r="C713" s="19" t="s">
        <v>126</v>
      </c>
      <c r="D713" s="19" t="s">
        <v>13</v>
      </c>
      <c r="E713" s="19" t="s">
        <v>12</v>
      </c>
      <c r="F713" s="20" t="s">
        <v>61</v>
      </c>
      <c r="G713" s="21">
        <v>55201</v>
      </c>
      <c r="H713" s="22">
        <v>11331.2</v>
      </c>
      <c r="I713" s="22">
        <v>14.866</v>
      </c>
      <c r="J713" s="22">
        <v>6.0439800000000004</v>
      </c>
      <c r="K713" s="22" t="str">
        <f t="shared" si="33"/>
        <v>19x75-Q1</v>
      </c>
      <c r="L713" s="32">
        <f>VLOOKUP(K:K,'price per block'!A:B,2,FALSE)</f>
        <v>300</v>
      </c>
      <c r="M713" s="33">
        <f>VLOOKUP(K:K,'price per block'!A:E,5,FALSE)</f>
        <v>1</v>
      </c>
      <c r="N713">
        <f t="shared" si="34"/>
        <v>14.866</v>
      </c>
      <c r="O713" s="34">
        <f t="shared" si="35"/>
        <v>0</v>
      </c>
    </row>
    <row r="714" spans="1:15" x14ac:dyDescent="0.2">
      <c r="A714" s="40">
        <v>45383</v>
      </c>
      <c r="B714" s="23" t="s">
        <v>82</v>
      </c>
      <c r="C714" s="19" t="s">
        <v>126</v>
      </c>
      <c r="D714" s="19" t="s">
        <v>11</v>
      </c>
      <c r="E714" s="19" t="s">
        <v>12</v>
      </c>
      <c r="F714" s="20" t="s">
        <v>61</v>
      </c>
      <c r="G714" s="21">
        <v>211218</v>
      </c>
      <c r="H714" s="22">
        <v>87176.3</v>
      </c>
      <c r="I714" s="22">
        <v>114.387</v>
      </c>
      <c r="J714" s="22">
        <v>46.505499999999998</v>
      </c>
      <c r="K714" s="22" t="str">
        <f t="shared" si="33"/>
        <v>19x75-Q1</v>
      </c>
      <c r="L714" s="32">
        <f>VLOOKUP(K:K,'price per block'!A:B,2,FALSE)</f>
        <v>300</v>
      </c>
      <c r="M714" s="33">
        <f>VLOOKUP(K:K,'price per block'!A:E,5,FALSE)</f>
        <v>1</v>
      </c>
      <c r="N714">
        <f t="shared" si="34"/>
        <v>114.387</v>
      </c>
      <c r="O714" s="34">
        <f t="shared" si="35"/>
        <v>0</v>
      </c>
    </row>
    <row r="715" spans="1:15" x14ac:dyDescent="0.2">
      <c r="A715" s="40">
        <v>45383</v>
      </c>
      <c r="B715" s="23" t="s">
        <v>82</v>
      </c>
      <c r="C715" s="19" t="s">
        <v>126</v>
      </c>
      <c r="D715" s="19" t="s">
        <v>14</v>
      </c>
      <c r="E715" s="19" t="s">
        <v>15</v>
      </c>
      <c r="F715" s="20" t="s">
        <v>62</v>
      </c>
      <c r="G715" s="21">
        <v>9342</v>
      </c>
      <c r="H715" s="22">
        <v>2280.14</v>
      </c>
      <c r="I715" s="22">
        <v>2.9910000000000001</v>
      </c>
      <c r="J715" s="22">
        <v>1.2162200000000001</v>
      </c>
      <c r="K715" s="22" t="str">
        <f t="shared" si="33"/>
        <v>19x75-Q3</v>
      </c>
      <c r="L715" s="32">
        <f>VLOOKUP(K:K,'price per block'!A:B,2,FALSE)</f>
        <v>244</v>
      </c>
      <c r="M715" s="33">
        <f>VLOOKUP(K:K,'price per block'!A:E,5,FALSE)</f>
        <v>0.81333333333333335</v>
      </c>
      <c r="N715">
        <f t="shared" si="34"/>
        <v>2.43268</v>
      </c>
      <c r="O715" s="34">
        <f t="shared" si="35"/>
        <v>0.55832000000000015</v>
      </c>
    </row>
    <row r="716" spans="1:15" x14ac:dyDescent="0.2">
      <c r="A716" s="40">
        <v>45383</v>
      </c>
      <c r="B716" s="23" t="s">
        <v>82</v>
      </c>
      <c r="C716" s="19" t="s">
        <v>126</v>
      </c>
      <c r="D716" s="19" t="s">
        <v>23</v>
      </c>
      <c r="E716" s="19" t="s">
        <v>22</v>
      </c>
      <c r="F716" s="20" t="s">
        <v>63</v>
      </c>
      <c r="G716" s="21">
        <v>7002</v>
      </c>
      <c r="H716" s="22">
        <v>2044.4</v>
      </c>
      <c r="I716" s="22">
        <v>2.681</v>
      </c>
      <c r="J716" s="22">
        <v>1.09009</v>
      </c>
      <c r="K716" s="22" t="str">
        <f t="shared" si="33"/>
        <v>19x75-Q2</v>
      </c>
      <c r="L716" s="32">
        <f>VLOOKUP(K:K,'price per block'!A:B,2,FALSE)</f>
        <v>300</v>
      </c>
      <c r="M716" s="33">
        <f>VLOOKUP(K:K,'price per block'!A:E,5,FALSE)</f>
        <v>1</v>
      </c>
      <c r="N716">
        <f t="shared" si="34"/>
        <v>2.681</v>
      </c>
      <c r="O716" s="34">
        <f t="shared" si="35"/>
        <v>0</v>
      </c>
    </row>
    <row r="717" spans="1:15" x14ac:dyDescent="0.2">
      <c r="A717" s="40">
        <v>45383</v>
      </c>
      <c r="B717" s="23" t="s">
        <v>82</v>
      </c>
      <c r="C717" s="19" t="s">
        <v>126</v>
      </c>
      <c r="D717" s="19" t="s">
        <v>24</v>
      </c>
      <c r="E717" s="19" t="s">
        <v>12</v>
      </c>
      <c r="F717" s="20" t="s">
        <v>65</v>
      </c>
      <c r="G717" s="21">
        <v>296</v>
      </c>
      <c r="H717" s="22">
        <v>712.76800000000003</v>
      </c>
      <c r="I717" s="22">
        <v>0.93600000000000005</v>
      </c>
      <c r="J717" s="22">
        <v>0.38064500000000001</v>
      </c>
      <c r="K717" s="22" t="str">
        <f t="shared" si="33"/>
        <v>19x75-Q5</v>
      </c>
      <c r="L717" s="32">
        <f>VLOOKUP(K:K,'price per block'!A:B,2,FALSE)</f>
        <v>300</v>
      </c>
      <c r="M717" s="33">
        <f>VLOOKUP(K:K,'price per block'!A:E,5,FALSE)</f>
        <v>1</v>
      </c>
      <c r="N717">
        <f t="shared" si="34"/>
        <v>0.93600000000000005</v>
      </c>
      <c r="O717" s="34">
        <f t="shared" si="35"/>
        <v>0</v>
      </c>
    </row>
    <row r="718" spans="1:15" x14ac:dyDescent="0.2">
      <c r="A718" s="40">
        <v>45383</v>
      </c>
      <c r="B718" s="23" t="s">
        <v>82</v>
      </c>
      <c r="C718" s="19" t="s">
        <v>126</v>
      </c>
      <c r="D718" s="19" t="s">
        <v>25</v>
      </c>
      <c r="E718" s="19" t="s">
        <v>12</v>
      </c>
      <c r="F718" s="20" t="s">
        <v>65</v>
      </c>
      <c r="G718" s="21">
        <v>208</v>
      </c>
      <c r="H718" s="22">
        <v>624.62400000000002</v>
      </c>
      <c r="I718" s="22">
        <v>0.82</v>
      </c>
      <c r="J718" s="22">
        <v>0.33357500000000001</v>
      </c>
      <c r="K718" s="22" t="str">
        <f t="shared" si="33"/>
        <v>19x75-Q5</v>
      </c>
      <c r="L718" s="32">
        <f>VLOOKUP(K:K,'price per block'!A:B,2,FALSE)</f>
        <v>300</v>
      </c>
      <c r="M718" s="33">
        <f>VLOOKUP(K:K,'price per block'!A:E,5,FALSE)</f>
        <v>1</v>
      </c>
      <c r="N718">
        <f t="shared" si="34"/>
        <v>0.82</v>
      </c>
      <c r="O718" s="34">
        <f t="shared" si="35"/>
        <v>0</v>
      </c>
    </row>
    <row r="719" spans="1:15" x14ac:dyDescent="0.2">
      <c r="A719" s="40">
        <v>45383</v>
      </c>
      <c r="B719" s="23" t="s">
        <v>82</v>
      </c>
      <c r="C719" s="19" t="s">
        <v>126</v>
      </c>
      <c r="D719" s="19" t="s">
        <v>27</v>
      </c>
      <c r="E719" s="19" t="s">
        <v>15</v>
      </c>
      <c r="F719" s="20" t="s">
        <v>64</v>
      </c>
      <c r="G719" s="21">
        <v>2232</v>
      </c>
      <c r="H719" s="22">
        <v>517.49599999999998</v>
      </c>
      <c r="I719" s="22">
        <v>0.67800000000000005</v>
      </c>
      <c r="J719" s="22">
        <v>0.275557</v>
      </c>
      <c r="K719" s="22" t="str">
        <f t="shared" si="33"/>
        <v>19x75-Q4</v>
      </c>
      <c r="L719" s="32">
        <f>VLOOKUP(K:K,'price per block'!A:B,2,FALSE)</f>
        <v>200.00000000000003</v>
      </c>
      <c r="M719" s="33">
        <f>VLOOKUP(K:K,'price per block'!A:E,5,FALSE)</f>
        <v>0.66666666666666663</v>
      </c>
      <c r="N719">
        <f t="shared" si="34"/>
        <v>0.45200000000000001</v>
      </c>
      <c r="O719" s="34">
        <f t="shared" si="35"/>
        <v>0.22600000000000003</v>
      </c>
    </row>
    <row r="720" spans="1:15" x14ac:dyDescent="0.2">
      <c r="A720" s="40">
        <v>45383</v>
      </c>
      <c r="B720" s="23" t="s">
        <v>75</v>
      </c>
      <c r="C720" s="19" t="s">
        <v>126</v>
      </c>
      <c r="D720" s="19" t="s">
        <v>6</v>
      </c>
      <c r="E720" s="19" t="s">
        <v>6</v>
      </c>
      <c r="F720" s="20" t="s">
        <v>6</v>
      </c>
      <c r="G720" s="21">
        <v>45832</v>
      </c>
      <c r="H720" s="22">
        <v>3129.31</v>
      </c>
      <c r="I720" s="22">
        <v>4.1040000000000001</v>
      </c>
      <c r="J720" s="22">
        <v>10.5227</v>
      </c>
      <c r="K720" s="22" t="str">
        <f t="shared" si="33"/>
        <v>19x75-Waste</v>
      </c>
      <c r="L720" s="32">
        <f>VLOOKUP(K:K,'price per block'!A:B,2,FALSE)</f>
        <v>300</v>
      </c>
      <c r="M720" s="33">
        <f>VLOOKUP(K:K,'price per block'!A:E,5,FALSE)</f>
        <v>1</v>
      </c>
      <c r="N720">
        <f t="shared" si="34"/>
        <v>4.1040000000000001</v>
      </c>
      <c r="O720" s="34">
        <f t="shared" si="35"/>
        <v>0</v>
      </c>
    </row>
    <row r="721" spans="1:15" x14ac:dyDescent="0.2">
      <c r="A721" s="40">
        <v>45383</v>
      </c>
      <c r="B721" s="23" t="s">
        <v>75</v>
      </c>
      <c r="C721" s="19" t="s">
        <v>126</v>
      </c>
      <c r="D721" s="19" t="s">
        <v>9</v>
      </c>
      <c r="E721" s="19" t="s">
        <v>10</v>
      </c>
      <c r="F721" s="20" t="s">
        <v>6</v>
      </c>
      <c r="G721" s="21">
        <v>24758</v>
      </c>
      <c r="H721" s="22">
        <v>5569.06</v>
      </c>
      <c r="I721" s="22">
        <v>7.3019999999999996</v>
      </c>
      <c r="J721" s="22">
        <v>18.721900000000002</v>
      </c>
      <c r="K721" s="22" t="str">
        <f t="shared" si="33"/>
        <v>19x75-Waste</v>
      </c>
      <c r="L721" s="32">
        <f>VLOOKUP(K:K,'price per block'!A:B,2,FALSE)</f>
        <v>300</v>
      </c>
      <c r="M721" s="33">
        <f>VLOOKUP(K:K,'price per block'!A:E,5,FALSE)</f>
        <v>1</v>
      </c>
      <c r="N721">
        <f t="shared" si="34"/>
        <v>7.3019999999999996</v>
      </c>
      <c r="O721" s="34">
        <f t="shared" si="35"/>
        <v>0</v>
      </c>
    </row>
    <row r="722" spans="1:15" x14ac:dyDescent="0.2">
      <c r="A722" s="40">
        <v>45383</v>
      </c>
      <c r="B722" s="23" t="s">
        <v>75</v>
      </c>
      <c r="C722" s="19" t="s">
        <v>126</v>
      </c>
      <c r="D722" s="19" t="s">
        <v>16</v>
      </c>
      <c r="E722" s="19" t="s">
        <v>6</v>
      </c>
      <c r="F722" s="20" t="s">
        <v>6</v>
      </c>
      <c r="G722" s="21">
        <v>0</v>
      </c>
      <c r="H722" s="22">
        <v>438.42599999999999</v>
      </c>
      <c r="I722" s="22">
        <v>0.57499999999999996</v>
      </c>
      <c r="J722" s="22">
        <v>1.47441</v>
      </c>
      <c r="K722" s="22" t="str">
        <f t="shared" si="33"/>
        <v>19x75-Waste</v>
      </c>
      <c r="L722" s="32">
        <f>VLOOKUP(K:K,'price per block'!A:B,2,FALSE)</f>
        <v>300</v>
      </c>
      <c r="M722" s="33">
        <f>VLOOKUP(K:K,'price per block'!A:E,5,FALSE)</f>
        <v>1</v>
      </c>
      <c r="N722">
        <f t="shared" si="34"/>
        <v>0.57499999999999996</v>
      </c>
      <c r="O722" s="34">
        <f t="shared" si="35"/>
        <v>0</v>
      </c>
    </row>
    <row r="723" spans="1:15" x14ac:dyDescent="0.2">
      <c r="A723" s="40">
        <v>45383</v>
      </c>
      <c r="B723" s="23" t="s">
        <v>75</v>
      </c>
      <c r="C723" s="19" t="s">
        <v>126</v>
      </c>
      <c r="D723" s="19" t="s">
        <v>17</v>
      </c>
      <c r="E723" s="19" t="s">
        <v>6</v>
      </c>
      <c r="F723" s="20" t="s">
        <v>6</v>
      </c>
      <c r="G723" s="21">
        <v>1</v>
      </c>
      <c r="H723" s="22">
        <v>3.718</v>
      </c>
      <c r="I723" s="22">
        <v>5.0000000000000001E-3</v>
      </c>
      <c r="J723" s="22">
        <v>1.24409E-2</v>
      </c>
      <c r="K723" s="22" t="str">
        <f t="shared" si="33"/>
        <v>19x75-Waste</v>
      </c>
      <c r="L723" s="32">
        <f>VLOOKUP(K:K,'price per block'!A:B,2,FALSE)</f>
        <v>300</v>
      </c>
      <c r="M723" s="33">
        <f>VLOOKUP(K:K,'price per block'!A:E,5,FALSE)</f>
        <v>1</v>
      </c>
      <c r="N723">
        <f t="shared" si="34"/>
        <v>5.0000000000000001E-3</v>
      </c>
      <c r="O723" s="34">
        <f t="shared" si="35"/>
        <v>0</v>
      </c>
    </row>
    <row r="724" spans="1:15" x14ac:dyDescent="0.2">
      <c r="A724" s="40">
        <v>45383</v>
      </c>
      <c r="B724" s="23" t="s">
        <v>75</v>
      </c>
      <c r="C724" s="19" t="s">
        <v>126</v>
      </c>
      <c r="D724" s="19" t="s">
        <v>11</v>
      </c>
      <c r="E724" s="19" t="s">
        <v>12</v>
      </c>
      <c r="F724" s="20" t="s">
        <v>61</v>
      </c>
      <c r="G724" s="21">
        <v>40868</v>
      </c>
      <c r="H724" s="22">
        <v>15520.3</v>
      </c>
      <c r="I724" s="22">
        <v>20.356999999999999</v>
      </c>
      <c r="J724" s="22">
        <v>52.198</v>
      </c>
      <c r="K724" s="22" t="str">
        <f t="shared" si="33"/>
        <v>19x75-Q1</v>
      </c>
      <c r="L724" s="32">
        <f>VLOOKUP(K:K,'price per block'!A:B,2,FALSE)</f>
        <v>300</v>
      </c>
      <c r="M724" s="33">
        <f>VLOOKUP(K:K,'price per block'!A:E,5,FALSE)</f>
        <v>1</v>
      </c>
      <c r="N724">
        <f t="shared" si="34"/>
        <v>20.356999999999999</v>
      </c>
      <c r="O724" s="34">
        <f t="shared" si="35"/>
        <v>0</v>
      </c>
    </row>
    <row r="725" spans="1:15" x14ac:dyDescent="0.2">
      <c r="A725" s="40">
        <v>45383</v>
      </c>
      <c r="B725" s="23" t="s">
        <v>75</v>
      </c>
      <c r="C725" s="19" t="s">
        <v>126</v>
      </c>
      <c r="D725" s="19" t="s">
        <v>13</v>
      </c>
      <c r="E725" s="19" t="s">
        <v>12</v>
      </c>
      <c r="F725" s="20" t="s">
        <v>61</v>
      </c>
      <c r="G725" s="21">
        <v>18503</v>
      </c>
      <c r="H725" s="22">
        <v>3783.06</v>
      </c>
      <c r="I725" s="22">
        <v>4.9610000000000003</v>
      </c>
      <c r="J725" s="22">
        <v>12.7204</v>
      </c>
      <c r="K725" s="22" t="str">
        <f t="shared" si="33"/>
        <v>19x75-Q1</v>
      </c>
      <c r="L725" s="32">
        <f>VLOOKUP(K:K,'price per block'!A:B,2,FALSE)</f>
        <v>300</v>
      </c>
      <c r="M725" s="33">
        <f>VLOOKUP(K:K,'price per block'!A:E,5,FALSE)</f>
        <v>1</v>
      </c>
      <c r="N725">
        <f t="shared" si="34"/>
        <v>4.9610000000000003</v>
      </c>
      <c r="O725" s="34">
        <f t="shared" si="35"/>
        <v>0</v>
      </c>
    </row>
    <row r="726" spans="1:15" x14ac:dyDescent="0.2">
      <c r="A726" s="40">
        <v>45383</v>
      </c>
      <c r="B726" s="23" t="s">
        <v>75</v>
      </c>
      <c r="C726" s="19" t="s">
        <v>126</v>
      </c>
      <c r="D726" s="19" t="s">
        <v>14</v>
      </c>
      <c r="E726" s="19" t="s">
        <v>15</v>
      </c>
      <c r="F726" s="20" t="s">
        <v>62</v>
      </c>
      <c r="G726" s="21">
        <v>2318</v>
      </c>
      <c r="H726" s="22">
        <v>564.81500000000005</v>
      </c>
      <c r="I726" s="22">
        <v>0.74099999999999999</v>
      </c>
      <c r="J726" s="22">
        <v>1.90062</v>
      </c>
      <c r="K726" s="22" t="str">
        <f t="shared" si="33"/>
        <v>19x75-Q3</v>
      </c>
      <c r="L726" s="32">
        <f>VLOOKUP(K:K,'price per block'!A:B,2,FALSE)</f>
        <v>244</v>
      </c>
      <c r="M726" s="33">
        <f>VLOOKUP(K:K,'price per block'!A:E,5,FALSE)</f>
        <v>0.81333333333333335</v>
      </c>
      <c r="N726">
        <f t="shared" si="34"/>
        <v>0.60267999999999999</v>
      </c>
      <c r="O726" s="34">
        <f t="shared" si="35"/>
        <v>0.13832</v>
      </c>
    </row>
    <row r="727" spans="1:15" x14ac:dyDescent="0.2">
      <c r="A727" s="40">
        <v>45383</v>
      </c>
      <c r="B727" s="23" t="s">
        <v>75</v>
      </c>
      <c r="C727" s="19" t="s">
        <v>126</v>
      </c>
      <c r="D727" s="19" t="s">
        <v>23</v>
      </c>
      <c r="E727" s="19" t="s">
        <v>22</v>
      </c>
      <c r="F727" s="20" t="s">
        <v>63</v>
      </c>
      <c r="G727" s="21">
        <v>1541</v>
      </c>
      <c r="H727" s="22">
        <v>440.94200000000001</v>
      </c>
      <c r="I727" s="22">
        <v>0.57899999999999996</v>
      </c>
      <c r="J727" s="22">
        <v>1.4837800000000001</v>
      </c>
      <c r="K727" s="22" t="str">
        <f t="shared" si="33"/>
        <v>19x75-Q2</v>
      </c>
      <c r="L727" s="32">
        <f>VLOOKUP(K:K,'price per block'!A:B,2,FALSE)</f>
        <v>300</v>
      </c>
      <c r="M727" s="33">
        <f>VLOOKUP(K:K,'price per block'!A:E,5,FALSE)</f>
        <v>1</v>
      </c>
      <c r="N727">
        <f t="shared" si="34"/>
        <v>0.57899999999999996</v>
      </c>
      <c r="O727" s="34">
        <f t="shared" si="35"/>
        <v>0</v>
      </c>
    </row>
    <row r="728" spans="1:15" x14ac:dyDescent="0.2">
      <c r="A728" s="40">
        <v>45383</v>
      </c>
      <c r="B728" s="23" t="s">
        <v>75</v>
      </c>
      <c r="C728" s="19" t="s">
        <v>126</v>
      </c>
      <c r="D728" s="19" t="s">
        <v>25</v>
      </c>
      <c r="E728" s="19" t="s">
        <v>12</v>
      </c>
      <c r="F728" s="20" t="s">
        <v>65</v>
      </c>
      <c r="G728" s="21">
        <v>15</v>
      </c>
      <c r="H728" s="22">
        <v>45.045000000000002</v>
      </c>
      <c r="I728" s="22">
        <v>5.8999999999999997E-2</v>
      </c>
      <c r="J728" s="22">
        <v>0.15213099999999999</v>
      </c>
      <c r="K728" s="22" t="str">
        <f t="shared" si="33"/>
        <v>19x75-Q5</v>
      </c>
      <c r="L728" s="32">
        <f>VLOOKUP(K:K,'price per block'!A:B,2,FALSE)</f>
        <v>300</v>
      </c>
      <c r="M728" s="33">
        <f>VLOOKUP(K:K,'price per block'!A:E,5,FALSE)</f>
        <v>1</v>
      </c>
      <c r="N728">
        <f t="shared" si="34"/>
        <v>5.8999999999999997E-2</v>
      </c>
      <c r="O728" s="34">
        <f t="shared" si="35"/>
        <v>0</v>
      </c>
    </row>
    <row r="729" spans="1:15" x14ac:dyDescent="0.2">
      <c r="A729" s="40">
        <v>45383</v>
      </c>
      <c r="B729" s="23" t="s">
        <v>75</v>
      </c>
      <c r="C729" s="19" t="s">
        <v>126</v>
      </c>
      <c r="D729" s="19" t="s">
        <v>24</v>
      </c>
      <c r="E729" s="19" t="s">
        <v>12</v>
      </c>
      <c r="F729" s="20" t="s">
        <v>65</v>
      </c>
      <c r="G729" s="21">
        <v>22</v>
      </c>
      <c r="H729" s="22">
        <v>52.975999999999999</v>
      </c>
      <c r="I729" s="22">
        <v>7.0000000000000007E-2</v>
      </c>
      <c r="J729" s="22">
        <v>0.17863899999999999</v>
      </c>
      <c r="K729" s="22" t="str">
        <f t="shared" si="33"/>
        <v>19x75-Q5</v>
      </c>
      <c r="L729" s="32">
        <f>VLOOKUP(K:K,'price per block'!A:B,2,FALSE)</f>
        <v>300</v>
      </c>
      <c r="M729" s="33">
        <f>VLOOKUP(K:K,'price per block'!A:E,5,FALSE)</f>
        <v>1</v>
      </c>
      <c r="N729">
        <f t="shared" si="34"/>
        <v>7.0000000000000007E-2</v>
      </c>
      <c r="O729" s="34">
        <f t="shared" si="35"/>
        <v>0</v>
      </c>
    </row>
    <row r="730" spans="1:15" x14ac:dyDescent="0.2">
      <c r="A730" s="40">
        <v>45383</v>
      </c>
      <c r="B730" s="23" t="s">
        <v>75</v>
      </c>
      <c r="C730" s="19" t="s">
        <v>126</v>
      </c>
      <c r="D730" s="19" t="s">
        <v>27</v>
      </c>
      <c r="E730" s="19" t="s">
        <v>15</v>
      </c>
      <c r="F730" s="20" t="s">
        <v>64</v>
      </c>
      <c r="G730" s="21">
        <v>802</v>
      </c>
      <c r="H730" s="22">
        <v>188.881</v>
      </c>
      <c r="I730" s="22">
        <v>0.248</v>
      </c>
      <c r="J730" s="22">
        <v>0.63501799999999997</v>
      </c>
      <c r="K730" s="22" t="str">
        <f t="shared" si="33"/>
        <v>19x75-Q4</v>
      </c>
      <c r="L730" s="32">
        <f>VLOOKUP(K:K,'price per block'!A:B,2,FALSE)</f>
        <v>200.00000000000003</v>
      </c>
      <c r="M730" s="33">
        <f>VLOOKUP(K:K,'price per block'!A:E,5,FALSE)</f>
        <v>0.66666666666666663</v>
      </c>
      <c r="N730">
        <f t="shared" si="34"/>
        <v>0.16533333333333333</v>
      </c>
      <c r="O730" s="34">
        <f t="shared" si="35"/>
        <v>8.2666666666666666E-2</v>
      </c>
    </row>
    <row r="731" spans="1:15" x14ac:dyDescent="0.2">
      <c r="A731" s="40">
        <v>45383</v>
      </c>
      <c r="B731" s="23" t="s">
        <v>92</v>
      </c>
      <c r="C731" s="19" t="s">
        <v>126</v>
      </c>
      <c r="D731" s="19" t="s">
        <v>6</v>
      </c>
      <c r="E731" s="19" t="s">
        <v>6</v>
      </c>
      <c r="F731" s="20" t="s">
        <v>6</v>
      </c>
      <c r="G731" s="21">
        <v>132998</v>
      </c>
      <c r="H731" s="22">
        <v>8121.19</v>
      </c>
      <c r="I731" s="22">
        <v>10.66</v>
      </c>
      <c r="J731" s="22">
        <v>7.8964299999999996</v>
      </c>
      <c r="K731" s="22" t="str">
        <f t="shared" si="33"/>
        <v>19x75-Waste</v>
      </c>
      <c r="L731" s="32">
        <f>VLOOKUP(K:K,'price per block'!A:B,2,FALSE)</f>
        <v>300</v>
      </c>
      <c r="M731" s="33">
        <f>VLOOKUP(K:K,'price per block'!A:E,5,FALSE)</f>
        <v>1</v>
      </c>
      <c r="N731">
        <f t="shared" si="34"/>
        <v>10.66</v>
      </c>
      <c r="O731" s="34">
        <f t="shared" si="35"/>
        <v>0</v>
      </c>
    </row>
    <row r="732" spans="1:15" x14ac:dyDescent="0.2">
      <c r="A732" s="40">
        <v>45383</v>
      </c>
      <c r="B732" s="23" t="s">
        <v>92</v>
      </c>
      <c r="C732" s="19" t="s">
        <v>126</v>
      </c>
      <c r="D732" s="19" t="s">
        <v>9</v>
      </c>
      <c r="E732" s="19" t="s">
        <v>10</v>
      </c>
      <c r="F732" s="20" t="s">
        <v>6</v>
      </c>
      <c r="G732" s="21">
        <v>63405</v>
      </c>
      <c r="H732" s="22">
        <v>12129.2</v>
      </c>
      <c r="I732" s="22">
        <v>15.914</v>
      </c>
      <c r="J732" s="22">
        <v>11.7881</v>
      </c>
      <c r="K732" s="22" t="str">
        <f t="shared" si="33"/>
        <v>19x75-Waste</v>
      </c>
      <c r="L732" s="32">
        <f>VLOOKUP(K:K,'price per block'!A:B,2,FALSE)</f>
        <v>300</v>
      </c>
      <c r="M732" s="33">
        <f>VLOOKUP(K:K,'price per block'!A:E,5,FALSE)</f>
        <v>1</v>
      </c>
      <c r="N732">
        <f t="shared" si="34"/>
        <v>15.914</v>
      </c>
      <c r="O732" s="34">
        <f t="shared" si="35"/>
        <v>0</v>
      </c>
    </row>
    <row r="733" spans="1:15" x14ac:dyDescent="0.2">
      <c r="A733" s="40">
        <v>45383</v>
      </c>
      <c r="B733" s="23" t="s">
        <v>92</v>
      </c>
      <c r="C733" s="19" t="s">
        <v>126</v>
      </c>
      <c r="D733" s="19" t="s">
        <v>16</v>
      </c>
      <c r="E733" s="19" t="s">
        <v>6</v>
      </c>
      <c r="F733" s="20" t="s">
        <v>6</v>
      </c>
      <c r="G733" s="21">
        <v>0</v>
      </c>
      <c r="H733" s="22">
        <v>1336</v>
      </c>
      <c r="I733" s="22">
        <v>1.754</v>
      </c>
      <c r="J733" s="22">
        <v>1.29888</v>
      </c>
      <c r="K733" s="22" t="str">
        <f t="shared" si="33"/>
        <v>19x75-Waste</v>
      </c>
      <c r="L733" s="32">
        <f>VLOOKUP(K:K,'price per block'!A:B,2,FALSE)</f>
        <v>300</v>
      </c>
      <c r="M733" s="33">
        <f>VLOOKUP(K:K,'price per block'!A:E,5,FALSE)</f>
        <v>1</v>
      </c>
      <c r="N733">
        <f t="shared" si="34"/>
        <v>1.754</v>
      </c>
      <c r="O733" s="34">
        <f t="shared" si="35"/>
        <v>0</v>
      </c>
    </row>
    <row r="734" spans="1:15" x14ac:dyDescent="0.2">
      <c r="A734" s="40">
        <v>45383</v>
      </c>
      <c r="B734" s="23" t="s">
        <v>92</v>
      </c>
      <c r="C734" s="19" t="s">
        <v>126</v>
      </c>
      <c r="D734" s="19" t="s">
        <v>17</v>
      </c>
      <c r="E734" s="19" t="s">
        <v>6</v>
      </c>
      <c r="F734" s="20" t="s">
        <v>6</v>
      </c>
      <c r="G734" s="21">
        <v>0</v>
      </c>
      <c r="H734" s="22">
        <v>0</v>
      </c>
      <c r="I734" s="22">
        <v>0</v>
      </c>
      <c r="J734" s="22">
        <v>0</v>
      </c>
      <c r="K734" s="22" t="str">
        <f t="shared" si="33"/>
        <v>19x75-Waste</v>
      </c>
      <c r="L734" s="32">
        <f>VLOOKUP(K:K,'price per block'!A:B,2,FALSE)</f>
        <v>300</v>
      </c>
      <c r="M734" s="33">
        <f>VLOOKUP(K:K,'price per block'!A:E,5,FALSE)</f>
        <v>1</v>
      </c>
      <c r="N734">
        <f t="shared" si="34"/>
        <v>0</v>
      </c>
      <c r="O734" s="34">
        <f t="shared" si="35"/>
        <v>0</v>
      </c>
    </row>
    <row r="735" spans="1:15" x14ac:dyDescent="0.2">
      <c r="A735" s="40">
        <v>45383</v>
      </c>
      <c r="B735" s="23" t="s">
        <v>92</v>
      </c>
      <c r="C735" s="19" t="s">
        <v>126</v>
      </c>
      <c r="D735" s="19" t="s">
        <v>11</v>
      </c>
      <c r="E735" s="19" t="s">
        <v>12</v>
      </c>
      <c r="F735" s="20" t="s">
        <v>61</v>
      </c>
      <c r="G735" s="21">
        <v>150909</v>
      </c>
      <c r="H735" s="22">
        <v>64856.800000000003</v>
      </c>
      <c r="I735" s="22">
        <v>85.13</v>
      </c>
      <c r="J735" s="22">
        <v>63.058900000000001</v>
      </c>
      <c r="K735" s="22" t="str">
        <f t="shared" si="33"/>
        <v>19x75-Q1</v>
      </c>
      <c r="L735" s="32">
        <f>VLOOKUP(K:K,'price per block'!A:B,2,FALSE)</f>
        <v>300</v>
      </c>
      <c r="M735" s="33">
        <f>VLOOKUP(K:K,'price per block'!A:E,5,FALSE)</f>
        <v>1</v>
      </c>
      <c r="N735">
        <f t="shared" si="34"/>
        <v>85.13</v>
      </c>
      <c r="O735" s="34">
        <f t="shared" si="35"/>
        <v>0</v>
      </c>
    </row>
    <row r="736" spans="1:15" x14ac:dyDescent="0.2">
      <c r="A736" s="40">
        <v>45383</v>
      </c>
      <c r="B736" s="23" t="s">
        <v>92</v>
      </c>
      <c r="C736" s="19" t="s">
        <v>126</v>
      </c>
      <c r="D736" s="19" t="s">
        <v>27</v>
      </c>
      <c r="E736" s="19" t="s">
        <v>15</v>
      </c>
      <c r="F736" s="20" t="s">
        <v>64</v>
      </c>
      <c r="G736" s="21">
        <v>7481</v>
      </c>
      <c r="H736" s="22">
        <v>1761.18</v>
      </c>
      <c r="I736" s="22">
        <v>2.3109999999999999</v>
      </c>
      <c r="J736" s="22">
        <v>1.7115100000000001</v>
      </c>
      <c r="K736" s="22" t="str">
        <f t="shared" si="33"/>
        <v>19x75-Q4</v>
      </c>
      <c r="L736" s="32">
        <f>VLOOKUP(K:K,'price per block'!A:B,2,FALSE)</f>
        <v>200.00000000000003</v>
      </c>
      <c r="M736" s="33">
        <f>VLOOKUP(K:K,'price per block'!A:E,5,FALSE)</f>
        <v>0.66666666666666663</v>
      </c>
      <c r="N736">
        <f t="shared" si="34"/>
        <v>1.5406666666666666</v>
      </c>
      <c r="O736" s="34">
        <f t="shared" si="35"/>
        <v>0.77033333333333331</v>
      </c>
    </row>
    <row r="737" spans="1:15" x14ac:dyDescent="0.2">
      <c r="A737" s="40">
        <v>45383</v>
      </c>
      <c r="B737" s="23" t="s">
        <v>92</v>
      </c>
      <c r="C737" s="19" t="s">
        <v>126</v>
      </c>
      <c r="D737" s="19" t="s">
        <v>14</v>
      </c>
      <c r="E737" s="19" t="s">
        <v>15</v>
      </c>
      <c r="F737" s="20" t="s">
        <v>62</v>
      </c>
      <c r="G737" s="21">
        <v>7491</v>
      </c>
      <c r="H737" s="22">
        <v>1880.73</v>
      </c>
      <c r="I737" s="22">
        <v>2.4660000000000002</v>
      </c>
      <c r="J737" s="22">
        <v>1.8267</v>
      </c>
      <c r="K737" s="22" t="str">
        <f t="shared" si="33"/>
        <v>19x75-Q3</v>
      </c>
      <c r="L737" s="32">
        <f>VLOOKUP(K:K,'price per block'!A:B,2,FALSE)</f>
        <v>244</v>
      </c>
      <c r="M737" s="33">
        <f>VLOOKUP(K:K,'price per block'!A:E,5,FALSE)</f>
        <v>0.81333333333333335</v>
      </c>
      <c r="N737">
        <f t="shared" si="34"/>
        <v>2.0056800000000004</v>
      </c>
      <c r="O737" s="34">
        <f t="shared" si="35"/>
        <v>0.46031999999999984</v>
      </c>
    </row>
    <row r="738" spans="1:15" x14ac:dyDescent="0.2">
      <c r="A738" s="40">
        <v>45383</v>
      </c>
      <c r="B738" s="23" t="s">
        <v>92</v>
      </c>
      <c r="C738" s="19" t="s">
        <v>126</v>
      </c>
      <c r="D738" s="19" t="s">
        <v>13</v>
      </c>
      <c r="E738" s="19" t="s">
        <v>12</v>
      </c>
      <c r="F738" s="20" t="s">
        <v>61</v>
      </c>
      <c r="G738" s="21">
        <v>34840</v>
      </c>
      <c r="H738" s="22">
        <v>7133.76</v>
      </c>
      <c r="I738" s="22">
        <v>9.3629999999999995</v>
      </c>
      <c r="J738" s="22">
        <v>6.9355099999999998</v>
      </c>
      <c r="K738" s="22" t="str">
        <f t="shared" si="33"/>
        <v>19x75-Q1</v>
      </c>
      <c r="L738" s="32">
        <f>VLOOKUP(K:K,'price per block'!A:B,2,FALSE)</f>
        <v>300</v>
      </c>
      <c r="M738" s="33">
        <f>VLOOKUP(K:K,'price per block'!A:E,5,FALSE)</f>
        <v>1</v>
      </c>
      <c r="N738">
        <f t="shared" si="34"/>
        <v>9.3629999999999995</v>
      </c>
      <c r="O738" s="34">
        <f t="shared" si="35"/>
        <v>0</v>
      </c>
    </row>
    <row r="739" spans="1:15" x14ac:dyDescent="0.2">
      <c r="A739" s="40">
        <v>45383</v>
      </c>
      <c r="B739" s="23" t="s">
        <v>92</v>
      </c>
      <c r="C739" s="19" t="s">
        <v>126</v>
      </c>
      <c r="D739" s="19" t="s">
        <v>23</v>
      </c>
      <c r="E739" s="19" t="s">
        <v>22</v>
      </c>
      <c r="F739" s="20" t="s">
        <v>63</v>
      </c>
      <c r="G739" s="21">
        <v>6771</v>
      </c>
      <c r="H739" s="22">
        <v>2045.62</v>
      </c>
      <c r="I739" s="22">
        <v>2.6850000000000001</v>
      </c>
      <c r="J739" s="22">
        <v>1.9887300000000001</v>
      </c>
      <c r="K739" s="22" t="str">
        <f t="shared" si="33"/>
        <v>19x75-Q2</v>
      </c>
      <c r="L739" s="32">
        <f>VLOOKUP(K:K,'price per block'!A:B,2,FALSE)</f>
        <v>300</v>
      </c>
      <c r="M739" s="33">
        <f>VLOOKUP(K:K,'price per block'!A:E,5,FALSE)</f>
        <v>1</v>
      </c>
      <c r="N739">
        <f t="shared" si="34"/>
        <v>2.6850000000000001</v>
      </c>
      <c r="O739" s="34">
        <f t="shared" si="35"/>
        <v>0</v>
      </c>
    </row>
    <row r="740" spans="1:15" x14ac:dyDescent="0.2">
      <c r="A740" s="40">
        <v>45383</v>
      </c>
      <c r="B740" s="23" t="s">
        <v>92</v>
      </c>
      <c r="C740" s="19" t="s">
        <v>126</v>
      </c>
      <c r="D740" s="19" t="s">
        <v>25</v>
      </c>
      <c r="E740" s="19" t="s">
        <v>12</v>
      </c>
      <c r="F740" s="20" t="s">
        <v>65</v>
      </c>
      <c r="G740" s="21">
        <v>640</v>
      </c>
      <c r="H740" s="22">
        <v>1921.92</v>
      </c>
      <c r="I740" s="22">
        <v>2.5230000000000001</v>
      </c>
      <c r="J740" s="22">
        <v>1.8685799999999999</v>
      </c>
      <c r="K740" s="22" t="str">
        <f t="shared" si="33"/>
        <v>19x75-Q5</v>
      </c>
      <c r="L740" s="32">
        <f>VLOOKUP(K:K,'price per block'!A:B,2,FALSE)</f>
        <v>300</v>
      </c>
      <c r="M740" s="33">
        <f>VLOOKUP(K:K,'price per block'!A:E,5,FALSE)</f>
        <v>1</v>
      </c>
      <c r="N740">
        <f t="shared" si="34"/>
        <v>2.5230000000000001</v>
      </c>
      <c r="O740" s="34">
        <f t="shared" si="35"/>
        <v>0</v>
      </c>
    </row>
    <row r="741" spans="1:15" x14ac:dyDescent="0.2">
      <c r="A741" s="40">
        <v>45383</v>
      </c>
      <c r="B741" s="23" t="s">
        <v>92</v>
      </c>
      <c r="C741" s="19" t="s">
        <v>126</v>
      </c>
      <c r="D741" s="19" t="s">
        <v>24</v>
      </c>
      <c r="E741" s="19" t="s">
        <v>12</v>
      </c>
      <c r="F741" s="20" t="s">
        <v>65</v>
      </c>
      <c r="G741" s="21">
        <v>695</v>
      </c>
      <c r="H741" s="22">
        <v>1673.56</v>
      </c>
      <c r="I741" s="22">
        <v>2.1960000000000002</v>
      </c>
      <c r="J741" s="22">
        <v>1.6266700000000001</v>
      </c>
      <c r="K741" s="22" t="str">
        <f t="shared" si="33"/>
        <v>19x75-Q5</v>
      </c>
      <c r="L741" s="32">
        <f>VLOOKUP(K:K,'price per block'!A:B,2,FALSE)</f>
        <v>300</v>
      </c>
      <c r="M741" s="33">
        <f>VLOOKUP(K:K,'price per block'!A:E,5,FALSE)</f>
        <v>1</v>
      </c>
      <c r="N741">
        <f t="shared" si="34"/>
        <v>2.1960000000000002</v>
      </c>
      <c r="O741" s="34">
        <f t="shared" si="35"/>
        <v>0</v>
      </c>
    </row>
    <row r="742" spans="1:15" x14ac:dyDescent="0.2">
      <c r="A742" s="40">
        <v>45383</v>
      </c>
      <c r="B742" s="23" t="s">
        <v>79</v>
      </c>
      <c r="C742" s="19" t="s">
        <v>42</v>
      </c>
      <c r="D742" s="19" t="s">
        <v>6</v>
      </c>
      <c r="E742" s="19" t="s">
        <v>6</v>
      </c>
      <c r="F742" s="20" t="s">
        <v>6</v>
      </c>
      <c r="G742" s="21">
        <v>72088</v>
      </c>
      <c r="H742" s="22">
        <v>4402.1099999999997</v>
      </c>
      <c r="I742" s="22">
        <v>7.7460000000000004</v>
      </c>
      <c r="J742" s="22">
        <v>3.6808299999999998</v>
      </c>
      <c r="K742" s="22" t="str">
        <f t="shared" si="33"/>
        <v>19x100-Waste</v>
      </c>
      <c r="L742" s="32">
        <f>VLOOKUP(K:K,'price per block'!A:B,2,FALSE)</f>
        <v>300</v>
      </c>
      <c r="M742" s="33">
        <f>VLOOKUP(K:K,'price per block'!A:E,5,FALSE)</f>
        <v>1</v>
      </c>
      <c r="N742">
        <f t="shared" si="34"/>
        <v>7.7460000000000004</v>
      </c>
      <c r="O742" s="34">
        <f t="shared" si="35"/>
        <v>0</v>
      </c>
    </row>
    <row r="743" spans="1:15" x14ac:dyDescent="0.2">
      <c r="A743" s="40">
        <v>45383</v>
      </c>
      <c r="B743" s="23" t="s">
        <v>79</v>
      </c>
      <c r="C743" s="19" t="s">
        <v>42</v>
      </c>
      <c r="D743" s="19" t="s">
        <v>9</v>
      </c>
      <c r="E743" s="19" t="s">
        <v>10</v>
      </c>
      <c r="F743" s="20" t="s">
        <v>6</v>
      </c>
      <c r="G743" s="21">
        <v>35412</v>
      </c>
      <c r="H743" s="22">
        <v>5947.49</v>
      </c>
      <c r="I743" s="22">
        <v>10.459</v>
      </c>
      <c r="J743" s="22">
        <v>4.9697899999999997</v>
      </c>
      <c r="K743" s="22" t="str">
        <f t="shared" si="33"/>
        <v>19x100-Waste</v>
      </c>
      <c r="L743" s="32">
        <f>VLOOKUP(K:K,'price per block'!A:B,2,FALSE)</f>
        <v>300</v>
      </c>
      <c r="M743" s="33">
        <f>VLOOKUP(K:K,'price per block'!A:E,5,FALSE)</f>
        <v>1</v>
      </c>
      <c r="N743">
        <f t="shared" si="34"/>
        <v>10.459</v>
      </c>
      <c r="O743" s="34">
        <f t="shared" si="35"/>
        <v>0</v>
      </c>
    </row>
    <row r="744" spans="1:15" x14ac:dyDescent="0.2">
      <c r="A744" s="40">
        <v>45383</v>
      </c>
      <c r="B744" s="23" t="s">
        <v>79</v>
      </c>
      <c r="C744" s="19" t="s">
        <v>42</v>
      </c>
      <c r="D744" s="19" t="s">
        <v>16</v>
      </c>
      <c r="E744" s="19" t="s">
        <v>6</v>
      </c>
      <c r="F744" s="20" t="s">
        <v>6</v>
      </c>
      <c r="G744" s="21">
        <v>0</v>
      </c>
      <c r="H744" s="22">
        <v>730.39599999999996</v>
      </c>
      <c r="I744" s="22">
        <v>1.2849999999999999</v>
      </c>
      <c r="J744" s="22">
        <v>0.61061600000000005</v>
      </c>
      <c r="K744" s="22" t="str">
        <f t="shared" si="33"/>
        <v>19x100-Waste</v>
      </c>
      <c r="L744" s="32">
        <f>VLOOKUP(K:K,'price per block'!A:B,2,FALSE)</f>
        <v>300</v>
      </c>
      <c r="M744" s="33">
        <f>VLOOKUP(K:K,'price per block'!A:E,5,FALSE)</f>
        <v>1</v>
      </c>
      <c r="N744">
        <f t="shared" si="34"/>
        <v>1.2849999999999999</v>
      </c>
      <c r="O744" s="34">
        <f t="shared" si="35"/>
        <v>0</v>
      </c>
    </row>
    <row r="745" spans="1:15" x14ac:dyDescent="0.2">
      <c r="A745" s="40">
        <v>45383</v>
      </c>
      <c r="B745" s="23" t="s">
        <v>79</v>
      </c>
      <c r="C745" s="19" t="s">
        <v>42</v>
      </c>
      <c r="D745" s="19" t="s">
        <v>17</v>
      </c>
      <c r="E745" s="19" t="s">
        <v>6</v>
      </c>
      <c r="F745" s="20" t="s">
        <v>6</v>
      </c>
      <c r="G745" s="21">
        <v>1</v>
      </c>
      <c r="H745" s="22">
        <v>3.6280000000000001</v>
      </c>
      <c r="I745" s="22">
        <v>6.0000000000000001E-3</v>
      </c>
      <c r="J745" s="22">
        <v>3.0392800000000001E-3</v>
      </c>
      <c r="K745" s="22" t="str">
        <f t="shared" si="33"/>
        <v>19x100-Waste</v>
      </c>
      <c r="L745" s="32">
        <f>VLOOKUP(K:K,'price per block'!A:B,2,FALSE)</f>
        <v>300</v>
      </c>
      <c r="M745" s="33">
        <f>VLOOKUP(K:K,'price per block'!A:E,5,FALSE)</f>
        <v>1</v>
      </c>
      <c r="N745">
        <f t="shared" si="34"/>
        <v>6.0000000000000001E-3</v>
      </c>
      <c r="O745" s="34">
        <f t="shared" si="35"/>
        <v>0</v>
      </c>
    </row>
    <row r="746" spans="1:15" x14ac:dyDescent="0.2">
      <c r="A746" s="40">
        <v>45383</v>
      </c>
      <c r="B746" s="23" t="s">
        <v>79</v>
      </c>
      <c r="C746" s="19" t="s">
        <v>126</v>
      </c>
      <c r="D746" s="19" t="s">
        <v>6</v>
      </c>
      <c r="E746" s="19" t="s">
        <v>6</v>
      </c>
      <c r="F746" s="20" t="s">
        <v>6</v>
      </c>
      <c r="G746" s="21">
        <v>130718</v>
      </c>
      <c r="H746" s="22">
        <v>8364.2800000000007</v>
      </c>
      <c r="I746" s="22">
        <v>10.988</v>
      </c>
      <c r="J746" s="22">
        <v>5.22133</v>
      </c>
      <c r="K746" s="22" t="str">
        <f t="shared" si="33"/>
        <v>19x75-Waste</v>
      </c>
      <c r="L746" s="32">
        <f>VLOOKUP(K:K,'price per block'!A:B,2,FALSE)</f>
        <v>300</v>
      </c>
      <c r="M746" s="33">
        <f>VLOOKUP(K:K,'price per block'!A:E,5,FALSE)</f>
        <v>1</v>
      </c>
      <c r="N746">
        <f t="shared" si="34"/>
        <v>10.988</v>
      </c>
      <c r="O746" s="34">
        <f t="shared" si="35"/>
        <v>0</v>
      </c>
    </row>
    <row r="747" spans="1:15" x14ac:dyDescent="0.2">
      <c r="A747" s="40">
        <v>45383</v>
      </c>
      <c r="B747" s="23" t="s">
        <v>79</v>
      </c>
      <c r="C747" s="19" t="s">
        <v>126</v>
      </c>
      <c r="D747" s="19" t="s">
        <v>9</v>
      </c>
      <c r="E747" s="19" t="s">
        <v>10</v>
      </c>
      <c r="F747" s="20" t="s">
        <v>6</v>
      </c>
      <c r="G747" s="21">
        <v>62400</v>
      </c>
      <c r="H747" s="22">
        <v>12523.2</v>
      </c>
      <c r="I747" s="22">
        <v>16.443000000000001</v>
      </c>
      <c r="J747" s="22">
        <v>7.8135599999999998</v>
      </c>
      <c r="K747" s="22" t="str">
        <f t="shared" si="33"/>
        <v>19x75-Waste</v>
      </c>
      <c r="L747" s="32">
        <f>VLOOKUP(K:K,'price per block'!A:B,2,FALSE)</f>
        <v>300</v>
      </c>
      <c r="M747" s="33">
        <f>VLOOKUP(K:K,'price per block'!A:E,5,FALSE)</f>
        <v>1</v>
      </c>
      <c r="N747">
        <f t="shared" si="34"/>
        <v>16.443000000000001</v>
      </c>
      <c r="O747" s="34">
        <f t="shared" si="35"/>
        <v>0</v>
      </c>
    </row>
    <row r="748" spans="1:15" x14ac:dyDescent="0.2">
      <c r="A748" s="40">
        <v>45383</v>
      </c>
      <c r="B748" s="23" t="s">
        <v>79</v>
      </c>
      <c r="C748" s="19" t="s">
        <v>126</v>
      </c>
      <c r="D748" s="19" t="s">
        <v>16</v>
      </c>
      <c r="E748" s="19" t="s">
        <v>6</v>
      </c>
      <c r="F748" s="20" t="s">
        <v>6</v>
      </c>
      <c r="G748" s="21">
        <v>0</v>
      </c>
      <c r="H748" s="22">
        <v>1256.06</v>
      </c>
      <c r="I748" s="22">
        <v>1.65</v>
      </c>
      <c r="J748" s="22">
        <v>0.78425599999999995</v>
      </c>
      <c r="K748" s="22" t="str">
        <f t="shared" si="33"/>
        <v>19x75-Waste</v>
      </c>
      <c r="L748" s="32">
        <f>VLOOKUP(K:K,'price per block'!A:B,2,FALSE)</f>
        <v>300</v>
      </c>
      <c r="M748" s="33">
        <f>VLOOKUP(K:K,'price per block'!A:E,5,FALSE)</f>
        <v>1</v>
      </c>
      <c r="N748">
        <f t="shared" si="34"/>
        <v>1.65</v>
      </c>
      <c r="O748" s="34">
        <f t="shared" si="35"/>
        <v>0</v>
      </c>
    </row>
    <row r="749" spans="1:15" x14ac:dyDescent="0.2">
      <c r="A749" s="40">
        <v>45383</v>
      </c>
      <c r="B749" s="23" t="s">
        <v>79</v>
      </c>
      <c r="C749" s="19" t="s">
        <v>126</v>
      </c>
      <c r="D749" s="19" t="s">
        <v>17</v>
      </c>
      <c r="E749" s="19" t="s">
        <v>6</v>
      </c>
      <c r="F749" s="20" t="s">
        <v>6</v>
      </c>
      <c r="G749" s="21">
        <v>2</v>
      </c>
      <c r="H749" s="22">
        <v>5.8170000000000002</v>
      </c>
      <c r="I749" s="22">
        <v>8.0000000000000002E-3</v>
      </c>
      <c r="J749" s="22">
        <v>3.61568E-3</v>
      </c>
      <c r="K749" s="22" t="str">
        <f t="shared" si="33"/>
        <v>19x75-Waste</v>
      </c>
      <c r="L749" s="32">
        <f>VLOOKUP(K:K,'price per block'!A:B,2,FALSE)</f>
        <v>300</v>
      </c>
      <c r="M749" s="33">
        <f>VLOOKUP(K:K,'price per block'!A:E,5,FALSE)</f>
        <v>1</v>
      </c>
      <c r="N749">
        <f t="shared" si="34"/>
        <v>8.0000000000000002E-3</v>
      </c>
      <c r="O749" s="34">
        <f t="shared" si="35"/>
        <v>0</v>
      </c>
    </row>
    <row r="750" spans="1:15" x14ac:dyDescent="0.2">
      <c r="A750" s="40">
        <v>45383</v>
      </c>
      <c r="B750" s="23" t="s">
        <v>79</v>
      </c>
      <c r="C750" s="19" t="s">
        <v>42</v>
      </c>
      <c r="D750" s="19" t="s">
        <v>32</v>
      </c>
      <c r="E750" s="19" t="s">
        <v>15</v>
      </c>
      <c r="F750" s="20" t="s">
        <v>64</v>
      </c>
      <c r="G750" s="21">
        <v>7806</v>
      </c>
      <c r="H750" s="22">
        <v>1833.58</v>
      </c>
      <c r="I750" s="22">
        <v>3.2240000000000002</v>
      </c>
      <c r="J750" s="22">
        <v>1.53213</v>
      </c>
      <c r="K750" s="22" t="str">
        <f t="shared" si="33"/>
        <v>19x100-Q4</v>
      </c>
      <c r="L750" s="32">
        <f>VLOOKUP(K:K,'price per block'!A:B,2,FALSE)</f>
        <v>150</v>
      </c>
      <c r="M750" s="33">
        <f>VLOOKUP(K:K,'price per block'!A:E,5,FALSE)</f>
        <v>0.5</v>
      </c>
      <c r="N750">
        <f t="shared" si="34"/>
        <v>1.6120000000000001</v>
      </c>
      <c r="O750" s="34">
        <f t="shared" si="35"/>
        <v>1.6120000000000001</v>
      </c>
    </row>
    <row r="751" spans="1:15" x14ac:dyDescent="0.2">
      <c r="A751" s="40">
        <v>45383</v>
      </c>
      <c r="B751" s="23" t="s">
        <v>79</v>
      </c>
      <c r="C751" s="19" t="s">
        <v>42</v>
      </c>
      <c r="D751" s="19" t="s">
        <v>46</v>
      </c>
      <c r="E751" s="19" t="s">
        <v>12</v>
      </c>
      <c r="F751" s="20" t="s">
        <v>61</v>
      </c>
      <c r="G751" s="21">
        <v>22563</v>
      </c>
      <c r="H751" s="22">
        <v>4511.63</v>
      </c>
      <c r="I751" s="22">
        <v>7.9379999999999997</v>
      </c>
      <c r="J751" s="22">
        <v>3.7718799999999999</v>
      </c>
      <c r="K751" s="22" t="str">
        <f t="shared" si="33"/>
        <v>19x100-Q1</v>
      </c>
      <c r="L751" s="32">
        <f>VLOOKUP(K:K,'price per block'!A:B,2,FALSE)</f>
        <v>300</v>
      </c>
      <c r="M751" s="33">
        <f>VLOOKUP(K:K,'price per block'!A:E,5,FALSE)</f>
        <v>1</v>
      </c>
      <c r="N751">
        <f t="shared" si="34"/>
        <v>7.9379999999999997</v>
      </c>
      <c r="O751" s="34">
        <f t="shared" si="35"/>
        <v>0</v>
      </c>
    </row>
    <row r="752" spans="1:15" x14ac:dyDescent="0.2">
      <c r="A752" s="40">
        <v>45383</v>
      </c>
      <c r="B752" s="23" t="s">
        <v>79</v>
      </c>
      <c r="C752" s="19" t="s">
        <v>42</v>
      </c>
      <c r="D752" s="19" t="s">
        <v>47</v>
      </c>
      <c r="E752" s="19" t="s">
        <v>12</v>
      </c>
      <c r="F752" s="20" t="s">
        <v>61</v>
      </c>
      <c r="G752" s="21">
        <v>75264</v>
      </c>
      <c r="H752" s="22">
        <v>31067.5</v>
      </c>
      <c r="I752" s="22">
        <v>54.656999999999996</v>
      </c>
      <c r="J752" s="22">
        <v>25.972200000000001</v>
      </c>
      <c r="K752" s="22" t="str">
        <f t="shared" si="33"/>
        <v>19x100-Q1</v>
      </c>
      <c r="L752" s="32">
        <f>VLOOKUP(K:K,'price per block'!A:B,2,FALSE)</f>
        <v>300</v>
      </c>
      <c r="M752" s="33">
        <f>VLOOKUP(K:K,'price per block'!A:E,5,FALSE)</f>
        <v>1</v>
      </c>
      <c r="N752">
        <f t="shared" si="34"/>
        <v>54.656999999999996</v>
      </c>
      <c r="O752" s="34">
        <f t="shared" si="35"/>
        <v>0</v>
      </c>
    </row>
    <row r="753" spans="1:15" x14ac:dyDescent="0.2">
      <c r="A753" s="40">
        <v>45383</v>
      </c>
      <c r="B753" s="23" t="s">
        <v>79</v>
      </c>
      <c r="C753" s="19" t="s">
        <v>42</v>
      </c>
      <c r="D753" s="19" t="s">
        <v>48</v>
      </c>
      <c r="E753" s="19" t="s">
        <v>15</v>
      </c>
      <c r="F753" s="20" t="s">
        <v>62</v>
      </c>
      <c r="G753" s="21">
        <v>6270</v>
      </c>
      <c r="H753" s="22">
        <v>1624.35</v>
      </c>
      <c r="I753" s="22">
        <v>2.8570000000000002</v>
      </c>
      <c r="J753" s="22">
        <v>1.35764</v>
      </c>
      <c r="K753" s="22" t="str">
        <f t="shared" si="33"/>
        <v>19x100-Q3</v>
      </c>
      <c r="L753" s="32">
        <f>VLOOKUP(K:K,'price per block'!A:B,2,FALSE)</f>
        <v>225</v>
      </c>
      <c r="M753" s="33">
        <f>VLOOKUP(K:K,'price per block'!A:E,5,FALSE)</f>
        <v>0.75</v>
      </c>
      <c r="N753">
        <f t="shared" si="34"/>
        <v>2.1427500000000004</v>
      </c>
      <c r="O753" s="34">
        <f t="shared" si="35"/>
        <v>0.71424999999999983</v>
      </c>
    </row>
    <row r="754" spans="1:15" x14ac:dyDescent="0.2">
      <c r="A754" s="40">
        <v>45383</v>
      </c>
      <c r="B754" s="23" t="s">
        <v>79</v>
      </c>
      <c r="C754" s="19" t="s">
        <v>42</v>
      </c>
      <c r="D754" s="19" t="s">
        <v>43</v>
      </c>
      <c r="E754" s="19" t="s">
        <v>12</v>
      </c>
      <c r="F754" s="20" t="s">
        <v>65</v>
      </c>
      <c r="G754" s="21">
        <v>180</v>
      </c>
      <c r="H754" s="22">
        <v>433.44</v>
      </c>
      <c r="I754" s="22">
        <v>0.76200000000000001</v>
      </c>
      <c r="J754" s="22">
        <v>0.36201299999999997</v>
      </c>
      <c r="K754" s="22" t="str">
        <f t="shared" si="33"/>
        <v>19x100-Q5</v>
      </c>
      <c r="L754" s="32">
        <f>VLOOKUP(K:K,'price per block'!A:B,2,FALSE)</f>
        <v>300</v>
      </c>
      <c r="M754" s="33">
        <f>VLOOKUP(K:K,'price per block'!A:E,5,FALSE)</f>
        <v>1</v>
      </c>
      <c r="N754">
        <f t="shared" si="34"/>
        <v>0.76200000000000001</v>
      </c>
      <c r="O754" s="34">
        <f t="shared" si="35"/>
        <v>0</v>
      </c>
    </row>
    <row r="755" spans="1:15" x14ac:dyDescent="0.2">
      <c r="A755" s="40">
        <v>45383</v>
      </c>
      <c r="B755" s="23" t="s">
        <v>79</v>
      </c>
      <c r="C755" s="19" t="s">
        <v>42</v>
      </c>
      <c r="D755" s="19" t="s">
        <v>45</v>
      </c>
      <c r="E755" s="19" t="s">
        <v>22</v>
      </c>
      <c r="F755" s="20" t="s">
        <v>63</v>
      </c>
      <c r="G755" s="21">
        <v>951</v>
      </c>
      <c r="H755" s="22">
        <v>282.661</v>
      </c>
      <c r="I755" s="22">
        <v>0.498</v>
      </c>
      <c r="J755" s="22">
        <v>0.23672199999999999</v>
      </c>
      <c r="K755" s="22" t="str">
        <f t="shared" si="33"/>
        <v>19x100-Q2</v>
      </c>
      <c r="L755" s="32">
        <f>VLOOKUP(K:K,'price per block'!A:B,2,FALSE)</f>
        <v>300</v>
      </c>
      <c r="M755" s="33">
        <f>VLOOKUP(K:K,'price per block'!A:E,5,FALSE)</f>
        <v>1</v>
      </c>
      <c r="N755">
        <f t="shared" si="34"/>
        <v>0.498</v>
      </c>
      <c r="O755" s="34">
        <f t="shared" si="35"/>
        <v>0</v>
      </c>
    </row>
    <row r="756" spans="1:15" x14ac:dyDescent="0.2">
      <c r="A756" s="40">
        <v>45383</v>
      </c>
      <c r="B756" s="23" t="s">
        <v>79</v>
      </c>
      <c r="C756" s="19" t="s">
        <v>42</v>
      </c>
      <c r="D756" s="19" t="s">
        <v>41</v>
      </c>
      <c r="E756" s="19" t="s">
        <v>12</v>
      </c>
      <c r="F756" s="20" t="s">
        <v>65</v>
      </c>
      <c r="G756" s="21">
        <v>114</v>
      </c>
      <c r="H756" s="22">
        <v>342.34199999999998</v>
      </c>
      <c r="I756" s="22">
        <v>0.60199999999999998</v>
      </c>
      <c r="J756" s="22">
        <v>0.286138</v>
      </c>
      <c r="K756" s="22" t="str">
        <f t="shared" si="33"/>
        <v>19x100-Q5</v>
      </c>
      <c r="L756" s="32">
        <f>VLOOKUP(K:K,'price per block'!A:B,2,FALSE)</f>
        <v>300</v>
      </c>
      <c r="M756" s="33">
        <f>VLOOKUP(K:K,'price per block'!A:E,5,FALSE)</f>
        <v>1</v>
      </c>
      <c r="N756">
        <f t="shared" si="34"/>
        <v>0.60199999999999998</v>
      </c>
      <c r="O756" s="34">
        <f t="shared" si="35"/>
        <v>0</v>
      </c>
    </row>
    <row r="757" spans="1:15" x14ac:dyDescent="0.2">
      <c r="A757" s="40">
        <v>45383</v>
      </c>
      <c r="B757" s="23" t="s">
        <v>79</v>
      </c>
      <c r="C757" s="19" t="s">
        <v>126</v>
      </c>
      <c r="D757" s="19" t="s">
        <v>13</v>
      </c>
      <c r="E757" s="19" t="s">
        <v>12</v>
      </c>
      <c r="F757" s="20" t="s">
        <v>61</v>
      </c>
      <c r="G757" s="21">
        <v>35761</v>
      </c>
      <c r="H757" s="22">
        <v>7323.99</v>
      </c>
      <c r="I757" s="22">
        <v>9.6189999999999998</v>
      </c>
      <c r="J757" s="22">
        <v>4.5709499999999998</v>
      </c>
      <c r="K757" s="22" t="str">
        <f t="shared" si="33"/>
        <v>19x75-Q1</v>
      </c>
      <c r="L757" s="32">
        <f>VLOOKUP(K:K,'price per block'!A:B,2,FALSE)</f>
        <v>300</v>
      </c>
      <c r="M757" s="33">
        <f>VLOOKUP(K:K,'price per block'!A:E,5,FALSE)</f>
        <v>1</v>
      </c>
      <c r="N757">
        <f t="shared" si="34"/>
        <v>9.6189999999999998</v>
      </c>
      <c r="O757" s="34">
        <f t="shared" si="35"/>
        <v>0</v>
      </c>
    </row>
    <row r="758" spans="1:15" x14ac:dyDescent="0.2">
      <c r="A758" s="40">
        <v>45383</v>
      </c>
      <c r="B758" s="23" t="s">
        <v>79</v>
      </c>
      <c r="C758" s="19" t="s">
        <v>126</v>
      </c>
      <c r="D758" s="19" t="s">
        <v>14</v>
      </c>
      <c r="E758" s="19" t="s">
        <v>15</v>
      </c>
      <c r="F758" s="20" t="s">
        <v>62</v>
      </c>
      <c r="G758" s="21">
        <v>7548</v>
      </c>
      <c r="H758" s="22">
        <v>1890.38</v>
      </c>
      <c r="I758" s="22">
        <v>2.48</v>
      </c>
      <c r="J758" s="22">
        <v>1.17831</v>
      </c>
      <c r="K758" s="22" t="str">
        <f t="shared" si="33"/>
        <v>19x75-Q3</v>
      </c>
      <c r="L758" s="32">
        <f>VLOOKUP(K:K,'price per block'!A:B,2,FALSE)</f>
        <v>244</v>
      </c>
      <c r="M758" s="33">
        <f>VLOOKUP(K:K,'price per block'!A:E,5,FALSE)</f>
        <v>0.81333333333333335</v>
      </c>
      <c r="N758">
        <f t="shared" si="34"/>
        <v>2.0170666666666666</v>
      </c>
      <c r="O758" s="34">
        <f t="shared" si="35"/>
        <v>0.46293333333333342</v>
      </c>
    </row>
    <row r="759" spans="1:15" x14ac:dyDescent="0.2">
      <c r="A759" s="40">
        <v>45383</v>
      </c>
      <c r="B759" s="23" t="s">
        <v>79</v>
      </c>
      <c r="C759" s="19" t="s">
        <v>126</v>
      </c>
      <c r="D759" s="19" t="s">
        <v>11</v>
      </c>
      <c r="E759" s="19" t="s">
        <v>12</v>
      </c>
      <c r="F759" s="20" t="s">
        <v>61</v>
      </c>
      <c r="G759" s="21">
        <v>137900</v>
      </c>
      <c r="H759" s="22">
        <v>57195.9</v>
      </c>
      <c r="I759" s="22">
        <v>75.13</v>
      </c>
      <c r="J759" s="22">
        <v>35.700699999999998</v>
      </c>
      <c r="K759" s="22" t="str">
        <f t="shared" si="33"/>
        <v>19x75-Q1</v>
      </c>
      <c r="L759" s="32">
        <f>VLOOKUP(K:K,'price per block'!A:B,2,FALSE)</f>
        <v>300</v>
      </c>
      <c r="M759" s="33">
        <f>VLOOKUP(K:K,'price per block'!A:E,5,FALSE)</f>
        <v>1</v>
      </c>
      <c r="N759">
        <f t="shared" si="34"/>
        <v>75.13</v>
      </c>
      <c r="O759" s="34">
        <f t="shared" si="35"/>
        <v>0</v>
      </c>
    </row>
    <row r="760" spans="1:15" x14ac:dyDescent="0.2">
      <c r="A760" s="40">
        <v>45383</v>
      </c>
      <c r="B760" s="23" t="s">
        <v>79</v>
      </c>
      <c r="C760" s="19" t="s">
        <v>126</v>
      </c>
      <c r="D760" s="19" t="s">
        <v>23</v>
      </c>
      <c r="E760" s="19" t="s">
        <v>22</v>
      </c>
      <c r="F760" s="20" t="s">
        <v>63</v>
      </c>
      <c r="G760" s="21">
        <v>6513</v>
      </c>
      <c r="H760" s="22">
        <v>1990.06</v>
      </c>
      <c r="I760" s="22">
        <v>2.613</v>
      </c>
      <c r="J760" s="22">
        <v>1.2417800000000001</v>
      </c>
      <c r="K760" s="22" t="str">
        <f t="shared" si="33"/>
        <v>19x75-Q2</v>
      </c>
      <c r="L760" s="32">
        <f>VLOOKUP(K:K,'price per block'!A:B,2,FALSE)</f>
        <v>300</v>
      </c>
      <c r="M760" s="33">
        <f>VLOOKUP(K:K,'price per block'!A:E,5,FALSE)</f>
        <v>1</v>
      </c>
      <c r="N760">
        <f t="shared" si="34"/>
        <v>2.613</v>
      </c>
      <c r="O760" s="34">
        <f t="shared" si="35"/>
        <v>0</v>
      </c>
    </row>
    <row r="761" spans="1:15" x14ac:dyDescent="0.2">
      <c r="A761" s="40">
        <v>45383</v>
      </c>
      <c r="B761" s="23" t="s">
        <v>79</v>
      </c>
      <c r="C761" s="19" t="s">
        <v>126</v>
      </c>
      <c r="D761" s="19" t="s">
        <v>24</v>
      </c>
      <c r="E761" s="19" t="s">
        <v>12</v>
      </c>
      <c r="F761" s="20" t="s">
        <v>65</v>
      </c>
      <c r="G761" s="21">
        <v>161</v>
      </c>
      <c r="H761" s="22">
        <v>387.68799999999999</v>
      </c>
      <c r="I761" s="22">
        <v>0.50900000000000001</v>
      </c>
      <c r="J761" s="22">
        <v>0.241753</v>
      </c>
      <c r="K761" s="22" t="str">
        <f t="shared" si="33"/>
        <v>19x75-Q5</v>
      </c>
      <c r="L761" s="32">
        <f>VLOOKUP(K:K,'price per block'!A:B,2,FALSE)</f>
        <v>300</v>
      </c>
      <c r="M761" s="33">
        <f>VLOOKUP(K:K,'price per block'!A:E,5,FALSE)</f>
        <v>1</v>
      </c>
      <c r="N761">
        <f t="shared" si="34"/>
        <v>0.50900000000000001</v>
      </c>
      <c r="O761" s="34">
        <f t="shared" si="35"/>
        <v>0</v>
      </c>
    </row>
    <row r="762" spans="1:15" x14ac:dyDescent="0.2">
      <c r="A762" s="40">
        <v>45383</v>
      </c>
      <c r="B762" s="23" t="s">
        <v>79</v>
      </c>
      <c r="C762" s="19" t="s">
        <v>126</v>
      </c>
      <c r="D762" s="19" t="s">
        <v>25</v>
      </c>
      <c r="E762" s="19" t="s">
        <v>12</v>
      </c>
      <c r="F762" s="20" t="s">
        <v>65</v>
      </c>
      <c r="G762" s="21">
        <v>121</v>
      </c>
      <c r="H762" s="22">
        <v>363.363</v>
      </c>
      <c r="I762" s="22">
        <v>0.47699999999999998</v>
      </c>
      <c r="J762" s="22">
        <v>0.226548</v>
      </c>
      <c r="K762" s="22" t="str">
        <f t="shared" si="33"/>
        <v>19x75-Q5</v>
      </c>
      <c r="L762" s="32">
        <f>VLOOKUP(K:K,'price per block'!A:B,2,FALSE)</f>
        <v>300</v>
      </c>
      <c r="M762" s="33">
        <f>VLOOKUP(K:K,'price per block'!A:E,5,FALSE)</f>
        <v>1</v>
      </c>
      <c r="N762">
        <f t="shared" si="34"/>
        <v>0.47699999999999998</v>
      </c>
      <c r="O762" s="34">
        <f t="shared" si="35"/>
        <v>0</v>
      </c>
    </row>
    <row r="763" spans="1:15" x14ac:dyDescent="0.2">
      <c r="A763" s="40">
        <v>45383</v>
      </c>
      <c r="B763" s="23" t="s">
        <v>79</v>
      </c>
      <c r="C763" s="19" t="s">
        <v>126</v>
      </c>
      <c r="D763" s="19" t="s">
        <v>27</v>
      </c>
      <c r="E763" s="19" t="s">
        <v>15</v>
      </c>
      <c r="F763" s="20" t="s">
        <v>64</v>
      </c>
      <c r="G763" s="21">
        <v>1610</v>
      </c>
      <c r="H763" s="22">
        <v>375.13400000000001</v>
      </c>
      <c r="I763" s="22">
        <v>0.49299999999999999</v>
      </c>
      <c r="J763" s="22">
        <v>0.23416999999999999</v>
      </c>
      <c r="K763" s="22" t="str">
        <f t="shared" si="33"/>
        <v>19x75-Q4</v>
      </c>
      <c r="L763" s="32">
        <f>VLOOKUP(K:K,'price per block'!A:B,2,FALSE)</f>
        <v>200.00000000000003</v>
      </c>
      <c r="M763" s="33">
        <f>VLOOKUP(K:K,'price per block'!A:E,5,FALSE)</f>
        <v>0.66666666666666663</v>
      </c>
      <c r="N763">
        <f t="shared" si="34"/>
        <v>0.32866666666666666</v>
      </c>
      <c r="O763" s="34">
        <f t="shared" si="35"/>
        <v>0.16433333333333333</v>
      </c>
    </row>
    <row r="764" spans="1:15" x14ac:dyDescent="0.2">
      <c r="A764" s="40">
        <v>45383</v>
      </c>
      <c r="B764" s="23" t="s">
        <v>78</v>
      </c>
      <c r="C764" s="19" t="s">
        <v>42</v>
      </c>
      <c r="D764" s="19" t="s">
        <v>6</v>
      </c>
      <c r="E764" s="19" t="s">
        <v>6</v>
      </c>
      <c r="F764" s="20" t="s">
        <v>6</v>
      </c>
      <c r="G764" s="21">
        <v>72220</v>
      </c>
      <c r="H764" s="22">
        <v>4433.01</v>
      </c>
      <c r="I764" s="22">
        <v>7.8250000000000002</v>
      </c>
      <c r="J764" s="22">
        <v>2.1163099999999999</v>
      </c>
      <c r="K764" s="22" t="str">
        <f t="shared" si="33"/>
        <v>19x100-Waste</v>
      </c>
      <c r="L764" s="32">
        <f>VLOOKUP(K:K,'price per block'!A:B,2,FALSE)</f>
        <v>300</v>
      </c>
      <c r="M764" s="33">
        <f>VLOOKUP(K:K,'price per block'!A:E,5,FALSE)</f>
        <v>1</v>
      </c>
      <c r="N764">
        <f t="shared" si="34"/>
        <v>7.8250000000000002</v>
      </c>
      <c r="O764" s="34">
        <f t="shared" si="35"/>
        <v>0</v>
      </c>
    </row>
    <row r="765" spans="1:15" x14ac:dyDescent="0.2">
      <c r="A765" s="40">
        <v>45383</v>
      </c>
      <c r="B765" s="23" t="s">
        <v>78</v>
      </c>
      <c r="C765" s="19" t="s">
        <v>42</v>
      </c>
      <c r="D765" s="19" t="s">
        <v>9</v>
      </c>
      <c r="E765" s="19" t="s">
        <v>10</v>
      </c>
      <c r="F765" s="20" t="s">
        <v>6</v>
      </c>
      <c r="G765" s="21">
        <v>41414</v>
      </c>
      <c r="H765" s="22">
        <v>7604.28</v>
      </c>
      <c r="I765" s="22">
        <v>13.411</v>
      </c>
      <c r="J765" s="22">
        <v>3.6270899999999999</v>
      </c>
      <c r="K765" s="22" t="str">
        <f t="shared" si="33"/>
        <v>19x100-Waste</v>
      </c>
      <c r="L765" s="32">
        <f>VLOOKUP(K:K,'price per block'!A:B,2,FALSE)</f>
        <v>300</v>
      </c>
      <c r="M765" s="33">
        <f>VLOOKUP(K:K,'price per block'!A:E,5,FALSE)</f>
        <v>1</v>
      </c>
      <c r="N765">
        <f t="shared" si="34"/>
        <v>13.411</v>
      </c>
      <c r="O765" s="34">
        <f t="shared" si="35"/>
        <v>0</v>
      </c>
    </row>
    <row r="766" spans="1:15" x14ac:dyDescent="0.2">
      <c r="A766" s="40">
        <v>45383</v>
      </c>
      <c r="B766" s="23" t="s">
        <v>78</v>
      </c>
      <c r="C766" s="19" t="s">
        <v>42</v>
      </c>
      <c r="D766" s="19" t="s">
        <v>16</v>
      </c>
      <c r="E766" s="19" t="s">
        <v>6</v>
      </c>
      <c r="F766" s="20" t="s">
        <v>6</v>
      </c>
      <c r="G766" s="21">
        <v>0</v>
      </c>
      <c r="H766" s="22">
        <v>808.64400000000001</v>
      </c>
      <c r="I766" s="22">
        <v>1.427</v>
      </c>
      <c r="J766" s="22">
        <v>0.38589000000000001</v>
      </c>
      <c r="K766" s="22" t="str">
        <f t="shared" si="33"/>
        <v>19x100-Waste</v>
      </c>
      <c r="L766" s="32">
        <f>VLOOKUP(K:K,'price per block'!A:B,2,FALSE)</f>
        <v>300</v>
      </c>
      <c r="M766" s="33">
        <f>VLOOKUP(K:K,'price per block'!A:E,5,FALSE)</f>
        <v>1</v>
      </c>
      <c r="N766">
        <f t="shared" si="34"/>
        <v>1.427</v>
      </c>
      <c r="O766" s="34">
        <f t="shared" si="35"/>
        <v>0</v>
      </c>
    </row>
    <row r="767" spans="1:15" x14ac:dyDescent="0.2">
      <c r="A767" s="40">
        <v>45383</v>
      </c>
      <c r="B767" s="23" t="s">
        <v>78</v>
      </c>
      <c r="C767" s="19" t="s">
        <v>42</v>
      </c>
      <c r="D767" s="19" t="s">
        <v>17</v>
      </c>
      <c r="E767" s="19" t="s">
        <v>6</v>
      </c>
      <c r="F767" s="20" t="s">
        <v>6</v>
      </c>
      <c r="G767" s="21">
        <v>0</v>
      </c>
      <c r="H767" s="22">
        <v>0</v>
      </c>
      <c r="I767" s="22">
        <v>0</v>
      </c>
      <c r="J767" s="22">
        <v>0</v>
      </c>
      <c r="K767" s="22" t="str">
        <f t="shared" si="33"/>
        <v>19x100-Waste</v>
      </c>
      <c r="L767" s="32">
        <f>VLOOKUP(K:K,'price per block'!A:B,2,FALSE)</f>
        <v>300</v>
      </c>
      <c r="M767" s="33">
        <f>VLOOKUP(K:K,'price per block'!A:E,5,FALSE)</f>
        <v>1</v>
      </c>
      <c r="N767">
        <f t="shared" si="34"/>
        <v>0</v>
      </c>
      <c r="O767" s="34">
        <f t="shared" si="35"/>
        <v>0</v>
      </c>
    </row>
    <row r="768" spans="1:15" x14ac:dyDescent="0.2">
      <c r="A768" s="40">
        <v>45383</v>
      </c>
      <c r="B768" s="23" t="s">
        <v>78</v>
      </c>
      <c r="C768" s="19" t="s">
        <v>28</v>
      </c>
      <c r="D768" s="19" t="s">
        <v>6</v>
      </c>
      <c r="E768" s="19" t="s">
        <v>6</v>
      </c>
      <c r="F768" s="20" t="s">
        <v>6</v>
      </c>
      <c r="G768" s="21">
        <v>68537</v>
      </c>
      <c r="H768" s="22">
        <v>4119.58</v>
      </c>
      <c r="I768" s="22">
        <v>4.3170000000000002</v>
      </c>
      <c r="J768" s="22">
        <v>1.16761</v>
      </c>
      <c r="K768" s="22" t="str">
        <f t="shared" si="33"/>
        <v>16x69-Waste</v>
      </c>
      <c r="L768" s="32">
        <f>VLOOKUP(K:K,'price per block'!A:B,2,FALSE)</f>
        <v>300</v>
      </c>
      <c r="M768" s="33">
        <f>VLOOKUP(K:K,'price per block'!A:E,5,FALSE)</f>
        <v>1</v>
      </c>
      <c r="N768">
        <f t="shared" si="34"/>
        <v>4.3170000000000002</v>
      </c>
      <c r="O768" s="34">
        <f t="shared" si="35"/>
        <v>0</v>
      </c>
    </row>
    <row r="769" spans="1:15" x14ac:dyDescent="0.2">
      <c r="A769" s="40">
        <v>45383</v>
      </c>
      <c r="B769" s="23" t="s">
        <v>78</v>
      </c>
      <c r="C769" s="19" t="s">
        <v>28</v>
      </c>
      <c r="D769" s="19" t="s">
        <v>16</v>
      </c>
      <c r="E769" s="19" t="s">
        <v>6</v>
      </c>
      <c r="F769" s="20" t="s">
        <v>6</v>
      </c>
      <c r="G769" s="21">
        <v>0</v>
      </c>
      <c r="H769" s="22">
        <v>737.505</v>
      </c>
      <c r="I769" s="22">
        <v>0.77300000000000002</v>
      </c>
      <c r="J769" s="22">
        <v>0.209038</v>
      </c>
      <c r="K769" s="22" t="str">
        <f t="shared" si="33"/>
        <v>16x69-Waste</v>
      </c>
      <c r="L769" s="32">
        <f>VLOOKUP(K:K,'price per block'!A:B,2,FALSE)</f>
        <v>300</v>
      </c>
      <c r="M769" s="33">
        <f>VLOOKUP(K:K,'price per block'!A:E,5,FALSE)</f>
        <v>1</v>
      </c>
      <c r="N769">
        <f t="shared" si="34"/>
        <v>0.77300000000000002</v>
      </c>
      <c r="O769" s="34">
        <f t="shared" si="35"/>
        <v>0</v>
      </c>
    </row>
    <row r="770" spans="1:15" x14ac:dyDescent="0.2">
      <c r="A770" s="40">
        <v>45383</v>
      </c>
      <c r="B770" s="23" t="s">
        <v>78</v>
      </c>
      <c r="C770" s="19" t="s">
        <v>28</v>
      </c>
      <c r="D770" s="19" t="s">
        <v>17</v>
      </c>
      <c r="E770" s="19" t="s">
        <v>6</v>
      </c>
      <c r="F770" s="20" t="s">
        <v>6</v>
      </c>
      <c r="G770" s="21">
        <v>5</v>
      </c>
      <c r="H770" s="22">
        <v>15.506</v>
      </c>
      <c r="I770" s="22">
        <v>2.1999999999999999E-2</v>
      </c>
      <c r="J770" s="22">
        <v>5.8678000000000003E-3</v>
      </c>
      <c r="K770" s="22" t="str">
        <f t="shared" si="33"/>
        <v>16x69-Waste</v>
      </c>
      <c r="L770" s="32">
        <f>VLOOKUP(K:K,'price per block'!A:B,2,FALSE)</f>
        <v>300</v>
      </c>
      <c r="M770" s="33">
        <f>VLOOKUP(K:K,'price per block'!A:E,5,FALSE)</f>
        <v>1</v>
      </c>
      <c r="N770">
        <f t="shared" si="34"/>
        <v>2.1999999999999999E-2</v>
      </c>
      <c r="O770" s="34">
        <f t="shared" si="35"/>
        <v>0</v>
      </c>
    </row>
    <row r="771" spans="1:15" x14ac:dyDescent="0.2">
      <c r="A771" s="40">
        <v>45383</v>
      </c>
      <c r="B771" s="23" t="s">
        <v>78</v>
      </c>
      <c r="C771" s="19" t="s">
        <v>28</v>
      </c>
      <c r="D771" s="19" t="s">
        <v>9</v>
      </c>
      <c r="E771" s="19" t="s">
        <v>10</v>
      </c>
      <c r="F771" s="20" t="s">
        <v>6</v>
      </c>
      <c r="G771" s="21">
        <v>38893</v>
      </c>
      <c r="H771" s="22">
        <v>8232.92</v>
      </c>
      <c r="I771" s="22">
        <v>8.6280000000000001</v>
      </c>
      <c r="J771" s="22">
        <v>2.3334100000000002</v>
      </c>
      <c r="K771" s="22" t="str">
        <f t="shared" ref="K771:K834" si="36">CONCATENATE(C771,"-",F771)</f>
        <v>16x69-Waste</v>
      </c>
      <c r="L771" s="32">
        <f>VLOOKUP(K:K,'price per block'!A:B,2,FALSE)</f>
        <v>300</v>
      </c>
      <c r="M771" s="33">
        <f>VLOOKUP(K:K,'price per block'!A:E,5,FALSE)</f>
        <v>1</v>
      </c>
      <c r="N771">
        <f t="shared" ref="N771:N834" si="37">M771*I771</f>
        <v>8.6280000000000001</v>
      </c>
      <c r="O771" s="34">
        <f t="shared" ref="O771:O834" si="38">I771-N771</f>
        <v>0</v>
      </c>
    </row>
    <row r="772" spans="1:15" x14ac:dyDescent="0.2">
      <c r="A772" s="40">
        <v>45383</v>
      </c>
      <c r="B772" s="23" t="s">
        <v>78</v>
      </c>
      <c r="C772" s="19" t="s">
        <v>126</v>
      </c>
      <c r="D772" s="19" t="s">
        <v>6</v>
      </c>
      <c r="E772" s="19" t="s">
        <v>6</v>
      </c>
      <c r="F772" s="20" t="s">
        <v>6</v>
      </c>
      <c r="G772" s="21">
        <v>212355</v>
      </c>
      <c r="H772" s="22">
        <v>13498.2</v>
      </c>
      <c r="I772" s="22">
        <v>17.754000000000001</v>
      </c>
      <c r="J772" s="22">
        <v>4.8016500000000004</v>
      </c>
      <c r="K772" s="22" t="str">
        <f t="shared" si="36"/>
        <v>19x75-Waste</v>
      </c>
      <c r="L772" s="32">
        <f>VLOOKUP(K:K,'price per block'!A:B,2,FALSE)</f>
        <v>300</v>
      </c>
      <c r="M772" s="33">
        <f>VLOOKUP(K:K,'price per block'!A:E,5,FALSE)</f>
        <v>1</v>
      </c>
      <c r="N772">
        <f t="shared" si="37"/>
        <v>17.754000000000001</v>
      </c>
      <c r="O772" s="34">
        <f t="shared" si="38"/>
        <v>0</v>
      </c>
    </row>
    <row r="773" spans="1:15" x14ac:dyDescent="0.2">
      <c r="A773" s="40">
        <v>45383</v>
      </c>
      <c r="B773" s="23" t="s">
        <v>78</v>
      </c>
      <c r="C773" s="19" t="s">
        <v>126</v>
      </c>
      <c r="D773" s="19" t="s">
        <v>16</v>
      </c>
      <c r="E773" s="19" t="s">
        <v>6</v>
      </c>
      <c r="F773" s="20" t="s">
        <v>6</v>
      </c>
      <c r="G773" s="21">
        <v>0</v>
      </c>
      <c r="H773" s="22">
        <v>2108.71</v>
      </c>
      <c r="I773" s="22">
        <v>2.7730000000000001</v>
      </c>
      <c r="J773" s="22">
        <v>0.75001200000000001</v>
      </c>
      <c r="K773" s="22" t="str">
        <f t="shared" si="36"/>
        <v>19x75-Waste</v>
      </c>
      <c r="L773" s="32">
        <f>VLOOKUP(K:K,'price per block'!A:B,2,FALSE)</f>
        <v>300</v>
      </c>
      <c r="M773" s="33">
        <f>VLOOKUP(K:K,'price per block'!A:E,5,FALSE)</f>
        <v>1</v>
      </c>
      <c r="N773">
        <f t="shared" si="37"/>
        <v>2.7730000000000001</v>
      </c>
      <c r="O773" s="34">
        <f t="shared" si="38"/>
        <v>0</v>
      </c>
    </row>
    <row r="774" spans="1:15" x14ac:dyDescent="0.2">
      <c r="A774" s="40">
        <v>45383</v>
      </c>
      <c r="B774" s="23" t="s">
        <v>78</v>
      </c>
      <c r="C774" s="19" t="s">
        <v>126</v>
      </c>
      <c r="D774" s="19" t="s">
        <v>17</v>
      </c>
      <c r="E774" s="19" t="s">
        <v>6</v>
      </c>
      <c r="F774" s="20" t="s">
        <v>6</v>
      </c>
      <c r="G774" s="21">
        <v>1</v>
      </c>
      <c r="H774" s="22">
        <v>5.0279999999999996</v>
      </c>
      <c r="I774" s="22">
        <v>7.0000000000000001E-3</v>
      </c>
      <c r="J774" s="22">
        <v>1.79177E-3</v>
      </c>
      <c r="K774" s="22" t="str">
        <f t="shared" si="36"/>
        <v>19x75-Waste</v>
      </c>
      <c r="L774" s="32">
        <f>VLOOKUP(K:K,'price per block'!A:B,2,FALSE)</f>
        <v>300</v>
      </c>
      <c r="M774" s="33">
        <f>VLOOKUP(K:K,'price per block'!A:E,5,FALSE)</f>
        <v>1</v>
      </c>
      <c r="N774">
        <f t="shared" si="37"/>
        <v>7.0000000000000001E-3</v>
      </c>
      <c r="O774" s="34">
        <f t="shared" si="38"/>
        <v>0</v>
      </c>
    </row>
    <row r="775" spans="1:15" x14ac:dyDescent="0.2">
      <c r="A775" s="40">
        <v>45383</v>
      </c>
      <c r="B775" s="23" t="s">
        <v>78</v>
      </c>
      <c r="C775" s="19" t="s">
        <v>126</v>
      </c>
      <c r="D775" s="19" t="s">
        <v>9</v>
      </c>
      <c r="E775" s="19" t="s">
        <v>10</v>
      </c>
      <c r="F775" s="20" t="s">
        <v>6</v>
      </c>
      <c r="G775" s="21">
        <v>111077</v>
      </c>
      <c r="H775" s="22">
        <v>23568.5</v>
      </c>
      <c r="I775" s="22">
        <v>30.992999999999999</v>
      </c>
      <c r="J775" s="22">
        <v>8.38232</v>
      </c>
      <c r="K775" s="22" t="str">
        <f t="shared" si="36"/>
        <v>19x75-Waste</v>
      </c>
      <c r="L775" s="32">
        <f>VLOOKUP(K:K,'price per block'!A:B,2,FALSE)</f>
        <v>300</v>
      </c>
      <c r="M775" s="33">
        <f>VLOOKUP(K:K,'price per block'!A:E,5,FALSE)</f>
        <v>1</v>
      </c>
      <c r="N775">
        <f t="shared" si="37"/>
        <v>30.992999999999999</v>
      </c>
      <c r="O775" s="34">
        <f t="shared" si="38"/>
        <v>0</v>
      </c>
    </row>
    <row r="776" spans="1:15" x14ac:dyDescent="0.2">
      <c r="A776" s="40">
        <v>45383</v>
      </c>
      <c r="B776" s="23" t="s">
        <v>78</v>
      </c>
      <c r="C776" s="19" t="s">
        <v>42</v>
      </c>
      <c r="D776" s="19" t="s">
        <v>46</v>
      </c>
      <c r="E776" s="19" t="s">
        <v>12</v>
      </c>
      <c r="F776" s="20" t="s">
        <v>61</v>
      </c>
      <c r="G776" s="21">
        <v>25811</v>
      </c>
      <c r="H776" s="22">
        <v>5131.0600000000004</v>
      </c>
      <c r="I776" s="22">
        <v>9.0559999999999992</v>
      </c>
      <c r="J776" s="22">
        <v>2.4493299999999998</v>
      </c>
      <c r="K776" s="22" t="str">
        <f t="shared" si="36"/>
        <v>19x100-Q1</v>
      </c>
      <c r="L776" s="32">
        <f>VLOOKUP(K:K,'price per block'!A:B,2,FALSE)</f>
        <v>300</v>
      </c>
      <c r="M776" s="33">
        <f>VLOOKUP(K:K,'price per block'!A:E,5,FALSE)</f>
        <v>1</v>
      </c>
      <c r="N776">
        <f t="shared" si="37"/>
        <v>9.0559999999999992</v>
      </c>
      <c r="O776" s="34">
        <f t="shared" si="38"/>
        <v>0</v>
      </c>
    </row>
    <row r="777" spans="1:15" x14ac:dyDescent="0.2">
      <c r="A777" s="40">
        <v>45383</v>
      </c>
      <c r="B777" s="23" t="s">
        <v>78</v>
      </c>
      <c r="C777" s="19" t="s">
        <v>42</v>
      </c>
      <c r="D777" s="19" t="s">
        <v>47</v>
      </c>
      <c r="E777" s="19" t="s">
        <v>12</v>
      </c>
      <c r="F777" s="20" t="s">
        <v>61</v>
      </c>
      <c r="G777" s="21">
        <v>77586</v>
      </c>
      <c r="H777" s="22">
        <v>32648.6</v>
      </c>
      <c r="I777" s="22">
        <v>57.606999999999999</v>
      </c>
      <c r="J777" s="22">
        <v>15.580299999999999</v>
      </c>
      <c r="K777" s="22" t="str">
        <f t="shared" si="36"/>
        <v>19x100-Q1</v>
      </c>
      <c r="L777" s="32">
        <f>VLOOKUP(K:K,'price per block'!A:B,2,FALSE)</f>
        <v>300</v>
      </c>
      <c r="M777" s="33">
        <f>VLOOKUP(K:K,'price per block'!A:E,5,FALSE)</f>
        <v>1</v>
      </c>
      <c r="N777">
        <f t="shared" si="37"/>
        <v>57.606999999999999</v>
      </c>
      <c r="O777" s="34">
        <f t="shared" si="38"/>
        <v>0</v>
      </c>
    </row>
    <row r="778" spans="1:15" x14ac:dyDescent="0.2">
      <c r="A778" s="40">
        <v>45383</v>
      </c>
      <c r="B778" s="23" t="s">
        <v>78</v>
      </c>
      <c r="C778" s="19" t="s">
        <v>42</v>
      </c>
      <c r="D778" s="19" t="s">
        <v>45</v>
      </c>
      <c r="E778" s="19" t="s">
        <v>22</v>
      </c>
      <c r="F778" s="20" t="s">
        <v>63</v>
      </c>
      <c r="G778" s="21">
        <v>2441</v>
      </c>
      <c r="H778" s="22">
        <v>686.27099999999996</v>
      </c>
      <c r="I778" s="22">
        <v>1.212</v>
      </c>
      <c r="J778" s="22">
        <v>0.32782800000000001</v>
      </c>
      <c r="K778" s="22" t="str">
        <f t="shared" si="36"/>
        <v>19x100-Q2</v>
      </c>
      <c r="L778" s="32">
        <f>VLOOKUP(K:K,'price per block'!A:B,2,FALSE)</f>
        <v>300</v>
      </c>
      <c r="M778" s="33">
        <f>VLOOKUP(K:K,'price per block'!A:E,5,FALSE)</f>
        <v>1</v>
      </c>
      <c r="N778">
        <f t="shared" si="37"/>
        <v>1.212</v>
      </c>
      <c r="O778" s="34">
        <f t="shared" si="38"/>
        <v>0</v>
      </c>
    </row>
    <row r="779" spans="1:15" x14ac:dyDescent="0.2">
      <c r="A779" s="40">
        <v>45383</v>
      </c>
      <c r="B779" s="23" t="s">
        <v>78</v>
      </c>
      <c r="C779" s="19" t="s">
        <v>42</v>
      </c>
      <c r="D779" s="19" t="s">
        <v>48</v>
      </c>
      <c r="E779" s="19" t="s">
        <v>15</v>
      </c>
      <c r="F779" s="20" t="s">
        <v>62</v>
      </c>
      <c r="G779" s="21">
        <v>14757</v>
      </c>
      <c r="H779" s="22">
        <v>4073.89</v>
      </c>
      <c r="I779" s="22">
        <v>7.1779999999999999</v>
      </c>
      <c r="J779" s="22">
        <v>1.9413100000000001</v>
      </c>
      <c r="K779" s="22" t="str">
        <f t="shared" si="36"/>
        <v>19x100-Q3</v>
      </c>
      <c r="L779" s="32">
        <f>VLOOKUP(K:K,'price per block'!A:B,2,FALSE)</f>
        <v>225</v>
      </c>
      <c r="M779" s="33">
        <f>VLOOKUP(K:K,'price per block'!A:E,5,FALSE)</f>
        <v>0.75</v>
      </c>
      <c r="N779">
        <f t="shared" si="37"/>
        <v>5.3834999999999997</v>
      </c>
      <c r="O779" s="34">
        <f t="shared" si="38"/>
        <v>1.7945000000000002</v>
      </c>
    </row>
    <row r="780" spans="1:15" x14ac:dyDescent="0.2">
      <c r="A780" s="40">
        <v>45383</v>
      </c>
      <c r="B780" s="23" t="s">
        <v>78</v>
      </c>
      <c r="C780" s="19" t="s">
        <v>42</v>
      </c>
      <c r="D780" s="19" t="s">
        <v>43</v>
      </c>
      <c r="E780" s="19" t="s">
        <v>12</v>
      </c>
      <c r="F780" s="20" t="s">
        <v>65</v>
      </c>
      <c r="G780" s="21">
        <v>194</v>
      </c>
      <c r="H780" s="22">
        <v>467.15199999999999</v>
      </c>
      <c r="I780" s="22">
        <v>0.82499999999999996</v>
      </c>
      <c r="J780" s="22">
        <v>0.223161</v>
      </c>
      <c r="K780" s="22" t="str">
        <f t="shared" si="36"/>
        <v>19x100-Q5</v>
      </c>
      <c r="L780" s="32">
        <f>VLOOKUP(K:K,'price per block'!A:B,2,FALSE)</f>
        <v>300</v>
      </c>
      <c r="M780" s="33">
        <f>VLOOKUP(K:K,'price per block'!A:E,5,FALSE)</f>
        <v>1</v>
      </c>
      <c r="N780">
        <f t="shared" si="37"/>
        <v>0.82499999999999996</v>
      </c>
      <c r="O780" s="34">
        <f t="shared" si="38"/>
        <v>0</v>
      </c>
    </row>
    <row r="781" spans="1:15" x14ac:dyDescent="0.2">
      <c r="A781" s="40">
        <v>45383</v>
      </c>
      <c r="B781" s="23" t="s">
        <v>78</v>
      </c>
      <c r="C781" s="19" t="s">
        <v>42</v>
      </c>
      <c r="D781" s="19" t="s">
        <v>41</v>
      </c>
      <c r="E781" s="19" t="s">
        <v>12</v>
      </c>
      <c r="F781" s="20" t="s">
        <v>65</v>
      </c>
      <c r="G781" s="21">
        <v>117</v>
      </c>
      <c r="H781" s="22">
        <v>351.351</v>
      </c>
      <c r="I781" s="22">
        <v>0.621</v>
      </c>
      <c r="J781" s="22">
        <v>0.167931</v>
      </c>
      <c r="K781" s="22" t="str">
        <f t="shared" si="36"/>
        <v>19x100-Q5</v>
      </c>
      <c r="L781" s="32">
        <f>VLOOKUP(K:K,'price per block'!A:B,2,FALSE)</f>
        <v>300</v>
      </c>
      <c r="M781" s="33">
        <f>VLOOKUP(K:K,'price per block'!A:E,5,FALSE)</f>
        <v>1</v>
      </c>
      <c r="N781">
        <f t="shared" si="37"/>
        <v>0.621</v>
      </c>
      <c r="O781" s="34">
        <f t="shared" si="38"/>
        <v>0</v>
      </c>
    </row>
    <row r="782" spans="1:15" x14ac:dyDescent="0.2">
      <c r="A782" s="40">
        <v>45383</v>
      </c>
      <c r="B782" s="23" t="s">
        <v>78</v>
      </c>
      <c r="C782" s="19" t="s">
        <v>42</v>
      </c>
      <c r="D782" s="19" t="s">
        <v>32</v>
      </c>
      <c r="E782" s="19" t="s">
        <v>15</v>
      </c>
      <c r="F782" s="20" t="s">
        <v>64</v>
      </c>
      <c r="G782" s="21">
        <v>11097</v>
      </c>
      <c r="H782" s="22">
        <v>2588.2800000000002</v>
      </c>
      <c r="I782" s="22">
        <v>4.5650000000000004</v>
      </c>
      <c r="J782" s="22">
        <v>1.2346999999999999</v>
      </c>
      <c r="K782" s="22" t="str">
        <f t="shared" si="36"/>
        <v>19x100-Q4</v>
      </c>
      <c r="L782" s="32">
        <f>VLOOKUP(K:K,'price per block'!A:B,2,FALSE)</f>
        <v>150</v>
      </c>
      <c r="M782" s="33">
        <f>VLOOKUP(K:K,'price per block'!A:E,5,FALSE)</f>
        <v>0.5</v>
      </c>
      <c r="N782">
        <f t="shared" si="37"/>
        <v>2.2825000000000002</v>
      </c>
      <c r="O782" s="34">
        <f t="shared" si="38"/>
        <v>2.2825000000000002</v>
      </c>
    </row>
    <row r="783" spans="1:15" x14ac:dyDescent="0.2">
      <c r="A783" s="40">
        <v>45383</v>
      </c>
      <c r="B783" s="23" t="s">
        <v>78</v>
      </c>
      <c r="C783" s="19" t="s">
        <v>28</v>
      </c>
      <c r="D783" s="19" t="s">
        <v>32</v>
      </c>
      <c r="E783" s="19" t="s">
        <v>15</v>
      </c>
      <c r="F783" s="20" t="s">
        <v>64</v>
      </c>
      <c r="G783" s="21">
        <v>1516</v>
      </c>
      <c r="H783" s="22">
        <v>364.322</v>
      </c>
      <c r="I783" s="22">
        <v>0.38200000000000001</v>
      </c>
      <c r="J783" s="22">
        <v>0.10324800000000001</v>
      </c>
      <c r="K783" s="22" t="str">
        <f t="shared" si="36"/>
        <v>16x69-Q4</v>
      </c>
      <c r="L783" s="32">
        <f>VLOOKUP(K:K,'price per block'!A:B,2,FALSE)</f>
        <v>217.39130434782609</v>
      </c>
      <c r="M783" s="33">
        <f>VLOOKUP(K:K,'price per block'!A:E,5,FALSE)</f>
        <v>0.72463768115942029</v>
      </c>
      <c r="N783">
        <f t="shared" si="37"/>
        <v>0.27681159420289858</v>
      </c>
      <c r="O783" s="34">
        <f t="shared" si="38"/>
        <v>0.10518840579710143</v>
      </c>
    </row>
    <row r="784" spans="1:15" x14ac:dyDescent="0.2">
      <c r="A784" s="40">
        <v>45383</v>
      </c>
      <c r="B784" s="23" t="s">
        <v>78</v>
      </c>
      <c r="C784" s="19" t="s">
        <v>28</v>
      </c>
      <c r="D784" s="19" t="s">
        <v>30</v>
      </c>
      <c r="E784" s="19" t="s">
        <v>12</v>
      </c>
      <c r="F784" s="20" t="s">
        <v>61</v>
      </c>
      <c r="G784" s="21">
        <v>79639</v>
      </c>
      <c r="H784" s="22">
        <v>36256.9</v>
      </c>
      <c r="I784" s="22">
        <v>38.003</v>
      </c>
      <c r="J784" s="22">
        <v>10.278</v>
      </c>
      <c r="K784" s="22" t="str">
        <f t="shared" si="36"/>
        <v>16x69-Q1</v>
      </c>
      <c r="L784" s="32">
        <f>VLOOKUP(K:K,'price per block'!A:B,2,FALSE)</f>
        <v>300</v>
      </c>
      <c r="M784" s="33">
        <f>VLOOKUP(K:K,'price per block'!A:E,5,FALSE)</f>
        <v>1</v>
      </c>
      <c r="N784">
        <f t="shared" si="37"/>
        <v>38.003</v>
      </c>
      <c r="O784" s="34">
        <f t="shared" si="38"/>
        <v>0</v>
      </c>
    </row>
    <row r="785" spans="1:15" x14ac:dyDescent="0.2">
      <c r="A785" s="40">
        <v>45383</v>
      </c>
      <c r="B785" s="23" t="s">
        <v>78</v>
      </c>
      <c r="C785" s="19" t="s">
        <v>28</v>
      </c>
      <c r="D785" s="19" t="s">
        <v>29</v>
      </c>
      <c r="E785" s="19" t="s">
        <v>15</v>
      </c>
      <c r="F785" s="20" t="s">
        <v>62</v>
      </c>
      <c r="G785" s="21">
        <v>6865</v>
      </c>
      <c r="H785" s="22">
        <v>1724.91</v>
      </c>
      <c r="I785" s="22">
        <v>1.8069999999999999</v>
      </c>
      <c r="J785" s="22">
        <v>0.48880899999999999</v>
      </c>
      <c r="K785" s="22" t="str">
        <f t="shared" si="36"/>
        <v>16x69-Q3</v>
      </c>
      <c r="L785" s="32">
        <f>VLOOKUP(K:K,'price per block'!A:B,2,FALSE)</f>
        <v>217.39130434782609</v>
      </c>
      <c r="M785" s="33">
        <f>VLOOKUP(K:K,'price per block'!A:E,5,FALSE)</f>
        <v>0.72463768115942029</v>
      </c>
      <c r="N785">
        <f t="shared" si="37"/>
        <v>1.3094202898550724</v>
      </c>
      <c r="O785" s="34">
        <f t="shared" si="38"/>
        <v>0.49757971014492752</v>
      </c>
    </row>
    <row r="786" spans="1:15" x14ac:dyDescent="0.2">
      <c r="A786" s="40">
        <v>45383</v>
      </c>
      <c r="B786" s="23" t="s">
        <v>78</v>
      </c>
      <c r="C786" s="19" t="s">
        <v>28</v>
      </c>
      <c r="D786" s="19" t="s">
        <v>31</v>
      </c>
      <c r="E786" s="19" t="s">
        <v>12</v>
      </c>
      <c r="F786" s="20" t="s">
        <v>61</v>
      </c>
      <c r="G786" s="21">
        <v>23151</v>
      </c>
      <c r="H786" s="22">
        <v>5175.3100000000004</v>
      </c>
      <c r="I786" s="22">
        <v>5.4240000000000004</v>
      </c>
      <c r="J786" s="22">
        <v>1.46689</v>
      </c>
      <c r="K786" s="22" t="str">
        <f t="shared" si="36"/>
        <v>16x69-Q1</v>
      </c>
      <c r="L786" s="32">
        <f>VLOOKUP(K:K,'price per block'!A:B,2,FALSE)</f>
        <v>300</v>
      </c>
      <c r="M786" s="33">
        <f>VLOOKUP(K:K,'price per block'!A:E,5,FALSE)</f>
        <v>1</v>
      </c>
      <c r="N786">
        <f t="shared" si="37"/>
        <v>5.4240000000000004</v>
      </c>
      <c r="O786" s="34">
        <f t="shared" si="38"/>
        <v>0</v>
      </c>
    </row>
    <row r="787" spans="1:15" x14ac:dyDescent="0.2">
      <c r="A787" s="40">
        <v>45383</v>
      </c>
      <c r="B787" s="23" t="s">
        <v>78</v>
      </c>
      <c r="C787" s="19" t="s">
        <v>28</v>
      </c>
      <c r="D787" s="19" t="s">
        <v>33</v>
      </c>
      <c r="E787" s="19" t="s">
        <v>22</v>
      </c>
      <c r="F787" s="20" t="s">
        <v>63</v>
      </c>
      <c r="G787" s="21">
        <v>5579</v>
      </c>
      <c r="H787" s="22">
        <v>1847.3</v>
      </c>
      <c r="I787" s="22">
        <v>1.9350000000000001</v>
      </c>
      <c r="J787" s="22">
        <v>0.52323399999999998</v>
      </c>
      <c r="K787" s="22" t="str">
        <f t="shared" si="36"/>
        <v>16x69-Q2</v>
      </c>
      <c r="L787" s="32">
        <f>VLOOKUP(K:K,'price per block'!A:B,2,FALSE)</f>
        <v>300</v>
      </c>
      <c r="M787" s="33">
        <f>VLOOKUP(K:K,'price per block'!A:E,5,FALSE)</f>
        <v>1</v>
      </c>
      <c r="N787">
        <f t="shared" si="37"/>
        <v>1.9350000000000001</v>
      </c>
      <c r="O787" s="34">
        <f t="shared" si="38"/>
        <v>0</v>
      </c>
    </row>
    <row r="788" spans="1:15" x14ac:dyDescent="0.2">
      <c r="A788" s="40">
        <v>45383</v>
      </c>
      <c r="B788" s="23" t="s">
        <v>78</v>
      </c>
      <c r="C788" s="19" t="s">
        <v>126</v>
      </c>
      <c r="D788" s="19" t="s">
        <v>11</v>
      </c>
      <c r="E788" s="19" t="s">
        <v>12</v>
      </c>
      <c r="F788" s="20" t="s">
        <v>61</v>
      </c>
      <c r="G788" s="21">
        <v>223197</v>
      </c>
      <c r="H788" s="22">
        <v>92611.9</v>
      </c>
      <c r="I788" s="22">
        <v>121.785</v>
      </c>
      <c r="J788" s="22">
        <v>32.9375</v>
      </c>
      <c r="K788" s="22" t="str">
        <f t="shared" si="36"/>
        <v>19x75-Q1</v>
      </c>
      <c r="L788" s="32">
        <f>VLOOKUP(K:K,'price per block'!A:B,2,FALSE)</f>
        <v>300</v>
      </c>
      <c r="M788" s="33">
        <f>VLOOKUP(K:K,'price per block'!A:E,5,FALSE)</f>
        <v>1</v>
      </c>
      <c r="N788">
        <f t="shared" si="37"/>
        <v>121.785</v>
      </c>
      <c r="O788" s="34">
        <f t="shared" si="38"/>
        <v>0</v>
      </c>
    </row>
    <row r="789" spans="1:15" x14ac:dyDescent="0.2">
      <c r="A789" s="40">
        <v>45383</v>
      </c>
      <c r="B789" s="23" t="s">
        <v>78</v>
      </c>
      <c r="C789" s="19" t="s">
        <v>126</v>
      </c>
      <c r="D789" s="19" t="s">
        <v>14</v>
      </c>
      <c r="E789" s="19" t="s">
        <v>15</v>
      </c>
      <c r="F789" s="20" t="s">
        <v>62</v>
      </c>
      <c r="G789" s="21">
        <v>24371</v>
      </c>
      <c r="H789" s="22">
        <v>6669.31</v>
      </c>
      <c r="I789" s="22">
        <v>8.7620000000000005</v>
      </c>
      <c r="J789" s="22">
        <v>2.3697699999999999</v>
      </c>
      <c r="K789" s="22" t="str">
        <f t="shared" si="36"/>
        <v>19x75-Q3</v>
      </c>
      <c r="L789" s="32">
        <f>VLOOKUP(K:K,'price per block'!A:B,2,FALSE)</f>
        <v>244</v>
      </c>
      <c r="M789" s="33">
        <f>VLOOKUP(K:K,'price per block'!A:E,5,FALSE)</f>
        <v>0.81333333333333335</v>
      </c>
      <c r="N789">
        <f t="shared" si="37"/>
        <v>7.1264266666666671</v>
      </c>
      <c r="O789" s="34">
        <f t="shared" si="38"/>
        <v>1.6355733333333333</v>
      </c>
    </row>
    <row r="790" spans="1:15" x14ac:dyDescent="0.2">
      <c r="A790" s="40">
        <v>45383</v>
      </c>
      <c r="B790" s="23" t="s">
        <v>78</v>
      </c>
      <c r="C790" s="19" t="s">
        <v>126</v>
      </c>
      <c r="D790" s="19" t="s">
        <v>13</v>
      </c>
      <c r="E790" s="19" t="s">
        <v>12</v>
      </c>
      <c r="F790" s="20" t="s">
        <v>61</v>
      </c>
      <c r="G790" s="21">
        <v>64332</v>
      </c>
      <c r="H790" s="22">
        <v>13150.1</v>
      </c>
      <c r="I790" s="22">
        <v>17.297999999999998</v>
      </c>
      <c r="J790" s="22">
        <v>4.6784299999999996</v>
      </c>
      <c r="K790" s="22" t="str">
        <f t="shared" si="36"/>
        <v>19x75-Q1</v>
      </c>
      <c r="L790" s="32">
        <f>VLOOKUP(K:K,'price per block'!A:B,2,FALSE)</f>
        <v>300</v>
      </c>
      <c r="M790" s="33">
        <f>VLOOKUP(K:K,'price per block'!A:E,5,FALSE)</f>
        <v>1</v>
      </c>
      <c r="N790">
        <f t="shared" si="37"/>
        <v>17.297999999999998</v>
      </c>
      <c r="O790" s="34">
        <f t="shared" si="38"/>
        <v>0</v>
      </c>
    </row>
    <row r="791" spans="1:15" x14ac:dyDescent="0.2">
      <c r="A791" s="40">
        <v>45383</v>
      </c>
      <c r="B791" s="23" t="s">
        <v>78</v>
      </c>
      <c r="C791" s="19" t="s">
        <v>126</v>
      </c>
      <c r="D791" s="19" t="s">
        <v>23</v>
      </c>
      <c r="E791" s="19" t="s">
        <v>22</v>
      </c>
      <c r="F791" s="20" t="s">
        <v>63</v>
      </c>
      <c r="G791" s="21">
        <v>5132</v>
      </c>
      <c r="H791" s="22">
        <v>1496.07</v>
      </c>
      <c r="I791" s="22">
        <v>1.966</v>
      </c>
      <c r="J791" s="22">
        <v>0.53177099999999999</v>
      </c>
      <c r="K791" s="22" t="str">
        <f t="shared" si="36"/>
        <v>19x75-Q2</v>
      </c>
      <c r="L791" s="32">
        <f>VLOOKUP(K:K,'price per block'!A:B,2,FALSE)</f>
        <v>300</v>
      </c>
      <c r="M791" s="33">
        <f>VLOOKUP(K:K,'price per block'!A:E,5,FALSE)</f>
        <v>1</v>
      </c>
      <c r="N791">
        <f t="shared" si="37"/>
        <v>1.966</v>
      </c>
      <c r="O791" s="34">
        <f t="shared" si="38"/>
        <v>0</v>
      </c>
    </row>
    <row r="792" spans="1:15" x14ac:dyDescent="0.2">
      <c r="A792" s="40">
        <v>45383</v>
      </c>
      <c r="B792" s="23" t="s">
        <v>78</v>
      </c>
      <c r="C792" s="19" t="s">
        <v>126</v>
      </c>
      <c r="D792" s="19" t="s">
        <v>24</v>
      </c>
      <c r="E792" s="19" t="s">
        <v>12</v>
      </c>
      <c r="F792" s="20" t="s">
        <v>65</v>
      </c>
      <c r="G792" s="21">
        <v>396</v>
      </c>
      <c r="H792" s="22">
        <v>953.56799999999998</v>
      </c>
      <c r="I792" s="22">
        <v>1.254</v>
      </c>
      <c r="J792" s="22">
        <v>0.339063</v>
      </c>
      <c r="K792" s="22" t="str">
        <f t="shared" si="36"/>
        <v>19x75-Q5</v>
      </c>
      <c r="L792" s="32">
        <f>VLOOKUP(K:K,'price per block'!A:B,2,FALSE)</f>
        <v>300</v>
      </c>
      <c r="M792" s="33">
        <f>VLOOKUP(K:K,'price per block'!A:E,5,FALSE)</f>
        <v>1</v>
      </c>
      <c r="N792">
        <f t="shared" si="37"/>
        <v>1.254</v>
      </c>
      <c r="O792" s="34">
        <f t="shared" si="38"/>
        <v>0</v>
      </c>
    </row>
    <row r="793" spans="1:15" x14ac:dyDescent="0.2">
      <c r="A793" s="40">
        <v>45383</v>
      </c>
      <c r="B793" s="23" t="s">
        <v>78</v>
      </c>
      <c r="C793" s="19" t="s">
        <v>126</v>
      </c>
      <c r="D793" s="19" t="s">
        <v>25</v>
      </c>
      <c r="E793" s="19" t="s">
        <v>12</v>
      </c>
      <c r="F793" s="20" t="s">
        <v>65</v>
      </c>
      <c r="G793" s="21">
        <v>345</v>
      </c>
      <c r="H793" s="22">
        <v>1036.04</v>
      </c>
      <c r="I793" s="22">
        <v>1.3620000000000001</v>
      </c>
      <c r="J793" s="22">
        <v>0.36832900000000002</v>
      </c>
      <c r="K793" s="22" t="str">
        <f t="shared" si="36"/>
        <v>19x75-Q5</v>
      </c>
      <c r="L793" s="32">
        <f>VLOOKUP(K:K,'price per block'!A:B,2,FALSE)</f>
        <v>300</v>
      </c>
      <c r="M793" s="33">
        <f>VLOOKUP(K:K,'price per block'!A:E,5,FALSE)</f>
        <v>1</v>
      </c>
      <c r="N793">
        <f t="shared" si="37"/>
        <v>1.3620000000000001</v>
      </c>
      <c r="O793" s="34">
        <f t="shared" si="38"/>
        <v>0</v>
      </c>
    </row>
    <row r="794" spans="1:15" x14ac:dyDescent="0.2">
      <c r="A794" s="40">
        <v>45383</v>
      </c>
      <c r="B794" s="23" t="s">
        <v>78</v>
      </c>
      <c r="C794" s="19" t="s">
        <v>126</v>
      </c>
      <c r="D794" s="19" t="s">
        <v>27</v>
      </c>
      <c r="E794" s="19" t="s">
        <v>15</v>
      </c>
      <c r="F794" s="20" t="s">
        <v>64</v>
      </c>
      <c r="G794" s="21">
        <v>2549</v>
      </c>
      <c r="H794" s="22">
        <v>591.45299999999997</v>
      </c>
      <c r="I794" s="22">
        <v>0.77400000000000002</v>
      </c>
      <c r="J794" s="22">
        <v>0.209398</v>
      </c>
      <c r="K794" s="22" t="str">
        <f t="shared" si="36"/>
        <v>19x75-Q4</v>
      </c>
      <c r="L794" s="32">
        <f>VLOOKUP(K:K,'price per block'!A:B,2,FALSE)</f>
        <v>200.00000000000003</v>
      </c>
      <c r="M794" s="33">
        <f>VLOOKUP(K:K,'price per block'!A:E,5,FALSE)</f>
        <v>0.66666666666666663</v>
      </c>
      <c r="N794">
        <f t="shared" si="37"/>
        <v>0.51600000000000001</v>
      </c>
      <c r="O794" s="34">
        <f t="shared" si="38"/>
        <v>0.25800000000000001</v>
      </c>
    </row>
    <row r="795" spans="1:15" x14ac:dyDescent="0.2">
      <c r="A795" s="40">
        <v>45413</v>
      </c>
      <c r="B795" s="23" t="s">
        <v>81</v>
      </c>
      <c r="C795" s="19" t="s">
        <v>28</v>
      </c>
      <c r="D795" s="19" t="s">
        <v>6</v>
      </c>
      <c r="E795" s="19" t="s">
        <v>6</v>
      </c>
      <c r="F795" s="20" t="s">
        <v>6</v>
      </c>
      <c r="G795" s="21">
        <v>167520</v>
      </c>
      <c r="H795" s="22">
        <v>10420.5</v>
      </c>
      <c r="I795" s="22">
        <v>10.942</v>
      </c>
      <c r="J795" s="22">
        <v>2.5913300000000001</v>
      </c>
      <c r="K795" s="22" t="str">
        <f t="shared" si="36"/>
        <v>16x69-Waste</v>
      </c>
      <c r="L795" s="32">
        <f>VLOOKUP(K:K,'price per block'!A:B,2,FALSE)</f>
        <v>300</v>
      </c>
      <c r="M795" s="33">
        <f>VLOOKUP(K:K,'price per block'!A:E,5,FALSE)</f>
        <v>1</v>
      </c>
      <c r="N795">
        <f t="shared" si="37"/>
        <v>10.942</v>
      </c>
      <c r="O795" s="34">
        <f t="shared" si="38"/>
        <v>0</v>
      </c>
    </row>
    <row r="796" spans="1:15" x14ac:dyDescent="0.2">
      <c r="A796" s="40">
        <v>45413</v>
      </c>
      <c r="B796" s="23" t="s">
        <v>81</v>
      </c>
      <c r="C796" s="19" t="s">
        <v>28</v>
      </c>
      <c r="D796" s="19" t="s">
        <v>16</v>
      </c>
      <c r="E796" s="19" t="s">
        <v>6</v>
      </c>
      <c r="F796" s="20" t="s">
        <v>6</v>
      </c>
      <c r="G796" s="21">
        <v>0</v>
      </c>
      <c r="H796" s="22">
        <v>1725.91</v>
      </c>
      <c r="I796" s="22">
        <v>1.8120000000000001</v>
      </c>
      <c r="J796" s="22">
        <v>0.429095</v>
      </c>
      <c r="K796" s="22" t="str">
        <f t="shared" si="36"/>
        <v>16x69-Waste</v>
      </c>
      <c r="L796" s="32">
        <f>VLOOKUP(K:K,'price per block'!A:B,2,FALSE)</f>
        <v>300</v>
      </c>
      <c r="M796" s="33">
        <f>VLOOKUP(K:K,'price per block'!A:E,5,FALSE)</f>
        <v>1</v>
      </c>
      <c r="N796">
        <f t="shared" si="37"/>
        <v>1.8120000000000001</v>
      </c>
      <c r="O796" s="34">
        <f t="shared" si="38"/>
        <v>0</v>
      </c>
    </row>
    <row r="797" spans="1:15" x14ac:dyDescent="0.2">
      <c r="A797" s="40">
        <v>45413</v>
      </c>
      <c r="B797" s="23" t="s">
        <v>81</v>
      </c>
      <c r="C797" s="19" t="s">
        <v>28</v>
      </c>
      <c r="D797" s="19" t="s">
        <v>17</v>
      </c>
      <c r="E797" s="19" t="s">
        <v>6</v>
      </c>
      <c r="F797" s="20" t="s">
        <v>6</v>
      </c>
      <c r="G797" s="21">
        <v>6</v>
      </c>
      <c r="H797" s="22">
        <v>19.085000000000001</v>
      </c>
      <c r="I797" s="22">
        <v>0.02</v>
      </c>
      <c r="J797" s="22">
        <v>4.7091399999999997E-3</v>
      </c>
      <c r="K797" s="22" t="str">
        <f t="shared" si="36"/>
        <v>16x69-Waste</v>
      </c>
      <c r="L797" s="32">
        <f>VLOOKUP(K:K,'price per block'!A:B,2,FALSE)</f>
        <v>300</v>
      </c>
      <c r="M797" s="33">
        <f>VLOOKUP(K:K,'price per block'!A:E,5,FALSE)</f>
        <v>1</v>
      </c>
      <c r="N797">
        <f t="shared" si="37"/>
        <v>0.02</v>
      </c>
      <c r="O797" s="34">
        <f t="shared" si="38"/>
        <v>0</v>
      </c>
    </row>
    <row r="798" spans="1:15" x14ac:dyDescent="0.2">
      <c r="A798" s="40">
        <v>45413</v>
      </c>
      <c r="B798" s="23" t="s">
        <v>81</v>
      </c>
      <c r="C798" s="19" t="s">
        <v>28</v>
      </c>
      <c r="D798" s="19" t="s">
        <v>9</v>
      </c>
      <c r="E798" s="19" t="s">
        <v>10</v>
      </c>
      <c r="F798" s="20" t="s">
        <v>6</v>
      </c>
      <c r="G798" s="21">
        <v>87992</v>
      </c>
      <c r="H798" s="22">
        <v>19575.400000000001</v>
      </c>
      <c r="I798" s="22">
        <v>20.547000000000001</v>
      </c>
      <c r="J798" s="22">
        <v>4.8660500000000004</v>
      </c>
      <c r="K798" s="22" t="str">
        <f t="shared" si="36"/>
        <v>16x69-Waste</v>
      </c>
      <c r="L798" s="32">
        <f>VLOOKUP(K:K,'price per block'!A:B,2,FALSE)</f>
        <v>300</v>
      </c>
      <c r="M798" s="33">
        <f>VLOOKUP(K:K,'price per block'!A:E,5,FALSE)</f>
        <v>1</v>
      </c>
      <c r="N798">
        <f t="shared" si="37"/>
        <v>20.547000000000001</v>
      </c>
      <c r="O798" s="34">
        <f t="shared" si="38"/>
        <v>0</v>
      </c>
    </row>
    <row r="799" spans="1:15" x14ac:dyDescent="0.2">
      <c r="A799" s="40">
        <v>45413</v>
      </c>
      <c r="B799" s="23" t="s">
        <v>81</v>
      </c>
      <c r="C799" s="19" t="s">
        <v>126</v>
      </c>
      <c r="D799" s="19" t="s">
        <v>6</v>
      </c>
      <c r="E799" s="19" t="s">
        <v>6</v>
      </c>
      <c r="F799" s="20" t="s">
        <v>6</v>
      </c>
      <c r="G799" s="21">
        <v>283975</v>
      </c>
      <c r="H799" s="22">
        <v>18637.599999999999</v>
      </c>
      <c r="I799" s="22">
        <v>24.472000000000001</v>
      </c>
      <c r="J799" s="22">
        <v>5.7956300000000001</v>
      </c>
      <c r="K799" s="22" t="str">
        <f t="shared" si="36"/>
        <v>19x75-Waste</v>
      </c>
      <c r="L799" s="32">
        <f>VLOOKUP(K:K,'price per block'!A:B,2,FALSE)</f>
        <v>300</v>
      </c>
      <c r="M799" s="33">
        <f>VLOOKUP(K:K,'price per block'!A:E,5,FALSE)</f>
        <v>1</v>
      </c>
      <c r="N799">
        <f t="shared" si="37"/>
        <v>24.472000000000001</v>
      </c>
      <c r="O799" s="34">
        <f t="shared" si="38"/>
        <v>0</v>
      </c>
    </row>
    <row r="800" spans="1:15" x14ac:dyDescent="0.2">
      <c r="A800" s="40">
        <v>45413</v>
      </c>
      <c r="B800" s="23" t="s">
        <v>81</v>
      </c>
      <c r="C800" s="19" t="s">
        <v>126</v>
      </c>
      <c r="D800" s="19" t="s">
        <v>9</v>
      </c>
      <c r="E800" s="19" t="s">
        <v>10</v>
      </c>
      <c r="F800" s="20" t="s">
        <v>6</v>
      </c>
      <c r="G800" s="21">
        <v>228578</v>
      </c>
      <c r="H800" s="22">
        <v>61807.7</v>
      </c>
      <c r="I800" s="22">
        <v>81.138999999999996</v>
      </c>
      <c r="J800" s="22">
        <v>19.216200000000001</v>
      </c>
      <c r="K800" s="22" t="str">
        <f t="shared" si="36"/>
        <v>19x75-Waste</v>
      </c>
      <c r="L800" s="32">
        <f>VLOOKUP(K:K,'price per block'!A:B,2,FALSE)</f>
        <v>300</v>
      </c>
      <c r="M800" s="33">
        <f>VLOOKUP(K:K,'price per block'!A:E,5,FALSE)</f>
        <v>1</v>
      </c>
      <c r="N800">
        <f t="shared" si="37"/>
        <v>81.138999999999996</v>
      </c>
      <c r="O800" s="34">
        <f t="shared" si="38"/>
        <v>0</v>
      </c>
    </row>
    <row r="801" spans="1:15" x14ac:dyDescent="0.2">
      <c r="A801" s="40">
        <v>45413</v>
      </c>
      <c r="B801" s="23" t="s">
        <v>81</v>
      </c>
      <c r="C801" s="19" t="s">
        <v>126</v>
      </c>
      <c r="D801" s="19" t="s">
        <v>16</v>
      </c>
      <c r="E801" s="19" t="s">
        <v>6</v>
      </c>
      <c r="F801" s="20" t="s">
        <v>6</v>
      </c>
      <c r="G801" s="21">
        <v>0</v>
      </c>
      <c r="H801" s="22">
        <v>3192.73</v>
      </c>
      <c r="I801" s="22">
        <v>4.1920000000000002</v>
      </c>
      <c r="J801" s="22">
        <v>0.99270199999999997</v>
      </c>
      <c r="K801" s="22" t="str">
        <f t="shared" si="36"/>
        <v>19x75-Waste</v>
      </c>
      <c r="L801" s="32">
        <f>VLOOKUP(K:K,'price per block'!A:B,2,FALSE)</f>
        <v>300</v>
      </c>
      <c r="M801" s="33">
        <f>VLOOKUP(K:K,'price per block'!A:E,5,FALSE)</f>
        <v>1</v>
      </c>
      <c r="N801">
        <f t="shared" si="37"/>
        <v>4.1920000000000002</v>
      </c>
      <c r="O801" s="34">
        <f t="shared" si="38"/>
        <v>0</v>
      </c>
    </row>
    <row r="802" spans="1:15" x14ac:dyDescent="0.2">
      <c r="A802" s="40">
        <v>45413</v>
      </c>
      <c r="B802" s="23" t="s">
        <v>81</v>
      </c>
      <c r="C802" s="19" t="s">
        <v>126</v>
      </c>
      <c r="D802" s="19" t="s">
        <v>17</v>
      </c>
      <c r="E802" s="19" t="s">
        <v>6</v>
      </c>
      <c r="F802" s="20" t="s">
        <v>6</v>
      </c>
      <c r="G802" s="21">
        <v>23</v>
      </c>
      <c r="H802" s="22">
        <v>83.741</v>
      </c>
      <c r="I802" s="22">
        <v>0.11</v>
      </c>
      <c r="J802" s="22">
        <v>2.6036E-2</v>
      </c>
      <c r="K802" s="22" t="str">
        <f t="shared" si="36"/>
        <v>19x75-Waste</v>
      </c>
      <c r="L802" s="32">
        <f>VLOOKUP(K:K,'price per block'!A:B,2,FALSE)</f>
        <v>300</v>
      </c>
      <c r="M802" s="33">
        <f>VLOOKUP(K:K,'price per block'!A:E,5,FALSE)</f>
        <v>1</v>
      </c>
      <c r="N802">
        <f t="shared" si="37"/>
        <v>0.11</v>
      </c>
      <c r="O802" s="34">
        <f t="shared" si="38"/>
        <v>0</v>
      </c>
    </row>
    <row r="803" spans="1:15" x14ac:dyDescent="0.2">
      <c r="A803" s="40">
        <v>45413</v>
      </c>
      <c r="B803" s="23" t="s">
        <v>81</v>
      </c>
      <c r="C803" s="19" t="s">
        <v>28</v>
      </c>
      <c r="D803" s="19" t="s">
        <v>31</v>
      </c>
      <c r="E803" s="19" t="s">
        <v>12</v>
      </c>
      <c r="F803" s="20" t="s">
        <v>61</v>
      </c>
      <c r="G803" s="21">
        <v>66526</v>
      </c>
      <c r="H803" s="22">
        <v>14822.4</v>
      </c>
      <c r="I803" s="22">
        <v>15.564</v>
      </c>
      <c r="J803" s="22">
        <v>3.6861199999999998</v>
      </c>
      <c r="K803" s="22" t="str">
        <f t="shared" si="36"/>
        <v>16x69-Q1</v>
      </c>
      <c r="L803" s="32">
        <f>VLOOKUP(K:K,'price per block'!A:B,2,FALSE)</f>
        <v>300</v>
      </c>
      <c r="M803" s="33">
        <f>VLOOKUP(K:K,'price per block'!A:E,5,FALSE)</f>
        <v>1</v>
      </c>
      <c r="N803">
        <f t="shared" si="37"/>
        <v>15.564</v>
      </c>
      <c r="O803" s="34">
        <f t="shared" si="38"/>
        <v>0</v>
      </c>
    </row>
    <row r="804" spans="1:15" x14ac:dyDescent="0.2">
      <c r="A804" s="40">
        <v>45413</v>
      </c>
      <c r="B804" s="23" t="s">
        <v>81</v>
      </c>
      <c r="C804" s="19" t="s">
        <v>28</v>
      </c>
      <c r="D804" s="19" t="s">
        <v>30</v>
      </c>
      <c r="E804" s="19" t="s">
        <v>12</v>
      </c>
      <c r="F804" s="20" t="s">
        <v>61</v>
      </c>
      <c r="G804" s="21">
        <v>159608</v>
      </c>
      <c r="H804" s="22">
        <v>69067.600000000006</v>
      </c>
      <c r="I804" s="22">
        <v>72.489999999999995</v>
      </c>
      <c r="J804" s="22">
        <v>17.1678</v>
      </c>
      <c r="K804" s="22" t="str">
        <f t="shared" si="36"/>
        <v>16x69-Q1</v>
      </c>
      <c r="L804" s="32">
        <f>VLOOKUP(K:K,'price per block'!A:B,2,FALSE)</f>
        <v>300</v>
      </c>
      <c r="M804" s="33">
        <f>VLOOKUP(K:K,'price per block'!A:E,5,FALSE)</f>
        <v>1</v>
      </c>
      <c r="N804">
        <f t="shared" si="37"/>
        <v>72.489999999999995</v>
      </c>
      <c r="O804" s="34">
        <f t="shared" si="38"/>
        <v>0</v>
      </c>
    </row>
    <row r="805" spans="1:15" x14ac:dyDescent="0.2">
      <c r="A805" s="40">
        <v>45413</v>
      </c>
      <c r="B805" s="23" t="s">
        <v>81</v>
      </c>
      <c r="C805" s="19" t="s">
        <v>28</v>
      </c>
      <c r="D805" s="19" t="s">
        <v>32</v>
      </c>
      <c r="E805" s="19" t="s">
        <v>15</v>
      </c>
      <c r="F805" s="20" t="s">
        <v>64</v>
      </c>
      <c r="G805" s="21">
        <v>15001</v>
      </c>
      <c r="H805" s="22">
        <v>3660.52</v>
      </c>
      <c r="I805" s="22">
        <v>3.843</v>
      </c>
      <c r="J805" s="22">
        <v>0.910165</v>
      </c>
      <c r="K805" s="22" t="str">
        <f t="shared" si="36"/>
        <v>16x69-Q4</v>
      </c>
      <c r="L805" s="32">
        <f>VLOOKUP(K:K,'price per block'!A:B,2,FALSE)</f>
        <v>217.39130434782609</v>
      </c>
      <c r="M805" s="33">
        <f>VLOOKUP(K:K,'price per block'!A:E,5,FALSE)</f>
        <v>0.72463768115942029</v>
      </c>
      <c r="N805">
        <f t="shared" si="37"/>
        <v>2.784782608695652</v>
      </c>
      <c r="O805" s="34">
        <f t="shared" si="38"/>
        <v>1.058217391304348</v>
      </c>
    </row>
    <row r="806" spans="1:15" x14ac:dyDescent="0.2">
      <c r="A806" s="40">
        <v>45413</v>
      </c>
      <c r="B806" s="23" t="s">
        <v>81</v>
      </c>
      <c r="C806" s="19" t="s">
        <v>28</v>
      </c>
      <c r="D806" s="19" t="s">
        <v>29</v>
      </c>
      <c r="E806" s="19" t="s">
        <v>15</v>
      </c>
      <c r="F806" s="20" t="s">
        <v>62</v>
      </c>
      <c r="G806" s="21">
        <v>20075</v>
      </c>
      <c r="H806" s="22">
        <v>5011.1099999999997</v>
      </c>
      <c r="I806" s="22">
        <v>5.2590000000000003</v>
      </c>
      <c r="J806" s="22">
        <v>1.2454700000000001</v>
      </c>
      <c r="K806" s="22" t="str">
        <f t="shared" si="36"/>
        <v>16x69-Q3</v>
      </c>
      <c r="L806" s="32">
        <f>VLOOKUP(K:K,'price per block'!A:B,2,FALSE)</f>
        <v>217.39130434782609</v>
      </c>
      <c r="M806" s="33">
        <f>VLOOKUP(K:K,'price per block'!A:E,5,FALSE)</f>
        <v>0.72463768115942029</v>
      </c>
      <c r="N806">
        <f t="shared" si="37"/>
        <v>3.8108695652173914</v>
      </c>
      <c r="O806" s="34">
        <f t="shared" si="38"/>
        <v>1.4481304347826089</v>
      </c>
    </row>
    <row r="807" spans="1:15" x14ac:dyDescent="0.2">
      <c r="A807" s="40">
        <v>45413</v>
      </c>
      <c r="B807" s="23" t="s">
        <v>81</v>
      </c>
      <c r="C807" s="19" t="s">
        <v>28</v>
      </c>
      <c r="D807" s="19" t="s">
        <v>33</v>
      </c>
      <c r="E807" s="19" t="s">
        <v>22</v>
      </c>
      <c r="F807" s="20" t="s">
        <v>63</v>
      </c>
      <c r="G807" s="21">
        <v>5306</v>
      </c>
      <c r="H807" s="22">
        <v>1768.82</v>
      </c>
      <c r="I807" s="22">
        <v>1.8540000000000001</v>
      </c>
      <c r="J807" s="22">
        <v>0.43919200000000003</v>
      </c>
      <c r="K807" s="22" t="str">
        <f t="shared" si="36"/>
        <v>16x69-Q2</v>
      </c>
      <c r="L807" s="32">
        <f>VLOOKUP(K:K,'price per block'!A:B,2,FALSE)</f>
        <v>300</v>
      </c>
      <c r="M807" s="33">
        <f>VLOOKUP(K:K,'price per block'!A:E,5,FALSE)</f>
        <v>1</v>
      </c>
      <c r="N807">
        <f t="shared" si="37"/>
        <v>1.8540000000000001</v>
      </c>
      <c r="O807" s="34">
        <f t="shared" si="38"/>
        <v>0</v>
      </c>
    </row>
    <row r="808" spans="1:15" x14ac:dyDescent="0.2">
      <c r="A808" s="40">
        <v>45413</v>
      </c>
      <c r="B808" s="23" t="s">
        <v>81</v>
      </c>
      <c r="C808" s="19" t="s">
        <v>126</v>
      </c>
      <c r="D808" s="19" t="s">
        <v>13</v>
      </c>
      <c r="E808" s="19" t="s">
        <v>12</v>
      </c>
      <c r="F808" s="20" t="s">
        <v>61</v>
      </c>
      <c r="G808" s="21">
        <v>142404</v>
      </c>
      <c r="H808" s="22">
        <v>28660.3</v>
      </c>
      <c r="I808" s="22">
        <v>37.634</v>
      </c>
      <c r="J808" s="22">
        <v>8.9129799999999992</v>
      </c>
      <c r="K808" s="22" t="str">
        <f t="shared" si="36"/>
        <v>19x75-Q1</v>
      </c>
      <c r="L808" s="32">
        <f>VLOOKUP(K:K,'price per block'!A:B,2,FALSE)</f>
        <v>300</v>
      </c>
      <c r="M808" s="33">
        <f>VLOOKUP(K:K,'price per block'!A:E,5,FALSE)</f>
        <v>1</v>
      </c>
      <c r="N808">
        <f t="shared" si="37"/>
        <v>37.634</v>
      </c>
      <c r="O808" s="34">
        <f t="shared" si="38"/>
        <v>0</v>
      </c>
    </row>
    <row r="809" spans="1:15" x14ac:dyDescent="0.2">
      <c r="A809" s="40">
        <v>45413</v>
      </c>
      <c r="B809" s="23" t="s">
        <v>81</v>
      </c>
      <c r="C809" s="19" t="s">
        <v>126</v>
      </c>
      <c r="D809" s="19" t="s">
        <v>11</v>
      </c>
      <c r="E809" s="19" t="s">
        <v>12</v>
      </c>
      <c r="F809" s="20" t="s">
        <v>61</v>
      </c>
      <c r="G809" s="21">
        <v>228347</v>
      </c>
      <c r="H809" s="22">
        <v>85515.4</v>
      </c>
      <c r="I809" s="22">
        <v>112.286</v>
      </c>
      <c r="J809" s="22">
        <v>26.5928</v>
      </c>
      <c r="K809" s="22" t="str">
        <f t="shared" si="36"/>
        <v>19x75-Q1</v>
      </c>
      <c r="L809" s="32">
        <f>VLOOKUP(K:K,'price per block'!A:B,2,FALSE)</f>
        <v>300</v>
      </c>
      <c r="M809" s="33">
        <f>VLOOKUP(K:K,'price per block'!A:E,5,FALSE)</f>
        <v>1</v>
      </c>
      <c r="N809">
        <f t="shared" si="37"/>
        <v>112.286</v>
      </c>
      <c r="O809" s="34">
        <f t="shared" si="38"/>
        <v>0</v>
      </c>
    </row>
    <row r="810" spans="1:15" x14ac:dyDescent="0.2">
      <c r="A810" s="40">
        <v>45413</v>
      </c>
      <c r="B810" s="23" t="s">
        <v>81</v>
      </c>
      <c r="C810" s="19" t="s">
        <v>126</v>
      </c>
      <c r="D810" s="19" t="s">
        <v>14</v>
      </c>
      <c r="E810" s="19" t="s">
        <v>15</v>
      </c>
      <c r="F810" s="20" t="s">
        <v>62</v>
      </c>
      <c r="G810" s="21">
        <v>79869</v>
      </c>
      <c r="H810" s="22">
        <v>22184.400000000001</v>
      </c>
      <c r="I810" s="22">
        <v>29.099</v>
      </c>
      <c r="J810" s="22">
        <v>6.89161</v>
      </c>
      <c r="K810" s="22" t="str">
        <f t="shared" si="36"/>
        <v>19x75-Q3</v>
      </c>
      <c r="L810" s="32">
        <f>VLOOKUP(K:K,'price per block'!A:B,2,FALSE)</f>
        <v>244</v>
      </c>
      <c r="M810" s="33">
        <f>VLOOKUP(K:K,'price per block'!A:E,5,FALSE)</f>
        <v>0.81333333333333335</v>
      </c>
      <c r="N810">
        <f t="shared" si="37"/>
        <v>23.667186666666666</v>
      </c>
      <c r="O810" s="34">
        <f t="shared" si="38"/>
        <v>5.4318133333333343</v>
      </c>
    </row>
    <row r="811" spans="1:15" x14ac:dyDescent="0.2">
      <c r="A811" s="40">
        <v>45413</v>
      </c>
      <c r="B811" s="23" t="s">
        <v>81</v>
      </c>
      <c r="C811" s="19" t="s">
        <v>126</v>
      </c>
      <c r="D811" s="19" t="s">
        <v>23</v>
      </c>
      <c r="E811" s="19" t="s">
        <v>22</v>
      </c>
      <c r="F811" s="20" t="s">
        <v>63</v>
      </c>
      <c r="G811" s="21">
        <v>2618</v>
      </c>
      <c r="H811" s="22">
        <v>632.77300000000002</v>
      </c>
      <c r="I811" s="22">
        <v>0.83099999999999996</v>
      </c>
      <c r="J811" s="22">
        <v>0.196742</v>
      </c>
      <c r="K811" s="22" t="str">
        <f t="shared" si="36"/>
        <v>19x75-Q2</v>
      </c>
      <c r="L811" s="32">
        <f>VLOOKUP(K:K,'price per block'!A:B,2,FALSE)</f>
        <v>300</v>
      </c>
      <c r="M811" s="33">
        <f>VLOOKUP(K:K,'price per block'!A:E,5,FALSE)</f>
        <v>1</v>
      </c>
      <c r="N811">
        <f t="shared" si="37"/>
        <v>0.83099999999999996</v>
      </c>
      <c r="O811" s="34">
        <f t="shared" si="38"/>
        <v>0</v>
      </c>
    </row>
    <row r="812" spans="1:15" x14ac:dyDescent="0.2">
      <c r="A812" s="40">
        <v>45413</v>
      </c>
      <c r="B812" s="23" t="s">
        <v>81</v>
      </c>
      <c r="C812" s="19" t="s">
        <v>126</v>
      </c>
      <c r="D812" s="19" t="s">
        <v>24</v>
      </c>
      <c r="E812" s="19" t="s">
        <v>12</v>
      </c>
      <c r="F812" s="20" t="s">
        <v>65</v>
      </c>
      <c r="G812" s="21">
        <v>31</v>
      </c>
      <c r="H812" s="22">
        <v>74.647999999999996</v>
      </c>
      <c r="I812" s="22">
        <v>9.8000000000000004E-2</v>
      </c>
      <c r="J812" s="22">
        <v>2.3225699999999998E-2</v>
      </c>
      <c r="K812" s="22" t="str">
        <f t="shared" si="36"/>
        <v>19x75-Q5</v>
      </c>
      <c r="L812" s="32">
        <f>VLOOKUP(K:K,'price per block'!A:B,2,FALSE)</f>
        <v>300</v>
      </c>
      <c r="M812" s="33">
        <f>VLOOKUP(K:K,'price per block'!A:E,5,FALSE)</f>
        <v>1</v>
      </c>
      <c r="N812">
        <f t="shared" si="37"/>
        <v>9.8000000000000004E-2</v>
      </c>
      <c r="O812" s="34">
        <f t="shared" si="38"/>
        <v>0</v>
      </c>
    </row>
    <row r="813" spans="1:15" x14ac:dyDescent="0.2">
      <c r="A813" s="40">
        <v>45413</v>
      </c>
      <c r="B813" s="23" t="s">
        <v>81</v>
      </c>
      <c r="C813" s="19" t="s">
        <v>126</v>
      </c>
      <c r="D813" s="19" t="s">
        <v>25</v>
      </c>
      <c r="E813" s="19" t="s">
        <v>12</v>
      </c>
      <c r="F813" s="20" t="s">
        <v>65</v>
      </c>
      <c r="G813" s="21">
        <v>13</v>
      </c>
      <c r="H813" s="22">
        <v>39.039000000000001</v>
      </c>
      <c r="I813" s="22">
        <v>5.0999999999999997E-2</v>
      </c>
      <c r="J813" s="22">
        <v>1.2149200000000001E-2</v>
      </c>
      <c r="K813" s="22" t="str">
        <f t="shared" si="36"/>
        <v>19x75-Q5</v>
      </c>
      <c r="L813" s="32">
        <f>VLOOKUP(K:K,'price per block'!A:B,2,FALSE)</f>
        <v>300</v>
      </c>
      <c r="M813" s="33">
        <f>VLOOKUP(K:K,'price per block'!A:E,5,FALSE)</f>
        <v>1</v>
      </c>
      <c r="N813">
        <f t="shared" si="37"/>
        <v>5.0999999999999997E-2</v>
      </c>
      <c r="O813" s="34">
        <f t="shared" si="38"/>
        <v>0</v>
      </c>
    </row>
    <row r="814" spans="1:15" x14ac:dyDescent="0.2">
      <c r="A814" s="40">
        <v>45413</v>
      </c>
      <c r="B814" s="23" t="s">
        <v>80</v>
      </c>
      <c r="C814" s="19" t="s">
        <v>42</v>
      </c>
      <c r="D814" s="19" t="s">
        <v>6</v>
      </c>
      <c r="E814" s="19" t="s">
        <v>6</v>
      </c>
      <c r="F814" s="20" t="s">
        <v>6</v>
      </c>
      <c r="G814" s="21">
        <v>129362</v>
      </c>
      <c r="H814" s="22">
        <v>7834.27</v>
      </c>
      <c r="I814" s="22">
        <v>13.768000000000001</v>
      </c>
      <c r="J814" s="22">
        <v>3.2329699999999999</v>
      </c>
      <c r="K814" s="22" t="str">
        <f t="shared" si="36"/>
        <v>19x100-Waste</v>
      </c>
      <c r="L814" s="32">
        <f>VLOOKUP(K:K,'price per block'!A:B,2,FALSE)</f>
        <v>300</v>
      </c>
      <c r="M814" s="33">
        <f>VLOOKUP(K:K,'price per block'!A:E,5,FALSE)</f>
        <v>1</v>
      </c>
      <c r="N814">
        <f t="shared" si="37"/>
        <v>13.768000000000001</v>
      </c>
      <c r="O814" s="34">
        <f t="shared" si="38"/>
        <v>0</v>
      </c>
    </row>
    <row r="815" spans="1:15" x14ac:dyDescent="0.2">
      <c r="A815" s="40">
        <v>45413</v>
      </c>
      <c r="B815" s="23" t="s">
        <v>80</v>
      </c>
      <c r="C815" s="19" t="s">
        <v>42</v>
      </c>
      <c r="D815" s="19" t="s">
        <v>9</v>
      </c>
      <c r="E815" s="19" t="s">
        <v>10</v>
      </c>
      <c r="F815" s="20" t="s">
        <v>6</v>
      </c>
      <c r="G815" s="21">
        <v>63616</v>
      </c>
      <c r="H815" s="22">
        <v>10829.8</v>
      </c>
      <c r="I815" s="22">
        <v>19.015999999999998</v>
      </c>
      <c r="J815" s="22">
        <v>4.4654100000000003</v>
      </c>
      <c r="K815" s="22" t="str">
        <f t="shared" si="36"/>
        <v>19x100-Waste</v>
      </c>
      <c r="L815" s="32">
        <f>VLOOKUP(K:K,'price per block'!A:B,2,FALSE)</f>
        <v>300</v>
      </c>
      <c r="M815" s="33">
        <f>VLOOKUP(K:K,'price per block'!A:E,5,FALSE)</f>
        <v>1</v>
      </c>
      <c r="N815">
        <f t="shared" si="37"/>
        <v>19.015999999999998</v>
      </c>
      <c r="O815" s="34">
        <f t="shared" si="38"/>
        <v>0</v>
      </c>
    </row>
    <row r="816" spans="1:15" x14ac:dyDescent="0.2">
      <c r="A816" s="40">
        <v>45413</v>
      </c>
      <c r="B816" s="23" t="s">
        <v>80</v>
      </c>
      <c r="C816" s="19" t="s">
        <v>42</v>
      </c>
      <c r="D816" s="19" t="s">
        <v>16</v>
      </c>
      <c r="E816" s="19" t="s">
        <v>6</v>
      </c>
      <c r="F816" s="20" t="s">
        <v>6</v>
      </c>
      <c r="G816" s="21">
        <v>0</v>
      </c>
      <c r="H816" s="22">
        <v>1363.23</v>
      </c>
      <c r="I816" s="22">
        <v>2.395</v>
      </c>
      <c r="J816" s="22">
        <v>0.56244899999999998</v>
      </c>
      <c r="K816" s="22" t="str">
        <f t="shared" si="36"/>
        <v>19x100-Waste</v>
      </c>
      <c r="L816" s="32">
        <f>VLOOKUP(K:K,'price per block'!A:B,2,FALSE)</f>
        <v>300</v>
      </c>
      <c r="M816" s="33">
        <f>VLOOKUP(K:K,'price per block'!A:E,5,FALSE)</f>
        <v>1</v>
      </c>
      <c r="N816">
        <f t="shared" si="37"/>
        <v>2.395</v>
      </c>
      <c r="O816" s="34">
        <f t="shared" si="38"/>
        <v>0</v>
      </c>
    </row>
    <row r="817" spans="1:15" x14ac:dyDescent="0.2">
      <c r="A817" s="40">
        <v>45413</v>
      </c>
      <c r="B817" s="23" t="s">
        <v>80</v>
      </c>
      <c r="C817" s="19" t="s">
        <v>42</v>
      </c>
      <c r="D817" s="19" t="s">
        <v>17</v>
      </c>
      <c r="E817" s="19" t="s">
        <v>6</v>
      </c>
      <c r="F817" s="20" t="s">
        <v>6</v>
      </c>
      <c r="G817" s="21">
        <v>0</v>
      </c>
      <c r="H817" s="22">
        <v>0</v>
      </c>
      <c r="I817" s="22">
        <v>0</v>
      </c>
      <c r="J817" s="22">
        <v>0</v>
      </c>
      <c r="K817" s="22" t="str">
        <f t="shared" si="36"/>
        <v>19x100-Waste</v>
      </c>
      <c r="L817" s="32">
        <f>VLOOKUP(K:K,'price per block'!A:B,2,FALSE)</f>
        <v>300</v>
      </c>
      <c r="M817" s="33">
        <f>VLOOKUP(K:K,'price per block'!A:E,5,FALSE)</f>
        <v>1</v>
      </c>
      <c r="N817">
        <f t="shared" si="37"/>
        <v>0</v>
      </c>
      <c r="O817" s="34">
        <f t="shared" si="38"/>
        <v>0</v>
      </c>
    </row>
    <row r="818" spans="1:15" x14ac:dyDescent="0.2">
      <c r="A818" s="40">
        <v>45413</v>
      </c>
      <c r="B818" s="23" t="s">
        <v>80</v>
      </c>
      <c r="C818" s="19" t="s">
        <v>55</v>
      </c>
      <c r="D818" s="19" t="s">
        <v>6</v>
      </c>
      <c r="E818" s="19" t="s">
        <v>6</v>
      </c>
      <c r="F818" s="20" t="s">
        <v>6</v>
      </c>
      <c r="G818" s="21">
        <v>65404</v>
      </c>
      <c r="H818" s="22">
        <v>3619.67</v>
      </c>
      <c r="I818" s="22">
        <v>8.0419999999999998</v>
      </c>
      <c r="J818" s="22">
        <v>1.8884399999999999</v>
      </c>
      <c r="K818" s="22" t="str">
        <f t="shared" si="36"/>
        <v>19x125-Waste</v>
      </c>
      <c r="L818" s="32">
        <f>VLOOKUP(K:K,'price per block'!A:B,2,FALSE)</f>
        <v>321.42857142857144</v>
      </c>
      <c r="M818" s="33">
        <f>VLOOKUP(K:K,'price per block'!A:E,5,FALSE)</f>
        <v>1</v>
      </c>
      <c r="N818">
        <f t="shared" si="37"/>
        <v>8.0419999999999998</v>
      </c>
      <c r="O818" s="34">
        <f t="shared" si="38"/>
        <v>0</v>
      </c>
    </row>
    <row r="819" spans="1:15" x14ac:dyDescent="0.2">
      <c r="A819" s="40">
        <v>45413</v>
      </c>
      <c r="B819" s="23" t="s">
        <v>80</v>
      </c>
      <c r="C819" s="19" t="s">
        <v>55</v>
      </c>
      <c r="D819" s="19" t="s">
        <v>16</v>
      </c>
      <c r="E819" s="19" t="s">
        <v>6</v>
      </c>
      <c r="F819" s="20" t="s">
        <v>6</v>
      </c>
      <c r="G819" s="21">
        <v>0</v>
      </c>
      <c r="H819" s="22">
        <v>841.57799999999997</v>
      </c>
      <c r="I819" s="22">
        <v>1.869</v>
      </c>
      <c r="J819" s="22">
        <v>0.43896099999999999</v>
      </c>
      <c r="K819" s="22" t="str">
        <f t="shared" si="36"/>
        <v>19x125-Waste</v>
      </c>
      <c r="L819" s="32">
        <f>VLOOKUP(K:K,'price per block'!A:B,2,FALSE)</f>
        <v>321.42857142857144</v>
      </c>
      <c r="M819" s="33">
        <f>VLOOKUP(K:K,'price per block'!A:E,5,FALSE)</f>
        <v>1</v>
      </c>
      <c r="N819">
        <f t="shared" si="37"/>
        <v>1.869</v>
      </c>
      <c r="O819" s="34">
        <f t="shared" si="38"/>
        <v>0</v>
      </c>
    </row>
    <row r="820" spans="1:15" x14ac:dyDescent="0.2">
      <c r="A820" s="40">
        <v>45413</v>
      </c>
      <c r="B820" s="23" t="s">
        <v>80</v>
      </c>
      <c r="C820" s="19" t="s">
        <v>55</v>
      </c>
      <c r="D820" s="19" t="s">
        <v>17</v>
      </c>
      <c r="E820" s="19" t="s">
        <v>6</v>
      </c>
      <c r="F820" s="20" t="s">
        <v>6</v>
      </c>
      <c r="G820" s="21">
        <v>12</v>
      </c>
      <c r="H820" s="22">
        <v>34.758000000000003</v>
      </c>
      <c r="I820" s="22">
        <v>7.3999999999999996E-2</v>
      </c>
      <c r="J820" s="22">
        <v>1.73425E-2</v>
      </c>
      <c r="K820" s="22" t="str">
        <f t="shared" si="36"/>
        <v>19x125-Waste</v>
      </c>
      <c r="L820" s="32">
        <f>VLOOKUP(K:K,'price per block'!A:B,2,FALSE)</f>
        <v>321.42857142857144</v>
      </c>
      <c r="M820" s="33">
        <f>VLOOKUP(K:K,'price per block'!A:E,5,FALSE)</f>
        <v>1</v>
      </c>
      <c r="N820">
        <f t="shared" si="37"/>
        <v>7.3999999999999996E-2</v>
      </c>
      <c r="O820" s="34">
        <f t="shared" si="38"/>
        <v>0</v>
      </c>
    </row>
    <row r="821" spans="1:15" x14ac:dyDescent="0.2">
      <c r="A821" s="40">
        <v>45413</v>
      </c>
      <c r="B821" s="23" t="s">
        <v>80</v>
      </c>
      <c r="C821" s="19" t="s">
        <v>55</v>
      </c>
      <c r="D821" s="19" t="s">
        <v>9</v>
      </c>
      <c r="E821" s="19" t="s">
        <v>10</v>
      </c>
      <c r="F821" s="20" t="s">
        <v>6</v>
      </c>
      <c r="G821" s="21">
        <v>48224</v>
      </c>
      <c r="H821" s="22">
        <v>9706.16</v>
      </c>
      <c r="I821" s="22">
        <v>21.526</v>
      </c>
      <c r="J821" s="22">
        <v>5.0546300000000004</v>
      </c>
      <c r="K821" s="22" t="str">
        <f t="shared" si="36"/>
        <v>19x125-Waste</v>
      </c>
      <c r="L821" s="32">
        <f>VLOOKUP(K:K,'price per block'!A:B,2,FALSE)</f>
        <v>321.42857142857144</v>
      </c>
      <c r="M821" s="33">
        <f>VLOOKUP(K:K,'price per block'!A:E,5,FALSE)</f>
        <v>1</v>
      </c>
      <c r="N821">
        <f t="shared" si="37"/>
        <v>21.526</v>
      </c>
      <c r="O821" s="34">
        <f t="shared" si="38"/>
        <v>0</v>
      </c>
    </row>
    <row r="822" spans="1:15" x14ac:dyDescent="0.2">
      <c r="A822" s="40">
        <v>45413</v>
      </c>
      <c r="B822" s="23" t="s">
        <v>80</v>
      </c>
      <c r="C822" s="19" t="s">
        <v>126</v>
      </c>
      <c r="D822" s="19" t="s">
        <v>6</v>
      </c>
      <c r="E822" s="19" t="s">
        <v>6</v>
      </c>
      <c r="F822" s="20" t="s">
        <v>6</v>
      </c>
      <c r="G822" s="21">
        <v>94373</v>
      </c>
      <c r="H822" s="22">
        <v>5506.03</v>
      </c>
      <c r="I822" s="22">
        <v>7.2329999999999997</v>
      </c>
      <c r="J822" s="22">
        <v>1.6984600000000001</v>
      </c>
      <c r="K822" s="22" t="str">
        <f t="shared" si="36"/>
        <v>19x75-Waste</v>
      </c>
      <c r="L822" s="32">
        <f>VLOOKUP(K:K,'price per block'!A:B,2,FALSE)</f>
        <v>300</v>
      </c>
      <c r="M822" s="33">
        <f>VLOOKUP(K:K,'price per block'!A:E,5,FALSE)</f>
        <v>1</v>
      </c>
      <c r="N822">
        <f t="shared" si="37"/>
        <v>7.2329999999999997</v>
      </c>
      <c r="O822" s="34">
        <f t="shared" si="38"/>
        <v>0</v>
      </c>
    </row>
    <row r="823" spans="1:15" x14ac:dyDescent="0.2">
      <c r="A823" s="40">
        <v>45413</v>
      </c>
      <c r="B823" s="23" t="s">
        <v>80</v>
      </c>
      <c r="C823" s="19" t="s">
        <v>126</v>
      </c>
      <c r="D823" s="19" t="s">
        <v>16</v>
      </c>
      <c r="E823" s="19" t="s">
        <v>6</v>
      </c>
      <c r="F823" s="20" t="s">
        <v>6</v>
      </c>
      <c r="G823" s="21">
        <v>0</v>
      </c>
      <c r="H823" s="22">
        <v>1037.2</v>
      </c>
      <c r="I823" s="22">
        <v>1.3620000000000001</v>
      </c>
      <c r="J823" s="22">
        <v>0.31983899999999998</v>
      </c>
      <c r="K823" s="22" t="str">
        <f t="shared" si="36"/>
        <v>19x75-Waste</v>
      </c>
      <c r="L823" s="32">
        <f>VLOOKUP(K:K,'price per block'!A:B,2,FALSE)</f>
        <v>300</v>
      </c>
      <c r="M823" s="33">
        <f>VLOOKUP(K:K,'price per block'!A:E,5,FALSE)</f>
        <v>1</v>
      </c>
      <c r="N823">
        <f t="shared" si="37"/>
        <v>1.3620000000000001</v>
      </c>
      <c r="O823" s="34">
        <f t="shared" si="38"/>
        <v>0</v>
      </c>
    </row>
    <row r="824" spans="1:15" x14ac:dyDescent="0.2">
      <c r="A824" s="40">
        <v>45413</v>
      </c>
      <c r="B824" s="23" t="s">
        <v>80</v>
      </c>
      <c r="C824" s="19" t="s">
        <v>126</v>
      </c>
      <c r="D824" s="19" t="s">
        <v>17</v>
      </c>
      <c r="E824" s="19" t="s">
        <v>6</v>
      </c>
      <c r="F824" s="20" t="s">
        <v>6</v>
      </c>
      <c r="G824" s="21">
        <v>4</v>
      </c>
      <c r="H824" s="22">
        <v>12.087</v>
      </c>
      <c r="I824" s="22">
        <v>2.5999999999999999E-2</v>
      </c>
      <c r="J824" s="22">
        <v>6.0555100000000001E-3</v>
      </c>
      <c r="K824" s="22" t="str">
        <f t="shared" si="36"/>
        <v>19x75-Waste</v>
      </c>
      <c r="L824" s="32">
        <f>VLOOKUP(K:K,'price per block'!A:B,2,FALSE)</f>
        <v>300</v>
      </c>
      <c r="M824" s="33">
        <f>VLOOKUP(K:K,'price per block'!A:E,5,FALSE)</f>
        <v>1</v>
      </c>
      <c r="N824">
        <f t="shared" si="37"/>
        <v>2.5999999999999999E-2</v>
      </c>
      <c r="O824" s="34">
        <f t="shared" si="38"/>
        <v>0</v>
      </c>
    </row>
    <row r="825" spans="1:15" x14ac:dyDescent="0.2">
      <c r="A825" s="40">
        <v>45413</v>
      </c>
      <c r="B825" s="23" t="s">
        <v>80</v>
      </c>
      <c r="C825" s="19" t="s">
        <v>126</v>
      </c>
      <c r="D825" s="19" t="s">
        <v>9</v>
      </c>
      <c r="E825" s="19" t="s">
        <v>10</v>
      </c>
      <c r="F825" s="20" t="s">
        <v>6</v>
      </c>
      <c r="G825" s="21">
        <v>63084</v>
      </c>
      <c r="H825" s="22">
        <v>13312.1</v>
      </c>
      <c r="I825" s="22">
        <v>17.472000000000001</v>
      </c>
      <c r="J825" s="22">
        <v>4.1027399999999998</v>
      </c>
      <c r="K825" s="22" t="str">
        <f t="shared" si="36"/>
        <v>19x75-Waste</v>
      </c>
      <c r="L825" s="32">
        <f>VLOOKUP(K:K,'price per block'!A:B,2,FALSE)</f>
        <v>300</v>
      </c>
      <c r="M825" s="33">
        <f>VLOOKUP(K:K,'price per block'!A:E,5,FALSE)</f>
        <v>1</v>
      </c>
      <c r="N825">
        <f t="shared" si="37"/>
        <v>17.472000000000001</v>
      </c>
      <c r="O825" s="34">
        <f t="shared" si="38"/>
        <v>0</v>
      </c>
    </row>
    <row r="826" spans="1:15" x14ac:dyDescent="0.2">
      <c r="A826" s="40">
        <v>45413</v>
      </c>
      <c r="B826" s="23" t="s">
        <v>80</v>
      </c>
      <c r="C826" s="19" t="s">
        <v>42</v>
      </c>
      <c r="D826" s="19" t="s">
        <v>32</v>
      </c>
      <c r="E826" s="19" t="s">
        <v>15</v>
      </c>
      <c r="F826" s="20" t="s">
        <v>64</v>
      </c>
      <c r="G826" s="21">
        <v>15026</v>
      </c>
      <c r="H826" s="22">
        <v>3508.33</v>
      </c>
      <c r="I826" s="22">
        <v>6.1630000000000003</v>
      </c>
      <c r="J826" s="22">
        <v>1.4470700000000001</v>
      </c>
      <c r="K826" s="22" t="str">
        <f t="shared" si="36"/>
        <v>19x100-Q4</v>
      </c>
      <c r="L826" s="32">
        <f>VLOOKUP(K:K,'price per block'!A:B,2,FALSE)</f>
        <v>150</v>
      </c>
      <c r="M826" s="33">
        <f>VLOOKUP(K:K,'price per block'!A:E,5,FALSE)</f>
        <v>0.5</v>
      </c>
      <c r="N826">
        <f t="shared" si="37"/>
        <v>3.0815000000000001</v>
      </c>
      <c r="O826" s="34">
        <f t="shared" si="38"/>
        <v>3.0815000000000001</v>
      </c>
    </row>
    <row r="827" spans="1:15" x14ac:dyDescent="0.2">
      <c r="A827" s="40">
        <v>45413</v>
      </c>
      <c r="B827" s="23" t="s">
        <v>80</v>
      </c>
      <c r="C827" s="19" t="s">
        <v>42</v>
      </c>
      <c r="D827" s="19" t="s">
        <v>48</v>
      </c>
      <c r="E827" s="19" t="s">
        <v>15</v>
      </c>
      <c r="F827" s="20" t="s">
        <v>62</v>
      </c>
      <c r="G827" s="21">
        <v>16697</v>
      </c>
      <c r="H827" s="22">
        <v>4443</v>
      </c>
      <c r="I827" s="22">
        <v>7.7990000000000004</v>
      </c>
      <c r="J827" s="22">
        <v>1.8312600000000001</v>
      </c>
      <c r="K827" s="22" t="str">
        <f t="shared" si="36"/>
        <v>19x100-Q3</v>
      </c>
      <c r="L827" s="32">
        <f>VLOOKUP(K:K,'price per block'!A:B,2,FALSE)</f>
        <v>225</v>
      </c>
      <c r="M827" s="33">
        <f>VLOOKUP(K:K,'price per block'!A:E,5,FALSE)</f>
        <v>0.75</v>
      </c>
      <c r="N827">
        <f t="shared" si="37"/>
        <v>5.8492500000000005</v>
      </c>
      <c r="O827" s="34">
        <f t="shared" si="38"/>
        <v>1.9497499999999999</v>
      </c>
    </row>
    <row r="828" spans="1:15" x14ac:dyDescent="0.2">
      <c r="A828" s="40">
        <v>45413</v>
      </c>
      <c r="B828" s="23" t="s">
        <v>80</v>
      </c>
      <c r="C828" s="19" t="s">
        <v>42</v>
      </c>
      <c r="D828" s="19" t="s">
        <v>46</v>
      </c>
      <c r="E828" s="19" t="s">
        <v>12</v>
      </c>
      <c r="F828" s="20" t="s">
        <v>61</v>
      </c>
      <c r="G828" s="21">
        <v>65676</v>
      </c>
      <c r="H828" s="22">
        <v>15766.8</v>
      </c>
      <c r="I828" s="22">
        <v>27.693000000000001</v>
      </c>
      <c r="J828" s="22">
        <v>6.5028100000000002</v>
      </c>
      <c r="K828" s="22" t="str">
        <f t="shared" si="36"/>
        <v>19x100-Q1</v>
      </c>
      <c r="L828" s="32">
        <f>VLOOKUP(K:K,'price per block'!A:B,2,FALSE)</f>
        <v>300</v>
      </c>
      <c r="M828" s="33">
        <f>VLOOKUP(K:K,'price per block'!A:E,5,FALSE)</f>
        <v>1</v>
      </c>
      <c r="N828">
        <f t="shared" si="37"/>
        <v>27.693000000000001</v>
      </c>
      <c r="O828" s="34">
        <f t="shared" si="38"/>
        <v>0</v>
      </c>
    </row>
    <row r="829" spans="1:15" x14ac:dyDescent="0.2">
      <c r="A829" s="40">
        <v>45413</v>
      </c>
      <c r="B829" s="23" t="s">
        <v>80</v>
      </c>
      <c r="C829" s="19" t="s">
        <v>42</v>
      </c>
      <c r="D829" s="19" t="s">
        <v>47</v>
      </c>
      <c r="E829" s="19" t="s">
        <v>12</v>
      </c>
      <c r="F829" s="20" t="s">
        <v>61</v>
      </c>
      <c r="G829" s="21">
        <v>120765</v>
      </c>
      <c r="H829" s="22">
        <v>54857.9</v>
      </c>
      <c r="I829" s="22">
        <v>96.424999999999997</v>
      </c>
      <c r="J829" s="22">
        <v>22.642399999999999</v>
      </c>
      <c r="K829" s="22" t="str">
        <f t="shared" si="36"/>
        <v>19x100-Q1</v>
      </c>
      <c r="L829" s="32">
        <f>VLOOKUP(K:K,'price per block'!A:B,2,FALSE)</f>
        <v>300</v>
      </c>
      <c r="M829" s="33">
        <f>VLOOKUP(K:K,'price per block'!A:E,5,FALSE)</f>
        <v>1</v>
      </c>
      <c r="N829">
        <f t="shared" si="37"/>
        <v>96.424999999999997</v>
      </c>
      <c r="O829" s="34">
        <f t="shared" si="38"/>
        <v>0</v>
      </c>
    </row>
    <row r="830" spans="1:15" x14ac:dyDescent="0.2">
      <c r="A830" s="40">
        <v>45413</v>
      </c>
      <c r="B830" s="23" t="s">
        <v>80</v>
      </c>
      <c r="C830" s="19" t="s">
        <v>42</v>
      </c>
      <c r="D830" s="19" t="s">
        <v>43</v>
      </c>
      <c r="E830" s="19" t="s">
        <v>12</v>
      </c>
      <c r="F830" s="20" t="s">
        <v>65</v>
      </c>
      <c r="G830" s="21">
        <v>378</v>
      </c>
      <c r="H830" s="22">
        <v>910.22400000000005</v>
      </c>
      <c r="I830" s="22">
        <v>1.601</v>
      </c>
      <c r="J830" s="22">
        <v>0.37601000000000001</v>
      </c>
      <c r="K830" s="22" t="str">
        <f t="shared" si="36"/>
        <v>19x100-Q5</v>
      </c>
      <c r="L830" s="32">
        <f>VLOOKUP(K:K,'price per block'!A:B,2,FALSE)</f>
        <v>300</v>
      </c>
      <c r="M830" s="33">
        <f>VLOOKUP(K:K,'price per block'!A:E,5,FALSE)</f>
        <v>1</v>
      </c>
      <c r="N830">
        <f t="shared" si="37"/>
        <v>1.601</v>
      </c>
      <c r="O830" s="34">
        <f t="shared" si="38"/>
        <v>0</v>
      </c>
    </row>
    <row r="831" spans="1:15" x14ac:dyDescent="0.2">
      <c r="A831" s="40">
        <v>45413</v>
      </c>
      <c r="B831" s="23" t="s">
        <v>80</v>
      </c>
      <c r="C831" s="19" t="s">
        <v>42</v>
      </c>
      <c r="D831" s="19" t="s">
        <v>41</v>
      </c>
      <c r="E831" s="19" t="s">
        <v>12</v>
      </c>
      <c r="F831" s="20" t="s">
        <v>65</v>
      </c>
      <c r="G831" s="21">
        <v>276</v>
      </c>
      <c r="H831" s="22">
        <v>828.82799999999997</v>
      </c>
      <c r="I831" s="22">
        <v>1.458</v>
      </c>
      <c r="J831" s="22">
        <v>0.34246599999999999</v>
      </c>
      <c r="K831" s="22" t="str">
        <f t="shared" si="36"/>
        <v>19x100-Q5</v>
      </c>
      <c r="L831" s="32">
        <f>VLOOKUP(K:K,'price per block'!A:B,2,FALSE)</f>
        <v>300</v>
      </c>
      <c r="M831" s="33">
        <f>VLOOKUP(K:K,'price per block'!A:E,5,FALSE)</f>
        <v>1</v>
      </c>
      <c r="N831">
        <f t="shared" si="37"/>
        <v>1.458</v>
      </c>
      <c r="O831" s="34">
        <f t="shared" si="38"/>
        <v>0</v>
      </c>
    </row>
    <row r="832" spans="1:15" x14ac:dyDescent="0.2">
      <c r="A832" s="40">
        <v>45413</v>
      </c>
      <c r="B832" s="23" t="s">
        <v>80</v>
      </c>
      <c r="C832" s="19" t="s">
        <v>42</v>
      </c>
      <c r="D832" s="19" t="s">
        <v>45</v>
      </c>
      <c r="E832" s="19" t="s">
        <v>22</v>
      </c>
      <c r="F832" s="20" t="s">
        <v>63</v>
      </c>
      <c r="G832" s="21">
        <v>1183</v>
      </c>
      <c r="H832" s="22">
        <v>408.09300000000002</v>
      </c>
      <c r="I832" s="22">
        <v>0.71699999999999997</v>
      </c>
      <c r="J832" s="22">
        <v>0.16828799999999999</v>
      </c>
      <c r="K832" s="22" t="str">
        <f t="shared" si="36"/>
        <v>19x100-Q2</v>
      </c>
      <c r="L832" s="32">
        <f>VLOOKUP(K:K,'price per block'!A:B,2,FALSE)</f>
        <v>300</v>
      </c>
      <c r="M832" s="33">
        <f>VLOOKUP(K:K,'price per block'!A:E,5,FALSE)</f>
        <v>1</v>
      </c>
      <c r="N832">
        <f t="shared" si="37"/>
        <v>0.71699999999999997</v>
      </c>
      <c r="O832" s="34">
        <f t="shared" si="38"/>
        <v>0</v>
      </c>
    </row>
    <row r="833" spans="1:15" x14ac:dyDescent="0.2">
      <c r="A833" s="40">
        <v>45413</v>
      </c>
      <c r="B833" s="23" t="s">
        <v>80</v>
      </c>
      <c r="C833" s="19" t="s">
        <v>55</v>
      </c>
      <c r="D833" s="19" t="s">
        <v>59</v>
      </c>
      <c r="E833" s="19" t="s">
        <v>12</v>
      </c>
      <c r="F833" s="20" t="s">
        <v>61</v>
      </c>
      <c r="G833" s="21">
        <v>19720</v>
      </c>
      <c r="H833" s="22">
        <v>4097.37</v>
      </c>
      <c r="I833" s="22">
        <v>9.0990000000000002</v>
      </c>
      <c r="J833" s="22">
        <v>2.13672</v>
      </c>
      <c r="K833" s="22" t="str">
        <f t="shared" si="36"/>
        <v>19x125-Q1</v>
      </c>
      <c r="L833" s="32">
        <f>VLOOKUP(K:K,'price per block'!A:B,2,FALSE)</f>
        <v>321.42857142857144</v>
      </c>
      <c r="M833" s="33">
        <f>VLOOKUP(K:K,'price per block'!A:E,5,FALSE)</f>
        <v>1</v>
      </c>
      <c r="N833">
        <f t="shared" si="37"/>
        <v>9.0990000000000002</v>
      </c>
      <c r="O833" s="34">
        <f t="shared" si="38"/>
        <v>0</v>
      </c>
    </row>
    <row r="834" spans="1:15" x14ac:dyDescent="0.2">
      <c r="A834" s="40">
        <v>45413</v>
      </c>
      <c r="B834" s="23" t="s">
        <v>80</v>
      </c>
      <c r="C834" s="19" t="s">
        <v>55</v>
      </c>
      <c r="D834" s="19" t="s">
        <v>57</v>
      </c>
      <c r="E834" s="19" t="s">
        <v>12</v>
      </c>
      <c r="F834" s="20" t="s">
        <v>61</v>
      </c>
      <c r="G834" s="21">
        <v>85677</v>
      </c>
      <c r="H834" s="22">
        <v>37541.199999999997</v>
      </c>
      <c r="I834" s="22">
        <v>83.444000000000003</v>
      </c>
      <c r="J834" s="22">
        <v>19.594100000000001</v>
      </c>
      <c r="K834" s="22" t="str">
        <f t="shared" si="36"/>
        <v>19x125-Q1</v>
      </c>
      <c r="L834" s="32">
        <f>VLOOKUP(K:K,'price per block'!A:B,2,FALSE)</f>
        <v>321.42857142857144</v>
      </c>
      <c r="M834" s="33">
        <f>VLOOKUP(K:K,'price per block'!A:E,5,FALSE)</f>
        <v>1</v>
      </c>
      <c r="N834">
        <f t="shared" si="37"/>
        <v>83.444000000000003</v>
      </c>
      <c r="O834" s="34">
        <f t="shared" si="38"/>
        <v>0</v>
      </c>
    </row>
    <row r="835" spans="1:15" x14ac:dyDescent="0.2">
      <c r="A835" s="40">
        <v>45413</v>
      </c>
      <c r="B835" s="23" t="s">
        <v>80</v>
      </c>
      <c r="C835" s="19" t="s">
        <v>55</v>
      </c>
      <c r="D835" s="19" t="s">
        <v>58</v>
      </c>
      <c r="E835" s="19" t="s">
        <v>15</v>
      </c>
      <c r="F835" s="20" t="s">
        <v>62</v>
      </c>
      <c r="G835" s="21">
        <v>17183</v>
      </c>
      <c r="H835" s="22">
        <v>4826.84</v>
      </c>
      <c r="I835" s="22">
        <v>10.715999999999999</v>
      </c>
      <c r="J835" s="22">
        <v>2.5163000000000002</v>
      </c>
      <c r="K835" s="22" t="str">
        <f t="shared" ref="K835:K898" si="39">CONCATENATE(C835,"-",F835)</f>
        <v>19x125-Q3</v>
      </c>
      <c r="L835" s="32">
        <f>VLOOKUP(K:K,'price per block'!A:B,2,FALSE)</f>
        <v>257.14285714285717</v>
      </c>
      <c r="M835" s="33">
        <f>VLOOKUP(K:K,'price per block'!A:E,5,FALSE)</f>
        <v>0.6</v>
      </c>
      <c r="N835">
        <f t="shared" ref="N835:N898" si="40">M835*I835</f>
        <v>6.4295999999999998</v>
      </c>
      <c r="O835" s="34">
        <f t="shared" ref="O835:O898" si="41">I835-N835</f>
        <v>4.2863999999999995</v>
      </c>
    </row>
    <row r="836" spans="1:15" x14ac:dyDescent="0.2">
      <c r="A836" s="40">
        <v>45413</v>
      </c>
      <c r="B836" s="23" t="s">
        <v>80</v>
      </c>
      <c r="C836" s="19" t="s">
        <v>55</v>
      </c>
      <c r="D836" s="19" t="s">
        <v>54</v>
      </c>
      <c r="E836" s="19" t="s">
        <v>15</v>
      </c>
      <c r="F836" s="20" t="s">
        <v>64</v>
      </c>
      <c r="G836" s="21">
        <v>17663</v>
      </c>
      <c r="H836" s="22">
        <v>4137.51</v>
      </c>
      <c r="I836" s="22">
        <v>9.1890000000000001</v>
      </c>
      <c r="J836" s="22">
        <v>2.1577700000000002</v>
      </c>
      <c r="K836" s="22" t="str">
        <f t="shared" si="39"/>
        <v>19x125-Q4</v>
      </c>
      <c r="L836" s="32">
        <f>VLOOKUP(K:K,'price per block'!A:B,2,FALSE)</f>
        <v>128.57142857142858</v>
      </c>
      <c r="M836" s="33">
        <f>VLOOKUP(K:K,'price per block'!A:E,5,FALSE)</f>
        <v>0.4</v>
      </c>
      <c r="N836">
        <f t="shared" si="40"/>
        <v>3.6756000000000002</v>
      </c>
      <c r="O836" s="34">
        <f t="shared" si="41"/>
        <v>5.5133999999999999</v>
      </c>
    </row>
    <row r="837" spans="1:15" x14ac:dyDescent="0.2">
      <c r="A837" s="40">
        <v>45413</v>
      </c>
      <c r="B837" s="23" t="s">
        <v>80</v>
      </c>
      <c r="C837" s="19" t="s">
        <v>55</v>
      </c>
      <c r="D837" s="19" t="s">
        <v>56</v>
      </c>
      <c r="E837" s="19" t="s">
        <v>22</v>
      </c>
      <c r="F837" s="20" t="s">
        <v>63</v>
      </c>
      <c r="G837" s="21">
        <v>2549</v>
      </c>
      <c r="H837" s="22">
        <v>752.178</v>
      </c>
      <c r="I837" s="22">
        <v>1.67</v>
      </c>
      <c r="J837" s="22">
        <v>0.39223000000000002</v>
      </c>
      <c r="K837" s="22" t="str">
        <f t="shared" si="39"/>
        <v>19x125-Q2</v>
      </c>
      <c r="L837" s="32">
        <f>VLOOKUP(K:K,'price per block'!A:B,2,FALSE)</f>
        <v>321.42857142857144</v>
      </c>
      <c r="M837" s="33">
        <f>VLOOKUP(K:K,'price per block'!A:E,5,FALSE)</f>
        <v>1</v>
      </c>
      <c r="N837">
        <f t="shared" si="40"/>
        <v>1.67</v>
      </c>
      <c r="O837" s="34">
        <f t="shared" si="41"/>
        <v>0</v>
      </c>
    </row>
    <row r="838" spans="1:15" x14ac:dyDescent="0.2">
      <c r="A838" s="40">
        <v>45413</v>
      </c>
      <c r="B838" s="23" t="s">
        <v>80</v>
      </c>
      <c r="C838" s="19" t="s">
        <v>126</v>
      </c>
      <c r="D838" s="19" t="s">
        <v>11</v>
      </c>
      <c r="E838" s="19" t="s">
        <v>12</v>
      </c>
      <c r="F838" s="20" t="s">
        <v>61</v>
      </c>
      <c r="G838" s="21">
        <v>109795</v>
      </c>
      <c r="H838" s="22">
        <v>46085</v>
      </c>
      <c r="I838" s="22">
        <v>60.531999999999996</v>
      </c>
      <c r="J838" s="22">
        <v>14.214</v>
      </c>
      <c r="K838" s="22" t="str">
        <f t="shared" si="39"/>
        <v>19x75-Q1</v>
      </c>
      <c r="L838" s="32">
        <f>VLOOKUP(K:K,'price per block'!A:B,2,FALSE)</f>
        <v>300</v>
      </c>
      <c r="M838" s="33">
        <f>VLOOKUP(K:K,'price per block'!A:E,5,FALSE)</f>
        <v>1</v>
      </c>
      <c r="N838">
        <f t="shared" si="40"/>
        <v>60.531999999999996</v>
      </c>
      <c r="O838" s="34">
        <f t="shared" si="41"/>
        <v>0</v>
      </c>
    </row>
    <row r="839" spans="1:15" x14ac:dyDescent="0.2">
      <c r="A839" s="40">
        <v>45413</v>
      </c>
      <c r="B839" s="23" t="s">
        <v>80</v>
      </c>
      <c r="C839" s="19" t="s">
        <v>126</v>
      </c>
      <c r="D839" s="19" t="s">
        <v>13</v>
      </c>
      <c r="E839" s="19" t="s">
        <v>12</v>
      </c>
      <c r="F839" s="20" t="s">
        <v>61</v>
      </c>
      <c r="G839" s="21">
        <v>29633</v>
      </c>
      <c r="H839" s="22">
        <v>6040.67</v>
      </c>
      <c r="I839" s="22">
        <v>7.9320000000000004</v>
      </c>
      <c r="J839" s="22">
        <v>1.8626499999999999</v>
      </c>
      <c r="K839" s="22" t="str">
        <f t="shared" si="39"/>
        <v>19x75-Q1</v>
      </c>
      <c r="L839" s="32">
        <f>VLOOKUP(K:K,'price per block'!A:B,2,FALSE)</f>
        <v>300</v>
      </c>
      <c r="M839" s="33">
        <f>VLOOKUP(K:K,'price per block'!A:E,5,FALSE)</f>
        <v>1</v>
      </c>
      <c r="N839">
        <f t="shared" si="40"/>
        <v>7.9320000000000004</v>
      </c>
      <c r="O839" s="34">
        <f t="shared" si="41"/>
        <v>0</v>
      </c>
    </row>
    <row r="840" spans="1:15" x14ac:dyDescent="0.2">
      <c r="A840" s="40">
        <v>45413</v>
      </c>
      <c r="B840" s="23" t="s">
        <v>80</v>
      </c>
      <c r="C840" s="19" t="s">
        <v>126</v>
      </c>
      <c r="D840" s="19" t="s">
        <v>14</v>
      </c>
      <c r="E840" s="19" t="s">
        <v>15</v>
      </c>
      <c r="F840" s="20" t="s">
        <v>62</v>
      </c>
      <c r="G840" s="21">
        <v>15915</v>
      </c>
      <c r="H840" s="22">
        <v>4529.67</v>
      </c>
      <c r="I840" s="22">
        <v>5.9409999999999998</v>
      </c>
      <c r="J840" s="22">
        <v>1.3950199999999999</v>
      </c>
      <c r="K840" s="22" t="str">
        <f t="shared" si="39"/>
        <v>19x75-Q3</v>
      </c>
      <c r="L840" s="32">
        <f>VLOOKUP(K:K,'price per block'!A:B,2,FALSE)</f>
        <v>244</v>
      </c>
      <c r="M840" s="33">
        <f>VLOOKUP(K:K,'price per block'!A:E,5,FALSE)</f>
        <v>0.81333333333333335</v>
      </c>
      <c r="N840">
        <f t="shared" si="40"/>
        <v>4.8320133333333333</v>
      </c>
      <c r="O840" s="34">
        <f t="shared" si="41"/>
        <v>1.1089866666666666</v>
      </c>
    </row>
    <row r="841" spans="1:15" x14ac:dyDescent="0.2">
      <c r="A841" s="40">
        <v>45413</v>
      </c>
      <c r="B841" s="23" t="s">
        <v>80</v>
      </c>
      <c r="C841" s="19" t="s">
        <v>126</v>
      </c>
      <c r="D841" s="19" t="s">
        <v>23</v>
      </c>
      <c r="E841" s="19" t="s">
        <v>22</v>
      </c>
      <c r="F841" s="20" t="s">
        <v>63</v>
      </c>
      <c r="G841" s="21">
        <v>2027</v>
      </c>
      <c r="H841" s="22">
        <v>531.79100000000005</v>
      </c>
      <c r="I841" s="22">
        <v>0.69699999999999995</v>
      </c>
      <c r="J841" s="22">
        <v>0.163687</v>
      </c>
      <c r="K841" s="22" t="str">
        <f t="shared" si="39"/>
        <v>19x75-Q2</v>
      </c>
      <c r="L841" s="32">
        <f>VLOOKUP(K:K,'price per block'!A:B,2,FALSE)</f>
        <v>300</v>
      </c>
      <c r="M841" s="33">
        <f>VLOOKUP(K:K,'price per block'!A:E,5,FALSE)</f>
        <v>1</v>
      </c>
      <c r="N841">
        <f t="shared" si="40"/>
        <v>0.69699999999999995</v>
      </c>
      <c r="O841" s="34">
        <f t="shared" si="41"/>
        <v>0</v>
      </c>
    </row>
    <row r="842" spans="1:15" x14ac:dyDescent="0.2">
      <c r="A842" s="40">
        <v>45413</v>
      </c>
      <c r="B842" s="23" t="s">
        <v>80</v>
      </c>
      <c r="C842" s="19" t="s">
        <v>126</v>
      </c>
      <c r="D842" s="19" t="s">
        <v>25</v>
      </c>
      <c r="E842" s="19" t="s">
        <v>12</v>
      </c>
      <c r="F842" s="20" t="s">
        <v>65</v>
      </c>
      <c r="G842" s="21">
        <v>256</v>
      </c>
      <c r="H842" s="22">
        <v>768.76800000000003</v>
      </c>
      <c r="I842" s="22">
        <v>1.0109999999999999</v>
      </c>
      <c r="J842" s="22">
        <v>0.23735400000000001</v>
      </c>
      <c r="K842" s="22" t="str">
        <f t="shared" si="39"/>
        <v>19x75-Q5</v>
      </c>
      <c r="L842" s="32">
        <f>VLOOKUP(K:K,'price per block'!A:B,2,FALSE)</f>
        <v>300</v>
      </c>
      <c r="M842" s="33">
        <f>VLOOKUP(K:K,'price per block'!A:E,5,FALSE)</f>
        <v>1</v>
      </c>
      <c r="N842">
        <f t="shared" si="40"/>
        <v>1.0109999999999999</v>
      </c>
      <c r="O842" s="34">
        <f t="shared" si="41"/>
        <v>0</v>
      </c>
    </row>
    <row r="843" spans="1:15" x14ac:dyDescent="0.2">
      <c r="A843" s="40">
        <v>45413</v>
      </c>
      <c r="B843" s="23" t="s">
        <v>80</v>
      </c>
      <c r="C843" s="19" t="s">
        <v>126</v>
      </c>
      <c r="D843" s="19" t="s">
        <v>24</v>
      </c>
      <c r="E843" s="19" t="s">
        <v>12</v>
      </c>
      <c r="F843" s="20" t="s">
        <v>65</v>
      </c>
      <c r="G843" s="21">
        <v>313</v>
      </c>
      <c r="H843" s="22">
        <v>753.70399999999995</v>
      </c>
      <c r="I843" s="22">
        <v>0.99</v>
      </c>
      <c r="J843" s="22">
        <v>0.232573</v>
      </c>
      <c r="K843" s="22" t="str">
        <f t="shared" si="39"/>
        <v>19x75-Q5</v>
      </c>
      <c r="L843" s="32">
        <f>VLOOKUP(K:K,'price per block'!A:B,2,FALSE)</f>
        <v>300</v>
      </c>
      <c r="M843" s="33">
        <f>VLOOKUP(K:K,'price per block'!A:E,5,FALSE)</f>
        <v>1</v>
      </c>
      <c r="N843">
        <f t="shared" si="40"/>
        <v>0.99</v>
      </c>
      <c r="O843" s="34">
        <f t="shared" si="41"/>
        <v>0</v>
      </c>
    </row>
    <row r="844" spans="1:15" x14ac:dyDescent="0.2">
      <c r="A844" s="40">
        <v>45413</v>
      </c>
      <c r="B844" s="23" t="s">
        <v>82</v>
      </c>
      <c r="C844" s="19" t="s">
        <v>126</v>
      </c>
      <c r="D844" s="19" t="s">
        <v>9</v>
      </c>
      <c r="E844" s="19" t="s">
        <v>10</v>
      </c>
      <c r="F844" s="20" t="s">
        <v>6</v>
      </c>
      <c r="G844" s="21">
        <v>40776</v>
      </c>
      <c r="H844" s="22">
        <v>8066.07</v>
      </c>
      <c r="I844" s="22">
        <v>10.581</v>
      </c>
      <c r="J844" s="22">
        <v>12.8497</v>
      </c>
      <c r="K844" s="22" t="str">
        <f t="shared" si="39"/>
        <v>19x75-Waste</v>
      </c>
      <c r="L844" s="32">
        <f>VLOOKUP(K:K,'price per block'!A:B,2,FALSE)</f>
        <v>300</v>
      </c>
      <c r="M844" s="33">
        <f>VLOOKUP(K:K,'price per block'!A:E,5,FALSE)</f>
        <v>1</v>
      </c>
      <c r="N844">
        <f t="shared" si="40"/>
        <v>10.581</v>
      </c>
      <c r="O844" s="34">
        <f t="shared" si="41"/>
        <v>0</v>
      </c>
    </row>
    <row r="845" spans="1:15" x14ac:dyDescent="0.2">
      <c r="A845" s="40">
        <v>45413</v>
      </c>
      <c r="B845" s="23" t="s">
        <v>82</v>
      </c>
      <c r="C845" s="19" t="s">
        <v>126</v>
      </c>
      <c r="D845" s="19" t="s">
        <v>6</v>
      </c>
      <c r="E845" s="19" t="s">
        <v>6</v>
      </c>
      <c r="F845" s="20" t="s">
        <v>6</v>
      </c>
      <c r="G845" s="21">
        <v>81967</v>
      </c>
      <c r="H845" s="22">
        <v>5099.34</v>
      </c>
      <c r="I845" s="22">
        <v>6.6929999999999996</v>
      </c>
      <c r="J845" s="22">
        <v>8.1283499999999993</v>
      </c>
      <c r="K845" s="22" t="str">
        <f t="shared" si="39"/>
        <v>19x75-Waste</v>
      </c>
      <c r="L845" s="32">
        <f>VLOOKUP(K:K,'price per block'!A:B,2,FALSE)</f>
        <v>300</v>
      </c>
      <c r="M845" s="33">
        <f>VLOOKUP(K:K,'price per block'!A:E,5,FALSE)</f>
        <v>1</v>
      </c>
      <c r="N845">
        <f t="shared" si="40"/>
        <v>6.6929999999999996</v>
      </c>
      <c r="O845" s="34">
        <f t="shared" si="41"/>
        <v>0</v>
      </c>
    </row>
    <row r="846" spans="1:15" x14ac:dyDescent="0.2">
      <c r="A846" s="40">
        <v>45413</v>
      </c>
      <c r="B846" s="23" t="s">
        <v>82</v>
      </c>
      <c r="C846" s="19" t="s">
        <v>126</v>
      </c>
      <c r="D846" s="19" t="s">
        <v>16</v>
      </c>
      <c r="E846" s="19" t="s">
        <v>6</v>
      </c>
      <c r="F846" s="20" t="s">
        <v>6</v>
      </c>
      <c r="G846" s="21">
        <v>0</v>
      </c>
      <c r="H846" s="22">
        <v>809.87099999999998</v>
      </c>
      <c r="I846" s="22">
        <v>1.0629999999999999</v>
      </c>
      <c r="J846" s="22">
        <v>1.29067</v>
      </c>
      <c r="K846" s="22" t="str">
        <f t="shared" si="39"/>
        <v>19x75-Waste</v>
      </c>
      <c r="L846" s="32">
        <f>VLOOKUP(K:K,'price per block'!A:B,2,FALSE)</f>
        <v>300</v>
      </c>
      <c r="M846" s="33">
        <f>VLOOKUP(K:K,'price per block'!A:E,5,FALSE)</f>
        <v>1</v>
      </c>
      <c r="N846">
        <f t="shared" si="40"/>
        <v>1.0629999999999999</v>
      </c>
      <c r="O846" s="34">
        <f t="shared" si="41"/>
        <v>0</v>
      </c>
    </row>
    <row r="847" spans="1:15" x14ac:dyDescent="0.2">
      <c r="A847" s="40">
        <v>45413</v>
      </c>
      <c r="B847" s="23" t="s">
        <v>82</v>
      </c>
      <c r="C847" s="19" t="s">
        <v>126</v>
      </c>
      <c r="D847" s="19" t="s">
        <v>17</v>
      </c>
      <c r="E847" s="19" t="s">
        <v>6</v>
      </c>
      <c r="F847" s="20" t="s">
        <v>6</v>
      </c>
      <c r="G847" s="21">
        <v>23</v>
      </c>
      <c r="H847" s="22">
        <v>100.575</v>
      </c>
      <c r="I847" s="22">
        <v>0.193</v>
      </c>
      <c r="J847" s="22">
        <v>0.234433</v>
      </c>
      <c r="K847" s="22" t="str">
        <f t="shared" si="39"/>
        <v>19x75-Waste</v>
      </c>
      <c r="L847" s="32">
        <f>VLOOKUP(K:K,'price per block'!A:B,2,FALSE)</f>
        <v>300</v>
      </c>
      <c r="M847" s="33">
        <f>VLOOKUP(K:K,'price per block'!A:E,5,FALSE)</f>
        <v>1</v>
      </c>
      <c r="N847">
        <f t="shared" si="40"/>
        <v>0.193</v>
      </c>
      <c r="O847" s="34">
        <f t="shared" si="41"/>
        <v>0</v>
      </c>
    </row>
    <row r="848" spans="1:15" x14ac:dyDescent="0.2">
      <c r="A848" s="40">
        <v>45413</v>
      </c>
      <c r="B848" s="23" t="s">
        <v>82</v>
      </c>
      <c r="C848" s="19" t="s">
        <v>126</v>
      </c>
      <c r="D848" s="19" t="s">
        <v>13</v>
      </c>
      <c r="E848" s="19" t="s">
        <v>12</v>
      </c>
      <c r="F848" s="20" t="s">
        <v>61</v>
      </c>
      <c r="G848" s="21">
        <v>20378</v>
      </c>
      <c r="H848" s="22">
        <v>4180.97</v>
      </c>
      <c r="I848" s="22">
        <v>5.4880000000000004</v>
      </c>
      <c r="J848" s="22">
        <v>6.6640199999999998</v>
      </c>
      <c r="K848" s="22" t="str">
        <f t="shared" si="39"/>
        <v>19x75-Q1</v>
      </c>
      <c r="L848" s="32">
        <f>VLOOKUP(K:K,'price per block'!A:B,2,FALSE)</f>
        <v>300</v>
      </c>
      <c r="M848" s="33">
        <f>VLOOKUP(K:K,'price per block'!A:E,5,FALSE)</f>
        <v>1</v>
      </c>
      <c r="N848">
        <f t="shared" si="40"/>
        <v>5.4880000000000004</v>
      </c>
      <c r="O848" s="34">
        <f t="shared" si="41"/>
        <v>0</v>
      </c>
    </row>
    <row r="849" spans="1:15" x14ac:dyDescent="0.2">
      <c r="A849" s="40">
        <v>45413</v>
      </c>
      <c r="B849" s="23" t="s">
        <v>82</v>
      </c>
      <c r="C849" s="19" t="s">
        <v>126</v>
      </c>
      <c r="D849" s="19" t="s">
        <v>11</v>
      </c>
      <c r="E849" s="19" t="s">
        <v>12</v>
      </c>
      <c r="F849" s="20" t="s">
        <v>61</v>
      </c>
      <c r="G849" s="21">
        <v>95386</v>
      </c>
      <c r="H849" s="22">
        <v>40618.6</v>
      </c>
      <c r="I849" s="22">
        <v>53.307000000000002</v>
      </c>
      <c r="J849" s="22">
        <v>64.734300000000005</v>
      </c>
      <c r="K849" s="22" t="str">
        <f t="shared" si="39"/>
        <v>19x75-Q1</v>
      </c>
      <c r="L849" s="32">
        <f>VLOOKUP(K:K,'price per block'!A:B,2,FALSE)</f>
        <v>300</v>
      </c>
      <c r="M849" s="33">
        <f>VLOOKUP(K:K,'price per block'!A:E,5,FALSE)</f>
        <v>1</v>
      </c>
      <c r="N849">
        <f t="shared" si="40"/>
        <v>53.307000000000002</v>
      </c>
      <c r="O849" s="34">
        <f t="shared" si="41"/>
        <v>0</v>
      </c>
    </row>
    <row r="850" spans="1:15" x14ac:dyDescent="0.2">
      <c r="A850" s="40">
        <v>45413</v>
      </c>
      <c r="B850" s="23" t="s">
        <v>82</v>
      </c>
      <c r="C850" s="19" t="s">
        <v>126</v>
      </c>
      <c r="D850" s="19" t="s">
        <v>23</v>
      </c>
      <c r="E850" s="19" t="s">
        <v>22</v>
      </c>
      <c r="F850" s="20" t="s">
        <v>63</v>
      </c>
      <c r="G850" s="21">
        <v>876</v>
      </c>
      <c r="H850" s="22">
        <v>263.68099999999998</v>
      </c>
      <c r="I850" s="22">
        <v>0.34599999999999997</v>
      </c>
      <c r="J850" s="22">
        <v>0.41957100000000003</v>
      </c>
      <c r="K850" s="22" t="str">
        <f t="shared" si="39"/>
        <v>19x75-Q2</v>
      </c>
      <c r="L850" s="32">
        <f>VLOOKUP(K:K,'price per block'!A:B,2,FALSE)</f>
        <v>300</v>
      </c>
      <c r="M850" s="33">
        <f>VLOOKUP(K:K,'price per block'!A:E,5,FALSE)</f>
        <v>1</v>
      </c>
      <c r="N850">
        <f t="shared" si="40"/>
        <v>0.34599999999999997</v>
      </c>
      <c r="O850" s="34">
        <f t="shared" si="41"/>
        <v>0</v>
      </c>
    </row>
    <row r="851" spans="1:15" x14ac:dyDescent="0.2">
      <c r="A851" s="40">
        <v>45413</v>
      </c>
      <c r="B851" s="23" t="s">
        <v>82</v>
      </c>
      <c r="C851" s="19" t="s">
        <v>126</v>
      </c>
      <c r="D851" s="19" t="s">
        <v>14</v>
      </c>
      <c r="E851" s="19" t="s">
        <v>15</v>
      </c>
      <c r="F851" s="20" t="s">
        <v>62</v>
      </c>
      <c r="G851" s="21">
        <v>7286</v>
      </c>
      <c r="H851" s="22">
        <v>2010.71</v>
      </c>
      <c r="I851" s="22">
        <v>2.637</v>
      </c>
      <c r="J851" s="22">
        <v>3.20235</v>
      </c>
      <c r="K851" s="22" t="str">
        <f t="shared" si="39"/>
        <v>19x75-Q3</v>
      </c>
      <c r="L851" s="32">
        <f>VLOOKUP(K:K,'price per block'!A:B,2,FALSE)</f>
        <v>244</v>
      </c>
      <c r="M851" s="33">
        <f>VLOOKUP(K:K,'price per block'!A:E,5,FALSE)</f>
        <v>0.81333333333333335</v>
      </c>
      <c r="N851">
        <f t="shared" si="40"/>
        <v>2.1447600000000002</v>
      </c>
      <c r="O851" s="34">
        <f t="shared" si="41"/>
        <v>0.49223999999999979</v>
      </c>
    </row>
    <row r="852" spans="1:15" x14ac:dyDescent="0.2">
      <c r="A852" s="40">
        <v>45413</v>
      </c>
      <c r="B852" s="23" t="s">
        <v>82</v>
      </c>
      <c r="C852" s="19" t="s">
        <v>126</v>
      </c>
      <c r="D852" s="19" t="s">
        <v>24</v>
      </c>
      <c r="E852" s="19" t="s">
        <v>12</v>
      </c>
      <c r="F852" s="20" t="s">
        <v>65</v>
      </c>
      <c r="G852" s="21">
        <v>279</v>
      </c>
      <c r="H852" s="22">
        <v>671.83199999999999</v>
      </c>
      <c r="I852" s="22">
        <v>0.88200000000000001</v>
      </c>
      <c r="J852" s="22">
        <v>1.07053</v>
      </c>
      <c r="K852" s="22" t="str">
        <f t="shared" si="39"/>
        <v>19x75-Q5</v>
      </c>
      <c r="L852" s="32">
        <f>VLOOKUP(K:K,'price per block'!A:B,2,FALSE)</f>
        <v>300</v>
      </c>
      <c r="M852" s="33">
        <f>VLOOKUP(K:K,'price per block'!A:E,5,FALSE)</f>
        <v>1</v>
      </c>
      <c r="N852">
        <f t="shared" si="40"/>
        <v>0.88200000000000001</v>
      </c>
      <c r="O852" s="34">
        <f t="shared" si="41"/>
        <v>0</v>
      </c>
    </row>
    <row r="853" spans="1:15" x14ac:dyDescent="0.2">
      <c r="A853" s="40">
        <v>45413</v>
      </c>
      <c r="B853" s="23" t="s">
        <v>82</v>
      </c>
      <c r="C853" s="19" t="s">
        <v>126</v>
      </c>
      <c r="D853" s="19" t="s">
        <v>25</v>
      </c>
      <c r="E853" s="19" t="s">
        <v>12</v>
      </c>
      <c r="F853" s="20" t="s">
        <v>65</v>
      </c>
      <c r="G853" s="21">
        <v>294</v>
      </c>
      <c r="H853" s="22">
        <v>882.88199999999995</v>
      </c>
      <c r="I853" s="22">
        <v>1.1579999999999999</v>
      </c>
      <c r="J853" s="22">
        <v>1.40611</v>
      </c>
      <c r="K853" s="22" t="str">
        <f t="shared" si="39"/>
        <v>19x75-Q5</v>
      </c>
      <c r="L853" s="32">
        <f>VLOOKUP(K:K,'price per block'!A:B,2,FALSE)</f>
        <v>300</v>
      </c>
      <c r="M853" s="33">
        <f>VLOOKUP(K:K,'price per block'!A:E,5,FALSE)</f>
        <v>1</v>
      </c>
      <c r="N853">
        <f t="shared" si="40"/>
        <v>1.1579999999999999</v>
      </c>
      <c r="O853" s="34">
        <f t="shared" si="41"/>
        <v>0</v>
      </c>
    </row>
    <row r="854" spans="1:15" x14ac:dyDescent="0.2">
      <c r="A854" s="40">
        <v>45413</v>
      </c>
      <c r="B854" s="23" t="s">
        <v>79</v>
      </c>
      <c r="C854" s="19" t="s">
        <v>128</v>
      </c>
      <c r="D854" s="19" t="s">
        <v>9</v>
      </c>
      <c r="E854" s="19" t="s">
        <v>10</v>
      </c>
      <c r="F854" s="20" t="s">
        <v>6</v>
      </c>
      <c r="G854" s="21">
        <v>26522</v>
      </c>
      <c r="H854" s="22">
        <v>5161.37</v>
      </c>
      <c r="I854" s="22">
        <v>8.64</v>
      </c>
      <c r="J854" s="22">
        <v>4.4129800000000001</v>
      </c>
      <c r="K854" s="22" t="str">
        <f t="shared" si="39"/>
        <v>25x75-Waste</v>
      </c>
      <c r="L854" s="32">
        <f>VLOOKUP(K:K,'price per block'!A:B,2,FALSE)</f>
        <v>300</v>
      </c>
      <c r="M854" s="33">
        <f>VLOOKUP(K:K,'price per block'!A:E,5,FALSE)</f>
        <v>1</v>
      </c>
      <c r="N854">
        <f t="shared" si="40"/>
        <v>8.64</v>
      </c>
      <c r="O854" s="34">
        <f t="shared" si="41"/>
        <v>0</v>
      </c>
    </row>
    <row r="855" spans="1:15" x14ac:dyDescent="0.2">
      <c r="A855" s="40">
        <v>45413</v>
      </c>
      <c r="B855" s="23" t="s">
        <v>79</v>
      </c>
      <c r="C855" s="19" t="s">
        <v>128</v>
      </c>
      <c r="D855" s="19" t="s">
        <v>6</v>
      </c>
      <c r="E855" s="19" t="s">
        <v>6</v>
      </c>
      <c r="F855" s="20" t="s">
        <v>6</v>
      </c>
      <c r="G855" s="21">
        <v>47490</v>
      </c>
      <c r="H855" s="22">
        <v>3067.95</v>
      </c>
      <c r="I855" s="22">
        <v>5.1390000000000002</v>
      </c>
      <c r="J855" s="22">
        <v>2.6246700000000001</v>
      </c>
      <c r="K855" s="22" t="str">
        <f t="shared" si="39"/>
        <v>25x75-Waste</v>
      </c>
      <c r="L855" s="32">
        <f>VLOOKUP(K:K,'price per block'!A:B,2,FALSE)</f>
        <v>300</v>
      </c>
      <c r="M855" s="33">
        <f>VLOOKUP(K:K,'price per block'!A:E,5,FALSE)</f>
        <v>1</v>
      </c>
      <c r="N855">
        <f t="shared" si="40"/>
        <v>5.1390000000000002</v>
      </c>
      <c r="O855" s="34">
        <f t="shared" si="41"/>
        <v>0</v>
      </c>
    </row>
    <row r="856" spans="1:15" x14ac:dyDescent="0.2">
      <c r="A856" s="40">
        <v>45413</v>
      </c>
      <c r="B856" s="23" t="s">
        <v>79</v>
      </c>
      <c r="C856" s="19" t="s">
        <v>128</v>
      </c>
      <c r="D856" s="19" t="s">
        <v>16</v>
      </c>
      <c r="E856" s="19" t="s">
        <v>6</v>
      </c>
      <c r="F856" s="20" t="s">
        <v>6</v>
      </c>
      <c r="G856" s="21">
        <v>0</v>
      </c>
      <c r="H856" s="22">
        <v>482.23399999999998</v>
      </c>
      <c r="I856" s="22">
        <v>0.80800000000000005</v>
      </c>
      <c r="J856" s="22">
        <v>0.41248600000000002</v>
      </c>
      <c r="K856" s="22" t="str">
        <f t="shared" si="39"/>
        <v>25x75-Waste</v>
      </c>
      <c r="L856" s="32">
        <f>VLOOKUP(K:K,'price per block'!A:B,2,FALSE)</f>
        <v>300</v>
      </c>
      <c r="M856" s="33">
        <f>VLOOKUP(K:K,'price per block'!A:E,5,FALSE)</f>
        <v>1</v>
      </c>
      <c r="N856">
        <f t="shared" si="40"/>
        <v>0.80800000000000005</v>
      </c>
      <c r="O856" s="34">
        <f t="shared" si="41"/>
        <v>0</v>
      </c>
    </row>
    <row r="857" spans="1:15" x14ac:dyDescent="0.2">
      <c r="A857" s="40">
        <v>45413</v>
      </c>
      <c r="B857" s="23" t="s">
        <v>79</v>
      </c>
      <c r="C857" s="19" t="s">
        <v>128</v>
      </c>
      <c r="D857" s="19" t="s">
        <v>17</v>
      </c>
      <c r="E857" s="19" t="s">
        <v>6</v>
      </c>
      <c r="F857" s="20" t="s">
        <v>6</v>
      </c>
      <c r="G857" s="21">
        <v>0</v>
      </c>
      <c r="H857" s="22">
        <v>0</v>
      </c>
      <c r="I857" s="22">
        <v>0</v>
      </c>
      <c r="J857" s="22">
        <v>0</v>
      </c>
      <c r="K857" s="22" t="str">
        <f t="shared" si="39"/>
        <v>25x75-Waste</v>
      </c>
      <c r="L857" s="32">
        <f>VLOOKUP(K:K,'price per block'!A:B,2,FALSE)</f>
        <v>300</v>
      </c>
      <c r="M857" s="33">
        <f>VLOOKUP(K:K,'price per block'!A:E,5,FALSE)</f>
        <v>1</v>
      </c>
      <c r="N857">
        <f t="shared" si="40"/>
        <v>0</v>
      </c>
      <c r="O857" s="34">
        <f t="shared" si="41"/>
        <v>0</v>
      </c>
    </row>
    <row r="858" spans="1:15" x14ac:dyDescent="0.2">
      <c r="A858" s="40">
        <v>45413</v>
      </c>
      <c r="B858" s="23" t="s">
        <v>79</v>
      </c>
      <c r="C858" s="19" t="s">
        <v>42</v>
      </c>
      <c r="D858" s="19" t="s">
        <v>6</v>
      </c>
      <c r="E858" s="19" t="s">
        <v>6</v>
      </c>
      <c r="F858" s="20" t="s">
        <v>6</v>
      </c>
      <c r="G858" s="21">
        <v>103637</v>
      </c>
      <c r="H858" s="22">
        <v>6374.84</v>
      </c>
      <c r="I858" s="22">
        <v>11.209</v>
      </c>
      <c r="J858" s="22">
        <v>5.7251500000000002</v>
      </c>
      <c r="K858" s="22" t="str">
        <f t="shared" si="39"/>
        <v>19x100-Waste</v>
      </c>
      <c r="L858" s="32">
        <f>VLOOKUP(K:K,'price per block'!A:B,2,FALSE)</f>
        <v>300</v>
      </c>
      <c r="M858" s="33">
        <f>VLOOKUP(K:K,'price per block'!A:E,5,FALSE)</f>
        <v>1</v>
      </c>
      <c r="N858">
        <f t="shared" si="40"/>
        <v>11.209</v>
      </c>
      <c r="O858" s="34">
        <f t="shared" si="41"/>
        <v>0</v>
      </c>
    </row>
    <row r="859" spans="1:15" x14ac:dyDescent="0.2">
      <c r="A859" s="40">
        <v>45413</v>
      </c>
      <c r="B859" s="23" t="s">
        <v>79</v>
      </c>
      <c r="C859" s="19" t="s">
        <v>42</v>
      </c>
      <c r="D859" s="19" t="s">
        <v>16</v>
      </c>
      <c r="E859" s="19" t="s">
        <v>6</v>
      </c>
      <c r="F859" s="20" t="s">
        <v>6</v>
      </c>
      <c r="G859" s="21">
        <v>0</v>
      </c>
      <c r="H859" s="22">
        <v>1063.03</v>
      </c>
      <c r="I859" s="22">
        <v>1.869</v>
      </c>
      <c r="J859" s="22">
        <v>0.95453500000000002</v>
      </c>
      <c r="K859" s="22" t="str">
        <f t="shared" si="39"/>
        <v>19x100-Waste</v>
      </c>
      <c r="L859" s="32">
        <f>VLOOKUP(K:K,'price per block'!A:B,2,FALSE)</f>
        <v>300</v>
      </c>
      <c r="M859" s="33">
        <f>VLOOKUP(K:K,'price per block'!A:E,5,FALSE)</f>
        <v>1</v>
      </c>
      <c r="N859">
        <f t="shared" si="40"/>
        <v>1.869</v>
      </c>
      <c r="O859" s="34">
        <f t="shared" si="41"/>
        <v>0</v>
      </c>
    </row>
    <row r="860" spans="1:15" x14ac:dyDescent="0.2">
      <c r="A860" s="40">
        <v>45413</v>
      </c>
      <c r="B860" s="23" t="s">
        <v>79</v>
      </c>
      <c r="C860" s="19" t="s">
        <v>42</v>
      </c>
      <c r="D860" s="19" t="s">
        <v>17</v>
      </c>
      <c r="E860" s="19" t="s">
        <v>6</v>
      </c>
      <c r="F860" s="20" t="s">
        <v>6</v>
      </c>
      <c r="G860" s="21">
        <v>2</v>
      </c>
      <c r="H860" s="22">
        <v>6.9630000000000001</v>
      </c>
      <c r="I860" s="22">
        <v>0.02</v>
      </c>
      <c r="J860" s="22">
        <v>1.01227E-2</v>
      </c>
      <c r="K860" s="22" t="str">
        <f t="shared" si="39"/>
        <v>19x100-Waste</v>
      </c>
      <c r="L860" s="32">
        <f>VLOOKUP(K:K,'price per block'!A:B,2,FALSE)</f>
        <v>300</v>
      </c>
      <c r="M860" s="33">
        <f>VLOOKUP(K:K,'price per block'!A:E,5,FALSE)</f>
        <v>1</v>
      </c>
      <c r="N860">
        <f t="shared" si="40"/>
        <v>0.02</v>
      </c>
      <c r="O860" s="34">
        <f t="shared" si="41"/>
        <v>0</v>
      </c>
    </row>
    <row r="861" spans="1:15" x14ac:dyDescent="0.2">
      <c r="A861" s="40">
        <v>45413</v>
      </c>
      <c r="B861" s="23" t="s">
        <v>79</v>
      </c>
      <c r="C861" s="19" t="s">
        <v>42</v>
      </c>
      <c r="D861" s="19" t="s">
        <v>9</v>
      </c>
      <c r="E861" s="19" t="s">
        <v>10</v>
      </c>
      <c r="F861" s="20" t="s">
        <v>6</v>
      </c>
      <c r="G861" s="21">
        <v>51225</v>
      </c>
      <c r="H861" s="22">
        <v>8598.81</v>
      </c>
      <c r="I861" s="22">
        <v>15.111000000000001</v>
      </c>
      <c r="J861" s="22">
        <v>7.7178500000000003</v>
      </c>
      <c r="K861" s="22" t="str">
        <f t="shared" si="39"/>
        <v>19x100-Waste</v>
      </c>
      <c r="L861" s="32">
        <f>VLOOKUP(K:K,'price per block'!A:B,2,FALSE)</f>
        <v>300</v>
      </c>
      <c r="M861" s="33">
        <f>VLOOKUP(K:K,'price per block'!A:E,5,FALSE)</f>
        <v>1</v>
      </c>
      <c r="N861">
        <f t="shared" si="40"/>
        <v>15.111000000000001</v>
      </c>
      <c r="O861" s="34">
        <f t="shared" si="41"/>
        <v>0</v>
      </c>
    </row>
    <row r="862" spans="1:15" x14ac:dyDescent="0.2">
      <c r="A862" s="40">
        <v>45413</v>
      </c>
      <c r="B862" s="23" t="s">
        <v>79</v>
      </c>
      <c r="C862" s="19" t="s">
        <v>128</v>
      </c>
      <c r="D862" s="19" t="s">
        <v>69</v>
      </c>
      <c r="E862" s="19" t="s">
        <v>12</v>
      </c>
      <c r="F862" s="20" t="s">
        <v>61</v>
      </c>
      <c r="G862" s="21">
        <v>29885</v>
      </c>
      <c r="H862" s="22">
        <v>7571.82</v>
      </c>
      <c r="I862" s="22">
        <v>12.680999999999999</v>
      </c>
      <c r="J862" s="22">
        <v>6.4768400000000002</v>
      </c>
      <c r="K862" s="22" t="str">
        <f t="shared" si="39"/>
        <v>25x75-Q1</v>
      </c>
      <c r="L862" s="32">
        <f>VLOOKUP(K:K,'price per block'!A:B,2,FALSE)</f>
        <v>300</v>
      </c>
      <c r="M862" s="33">
        <f>VLOOKUP(K:K,'price per block'!A:E,5,FALSE)</f>
        <v>1</v>
      </c>
      <c r="N862">
        <f t="shared" si="40"/>
        <v>12.680999999999999</v>
      </c>
      <c r="O862" s="34">
        <f t="shared" si="41"/>
        <v>0</v>
      </c>
    </row>
    <row r="863" spans="1:15" x14ac:dyDescent="0.2">
      <c r="A863" s="40">
        <v>45413</v>
      </c>
      <c r="B863" s="23" t="s">
        <v>79</v>
      </c>
      <c r="C863" s="19" t="s">
        <v>128</v>
      </c>
      <c r="D863" s="19" t="s">
        <v>68</v>
      </c>
      <c r="E863" s="19" t="s">
        <v>12</v>
      </c>
      <c r="F863" s="20" t="s">
        <v>61</v>
      </c>
      <c r="G863" s="21">
        <v>38294</v>
      </c>
      <c r="H863" s="22">
        <v>17963.7</v>
      </c>
      <c r="I863" s="22">
        <v>30.085999999999999</v>
      </c>
      <c r="J863" s="22">
        <v>15.3665</v>
      </c>
      <c r="K863" s="22" t="str">
        <f t="shared" si="39"/>
        <v>25x75-Q1</v>
      </c>
      <c r="L863" s="32">
        <f>VLOOKUP(K:K,'price per block'!A:B,2,FALSE)</f>
        <v>300</v>
      </c>
      <c r="M863" s="33">
        <f>VLOOKUP(K:K,'price per block'!A:E,5,FALSE)</f>
        <v>1</v>
      </c>
      <c r="N863">
        <f t="shared" si="40"/>
        <v>30.085999999999999</v>
      </c>
      <c r="O863" s="34">
        <f t="shared" si="41"/>
        <v>0</v>
      </c>
    </row>
    <row r="864" spans="1:15" x14ac:dyDescent="0.2">
      <c r="A864" s="40">
        <v>45413</v>
      </c>
      <c r="B864" s="23" t="s">
        <v>79</v>
      </c>
      <c r="C864" s="19" t="s">
        <v>128</v>
      </c>
      <c r="D864" s="19" t="s">
        <v>71</v>
      </c>
      <c r="E864" s="19" t="s">
        <v>15</v>
      </c>
      <c r="F864" s="20" t="s">
        <v>62</v>
      </c>
      <c r="G864" s="21">
        <v>4370</v>
      </c>
      <c r="H864" s="22">
        <v>1049.3399999999999</v>
      </c>
      <c r="I864" s="22">
        <v>1.756</v>
      </c>
      <c r="J864" s="22">
        <v>0.89691699999999996</v>
      </c>
      <c r="K864" s="22" t="str">
        <f t="shared" si="39"/>
        <v>25x75-Q3</v>
      </c>
      <c r="L864" s="32">
        <f>VLOOKUP(K:K,'price per block'!A:B,2,FALSE)</f>
        <v>244</v>
      </c>
      <c r="M864" s="33">
        <f>VLOOKUP(K:K,'price per block'!A:E,5,FALSE)</f>
        <v>0.81333333333333335</v>
      </c>
      <c r="N864">
        <f t="shared" si="40"/>
        <v>1.4282133333333333</v>
      </c>
      <c r="O864" s="34">
        <f t="shared" si="41"/>
        <v>0.32778666666666667</v>
      </c>
    </row>
    <row r="865" spans="1:15" x14ac:dyDescent="0.2">
      <c r="A865" s="40">
        <v>45413</v>
      </c>
      <c r="B865" s="23" t="s">
        <v>79</v>
      </c>
      <c r="C865" s="19" t="s">
        <v>128</v>
      </c>
      <c r="D865" s="19" t="s">
        <v>70</v>
      </c>
      <c r="E865" s="19" t="s">
        <v>12</v>
      </c>
      <c r="F865" s="20" t="s">
        <v>65</v>
      </c>
      <c r="G865" s="21">
        <v>26</v>
      </c>
      <c r="H865" s="22">
        <v>78.078000000000003</v>
      </c>
      <c r="I865" s="22">
        <v>0.13100000000000001</v>
      </c>
      <c r="J865" s="22">
        <v>6.6853200000000002E-2</v>
      </c>
      <c r="K865" s="22" t="str">
        <f t="shared" si="39"/>
        <v>25x75-Q5</v>
      </c>
      <c r="L865" s="32">
        <f>VLOOKUP(K:K,'price per block'!A:B,2,FALSE)</f>
        <v>300</v>
      </c>
      <c r="M865" s="33">
        <f>VLOOKUP(K:K,'price per block'!A:E,5,FALSE)</f>
        <v>1</v>
      </c>
      <c r="N865">
        <f t="shared" si="40"/>
        <v>0.13100000000000001</v>
      </c>
      <c r="O865" s="34">
        <f t="shared" si="41"/>
        <v>0</v>
      </c>
    </row>
    <row r="866" spans="1:15" x14ac:dyDescent="0.2">
      <c r="A866" s="40">
        <v>45413</v>
      </c>
      <c r="B866" s="23" t="s">
        <v>79</v>
      </c>
      <c r="C866" s="19" t="s">
        <v>128</v>
      </c>
      <c r="D866" s="19" t="s">
        <v>73</v>
      </c>
      <c r="E866" s="19" t="s">
        <v>12</v>
      </c>
      <c r="F866" s="20" t="s">
        <v>65</v>
      </c>
      <c r="G866" s="21">
        <v>56</v>
      </c>
      <c r="H866" s="22">
        <v>134.84800000000001</v>
      </c>
      <c r="I866" s="22">
        <v>0.22600000000000001</v>
      </c>
      <c r="J866" s="22">
        <v>0.115413</v>
      </c>
      <c r="K866" s="22" t="str">
        <f t="shared" si="39"/>
        <v>25x75-Q5</v>
      </c>
      <c r="L866" s="32">
        <f>VLOOKUP(K:K,'price per block'!A:B,2,FALSE)</f>
        <v>300</v>
      </c>
      <c r="M866" s="33">
        <f>VLOOKUP(K:K,'price per block'!A:E,5,FALSE)</f>
        <v>1</v>
      </c>
      <c r="N866">
        <f t="shared" si="40"/>
        <v>0.22600000000000001</v>
      </c>
      <c r="O866" s="34">
        <f t="shared" si="41"/>
        <v>0</v>
      </c>
    </row>
    <row r="867" spans="1:15" x14ac:dyDescent="0.2">
      <c r="A867" s="40">
        <v>45413</v>
      </c>
      <c r="B867" s="23" t="s">
        <v>79</v>
      </c>
      <c r="C867" s="19" t="s">
        <v>128</v>
      </c>
      <c r="D867" s="19" t="s">
        <v>72</v>
      </c>
      <c r="E867" s="19" t="s">
        <v>22</v>
      </c>
      <c r="F867" s="20" t="s">
        <v>63</v>
      </c>
      <c r="G867" s="21">
        <v>251</v>
      </c>
      <c r="H867" s="22">
        <v>72.411000000000001</v>
      </c>
      <c r="I867" s="22">
        <v>0.121</v>
      </c>
      <c r="J867" s="22">
        <v>6.2E-2</v>
      </c>
      <c r="K867" s="22" t="str">
        <f t="shared" si="39"/>
        <v>25x75-Q2</v>
      </c>
      <c r="L867" s="32">
        <f>VLOOKUP(K:K,'price per block'!A:B,2,FALSE)</f>
        <v>300</v>
      </c>
      <c r="M867" s="33">
        <f>VLOOKUP(K:K,'price per block'!A:E,5,FALSE)</f>
        <v>1</v>
      </c>
      <c r="N867">
        <f t="shared" si="40"/>
        <v>0.121</v>
      </c>
      <c r="O867" s="34">
        <f t="shared" si="41"/>
        <v>0</v>
      </c>
    </row>
    <row r="868" spans="1:15" x14ac:dyDescent="0.2">
      <c r="A868" s="40">
        <v>45413</v>
      </c>
      <c r="B868" s="23" t="s">
        <v>79</v>
      </c>
      <c r="C868" s="19" t="s">
        <v>42</v>
      </c>
      <c r="D868" s="19" t="s">
        <v>47</v>
      </c>
      <c r="E868" s="19" t="s">
        <v>12</v>
      </c>
      <c r="F868" s="20" t="s">
        <v>61</v>
      </c>
      <c r="G868" s="21">
        <v>85342</v>
      </c>
      <c r="H868" s="22">
        <v>39806.6</v>
      </c>
      <c r="I868" s="22">
        <v>69.983000000000004</v>
      </c>
      <c r="J868" s="22">
        <v>35.744300000000003</v>
      </c>
      <c r="K868" s="22" t="str">
        <f t="shared" si="39"/>
        <v>19x100-Q1</v>
      </c>
      <c r="L868" s="32">
        <f>VLOOKUP(K:K,'price per block'!A:B,2,FALSE)</f>
        <v>300</v>
      </c>
      <c r="M868" s="33">
        <f>VLOOKUP(K:K,'price per block'!A:E,5,FALSE)</f>
        <v>1</v>
      </c>
      <c r="N868">
        <f t="shared" si="40"/>
        <v>69.983000000000004</v>
      </c>
      <c r="O868" s="34">
        <f t="shared" si="41"/>
        <v>0</v>
      </c>
    </row>
    <row r="869" spans="1:15" x14ac:dyDescent="0.2">
      <c r="A869" s="40">
        <v>45413</v>
      </c>
      <c r="B869" s="23" t="s">
        <v>79</v>
      </c>
      <c r="C869" s="19" t="s">
        <v>42</v>
      </c>
      <c r="D869" s="19" t="s">
        <v>46</v>
      </c>
      <c r="E869" s="19" t="s">
        <v>12</v>
      </c>
      <c r="F869" s="20" t="s">
        <v>61</v>
      </c>
      <c r="G869" s="21">
        <v>61542</v>
      </c>
      <c r="H869" s="22">
        <v>15331.3</v>
      </c>
      <c r="I869" s="22">
        <v>26.957000000000001</v>
      </c>
      <c r="J869" s="22">
        <v>13.7683</v>
      </c>
      <c r="K869" s="22" t="str">
        <f t="shared" si="39"/>
        <v>19x100-Q1</v>
      </c>
      <c r="L869" s="32">
        <f>VLOOKUP(K:K,'price per block'!A:B,2,FALSE)</f>
        <v>300</v>
      </c>
      <c r="M869" s="33">
        <f>VLOOKUP(K:K,'price per block'!A:E,5,FALSE)</f>
        <v>1</v>
      </c>
      <c r="N869">
        <f t="shared" si="40"/>
        <v>26.957000000000001</v>
      </c>
      <c r="O869" s="34">
        <f t="shared" si="41"/>
        <v>0</v>
      </c>
    </row>
    <row r="870" spans="1:15" x14ac:dyDescent="0.2">
      <c r="A870" s="40">
        <v>45413</v>
      </c>
      <c r="B870" s="23" t="s">
        <v>79</v>
      </c>
      <c r="C870" s="19" t="s">
        <v>42</v>
      </c>
      <c r="D870" s="19" t="s">
        <v>48</v>
      </c>
      <c r="E870" s="19" t="s">
        <v>15</v>
      </c>
      <c r="F870" s="20" t="s">
        <v>62</v>
      </c>
      <c r="G870" s="21">
        <v>9913</v>
      </c>
      <c r="H870" s="22">
        <v>2546.84</v>
      </c>
      <c r="I870" s="22">
        <v>4.4740000000000002</v>
      </c>
      <c r="J870" s="22">
        <v>2.2849200000000001</v>
      </c>
      <c r="K870" s="22" t="str">
        <f t="shared" si="39"/>
        <v>19x100-Q3</v>
      </c>
      <c r="L870" s="32">
        <f>VLOOKUP(K:K,'price per block'!A:B,2,FALSE)</f>
        <v>225</v>
      </c>
      <c r="M870" s="33">
        <f>VLOOKUP(K:K,'price per block'!A:E,5,FALSE)</f>
        <v>0.75</v>
      </c>
      <c r="N870">
        <f t="shared" si="40"/>
        <v>3.3555000000000001</v>
      </c>
      <c r="O870" s="34">
        <f t="shared" si="41"/>
        <v>1.1185</v>
      </c>
    </row>
    <row r="871" spans="1:15" x14ac:dyDescent="0.2">
      <c r="A871" s="40">
        <v>45413</v>
      </c>
      <c r="B871" s="23" t="s">
        <v>79</v>
      </c>
      <c r="C871" s="19" t="s">
        <v>42</v>
      </c>
      <c r="D871" s="19" t="s">
        <v>41</v>
      </c>
      <c r="E871" s="19" t="s">
        <v>12</v>
      </c>
      <c r="F871" s="20" t="s">
        <v>65</v>
      </c>
      <c r="G871" s="21">
        <v>157</v>
      </c>
      <c r="H871" s="22">
        <v>471.471</v>
      </c>
      <c r="I871" s="22">
        <v>0.82899999999999996</v>
      </c>
      <c r="J871" s="22">
        <v>0.42363499999999998</v>
      </c>
      <c r="K871" s="22" t="str">
        <f t="shared" si="39"/>
        <v>19x100-Q5</v>
      </c>
      <c r="L871" s="32">
        <f>VLOOKUP(K:K,'price per block'!A:B,2,FALSE)</f>
        <v>300</v>
      </c>
      <c r="M871" s="33">
        <f>VLOOKUP(K:K,'price per block'!A:E,5,FALSE)</f>
        <v>1</v>
      </c>
      <c r="N871">
        <f t="shared" si="40"/>
        <v>0.82899999999999996</v>
      </c>
      <c r="O871" s="34">
        <f t="shared" si="41"/>
        <v>0</v>
      </c>
    </row>
    <row r="872" spans="1:15" x14ac:dyDescent="0.2">
      <c r="A872" s="40">
        <v>45413</v>
      </c>
      <c r="B872" s="23" t="s">
        <v>79</v>
      </c>
      <c r="C872" s="19" t="s">
        <v>42</v>
      </c>
      <c r="D872" s="19" t="s">
        <v>45</v>
      </c>
      <c r="E872" s="19" t="s">
        <v>22</v>
      </c>
      <c r="F872" s="20" t="s">
        <v>63</v>
      </c>
      <c r="G872" s="21">
        <v>554</v>
      </c>
      <c r="H872" s="22">
        <v>160.73699999999999</v>
      </c>
      <c r="I872" s="22">
        <v>0.28199999999999997</v>
      </c>
      <c r="J872" s="22">
        <v>0.14424500000000001</v>
      </c>
      <c r="K872" s="22" t="str">
        <f t="shared" si="39"/>
        <v>19x100-Q2</v>
      </c>
      <c r="L872" s="32">
        <f>VLOOKUP(K:K,'price per block'!A:B,2,FALSE)</f>
        <v>300</v>
      </c>
      <c r="M872" s="33">
        <f>VLOOKUP(K:K,'price per block'!A:E,5,FALSE)</f>
        <v>1</v>
      </c>
      <c r="N872">
        <f t="shared" si="40"/>
        <v>0.28199999999999997</v>
      </c>
      <c r="O872" s="34">
        <f t="shared" si="41"/>
        <v>0</v>
      </c>
    </row>
    <row r="873" spans="1:15" x14ac:dyDescent="0.2">
      <c r="A873" s="40">
        <v>45413</v>
      </c>
      <c r="B873" s="23" t="s">
        <v>79</v>
      </c>
      <c r="C873" s="19" t="s">
        <v>42</v>
      </c>
      <c r="D873" s="19" t="s">
        <v>43</v>
      </c>
      <c r="E873" s="19" t="s">
        <v>12</v>
      </c>
      <c r="F873" s="20" t="s">
        <v>65</v>
      </c>
      <c r="G873" s="21">
        <v>224</v>
      </c>
      <c r="H873" s="22">
        <v>539.39200000000005</v>
      </c>
      <c r="I873" s="22">
        <v>0.94799999999999995</v>
      </c>
      <c r="J873" s="22">
        <v>0.48423500000000003</v>
      </c>
      <c r="K873" s="22" t="str">
        <f t="shared" si="39"/>
        <v>19x100-Q5</v>
      </c>
      <c r="L873" s="32">
        <f>VLOOKUP(K:K,'price per block'!A:B,2,FALSE)</f>
        <v>300</v>
      </c>
      <c r="M873" s="33">
        <f>VLOOKUP(K:K,'price per block'!A:E,5,FALSE)</f>
        <v>1</v>
      </c>
      <c r="N873">
        <f t="shared" si="40"/>
        <v>0.94799999999999995</v>
      </c>
      <c r="O873" s="34">
        <f t="shared" si="41"/>
        <v>0</v>
      </c>
    </row>
    <row r="874" spans="1:15" x14ac:dyDescent="0.2">
      <c r="A874" s="40">
        <v>45413</v>
      </c>
      <c r="B874" s="23" t="s">
        <v>79</v>
      </c>
      <c r="C874" s="19" t="s">
        <v>42</v>
      </c>
      <c r="D874" s="19" t="s">
        <v>32</v>
      </c>
      <c r="E874" s="19" t="s">
        <v>15</v>
      </c>
      <c r="F874" s="20" t="s">
        <v>64</v>
      </c>
      <c r="G874" s="21">
        <v>10976</v>
      </c>
      <c r="H874" s="22">
        <v>2570.96</v>
      </c>
      <c r="I874" s="22">
        <v>4.5190000000000001</v>
      </c>
      <c r="J874" s="22">
        <v>2.3080799999999999</v>
      </c>
      <c r="K874" s="22" t="str">
        <f t="shared" si="39"/>
        <v>19x100-Q4</v>
      </c>
      <c r="L874" s="32">
        <f>VLOOKUP(K:K,'price per block'!A:B,2,FALSE)</f>
        <v>150</v>
      </c>
      <c r="M874" s="33">
        <f>VLOOKUP(K:K,'price per block'!A:E,5,FALSE)</f>
        <v>0.5</v>
      </c>
      <c r="N874">
        <f t="shared" si="40"/>
        <v>2.2595000000000001</v>
      </c>
      <c r="O874" s="34">
        <f t="shared" si="41"/>
        <v>2.2595000000000001</v>
      </c>
    </row>
    <row r="875" spans="1:15" x14ac:dyDescent="0.2">
      <c r="A875" s="40">
        <v>45413</v>
      </c>
      <c r="B875" s="23" t="s">
        <v>78</v>
      </c>
      <c r="C875" s="19" t="s">
        <v>128</v>
      </c>
      <c r="D875" s="19" t="s">
        <v>6</v>
      </c>
      <c r="E875" s="19" t="s">
        <v>6</v>
      </c>
      <c r="F875" s="20" t="s">
        <v>6</v>
      </c>
      <c r="G875" s="21">
        <v>18384</v>
      </c>
      <c r="H875" s="22">
        <v>1188.0899999999999</v>
      </c>
      <c r="I875" s="22">
        <v>1.99</v>
      </c>
      <c r="J875" s="22">
        <v>0.89715</v>
      </c>
      <c r="K875" s="22" t="str">
        <f t="shared" si="39"/>
        <v>25x75-Waste</v>
      </c>
      <c r="L875" s="32">
        <f>VLOOKUP(K:K,'price per block'!A:B,2,FALSE)</f>
        <v>300</v>
      </c>
      <c r="M875" s="33">
        <f>VLOOKUP(K:K,'price per block'!A:E,5,FALSE)</f>
        <v>1</v>
      </c>
      <c r="N875">
        <f t="shared" si="40"/>
        <v>1.99</v>
      </c>
      <c r="O875" s="34">
        <f t="shared" si="41"/>
        <v>0</v>
      </c>
    </row>
    <row r="876" spans="1:15" x14ac:dyDescent="0.2">
      <c r="A876" s="40">
        <v>45413</v>
      </c>
      <c r="B876" s="23" t="s">
        <v>78</v>
      </c>
      <c r="C876" s="19" t="s">
        <v>128</v>
      </c>
      <c r="D876" s="19" t="s">
        <v>16</v>
      </c>
      <c r="E876" s="19" t="s">
        <v>6</v>
      </c>
      <c r="F876" s="20" t="s">
        <v>6</v>
      </c>
      <c r="G876" s="21">
        <v>0</v>
      </c>
      <c r="H876" s="22">
        <v>191.447</v>
      </c>
      <c r="I876" s="22">
        <v>0.32100000000000001</v>
      </c>
      <c r="J876" s="22">
        <v>0.144536</v>
      </c>
      <c r="K876" s="22" t="str">
        <f t="shared" si="39"/>
        <v>25x75-Waste</v>
      </c>
      <c r="L876" s="32">
        <f>VLOOKUP(K:K,'price per block'!A:B,2,FALSE)</f>
        <v>300</v>
      </c>
      <c r="M876" s="33">
        <f>VLOOKUP(K:K,'price per block'!A:E,5,FALSE)</f>
        <v>1</v>
      </c>
      <c r="N876">
        <f t="shared" si="40"/>
        <v>0.32100000000000001</v>
      </c>
      <c r="O876" s="34">
        <f t="shared" si="41"/>
        <v>0</v>
      </c>
    </row>
    <row r="877" spans="1:15" x14ac:dyDescent="0.2">
      <c r="A877" s="40">
        <v>45413</v>
      </c>
      <c r="B877" s="23" t="s">
        <v>78</v>
      </c>
      <c r="C877" s="19" t="s">
        <v>128</v>
      </c>
      <c r="D877" s="19" t="s">
        <v>17</v>
      </c>
      <c r="E877" s="19" t="s">
        <v>6</v>
      </c>
      <c r="F877" s="20" t="s">
        <v>6</v>
      </c>
      <c r="G877" s="21">
        <v>0</v>
      </c>
      <c r="H877" s="22">
        <v>0</v>
      </c>
      <c r="I877" s="22">
        <v>0</v>
      </c>
      <c r="J877" s="22">
        <v>0</v>
      </c>
      <c r="K877" s="22" t="str">
        <f t="shared" si="39"/>
        <v>25x75-Waste</v>
      </c>
      <c r="L877" s="32">
        <f>VLOOKUP(K:K,'price per block'!A:B,2,FALSE)</f>
        <v>300</v>
      </c>
      <c r="M877" s="33">
        <f>VLOOKUP(K:K,'price per block'!A:E,5,FALSE)</f>
        <v>1</v>
      </c>
      <c r="N877">
        <f t="shared" si="40"/>
        <v>0</v>
      </c>
      <c r="O877" s="34">
        <f t="shared" si="41"/>
        <v>0</v>
      </c>
    </row>
    <row r="878" spans="1:15" x14ac:dyDescent="0.2">
      <c r="A878" s="40">
        <v>45413</v>
      </c>
      <c r="B878" s="23" t="s">
        <v>78</v>
      </c>
      <c r="C878" s="19" t="s">
        <v>128</v>
      </c>
      <c r="D878" s="19" t="s">
        <v>9</v>
      </c>
      <c r="E878" s="19" t="s">
        <v>10</v>
      </c>
      <c r="F878" s="20" t="s">
        <v>6</v>
      </c>
      <c r="G878" s="21">
        <v>10629</v>
      </c>
      <c r="H878" s="22">
        <v>2071.38</v>
      </c>
      <c r="I878" s="22">
        <v>3.4670000000000001</v>
      </c>
      <c r="J878" s="22">
        <v>1.56335</v>
      </c>
      <c r="K878" s="22" t="str">
        <f t="shared" si="39"/>
        <v>25x75-Waste</v>
      </c>
      <c r="L878" s="32">
        <f>VLOOKUP(K:K,'price per block'!A:B,2,FALSE)</f>
        <v>300</v>
      </c>
      <c r="M878" s="33">
        <f>VLOOKUP(K:K,'price per block'!A:E,5,FALSE)</f>
        <v>1</v>
      </c>
      <c r="N878">
        <f t="shared" si="40"/>
        <v>3.4670000000000001</v>
      </c>
      <c r="O878" s="34">
        <f t="shared" si="41"/>
        <v>0</v>
      </c>
    </row>
    <row r="879" spans="1:15" x14ac:dyDescent="0.2">
      <c r="A879" s="40">
        <v>45413</v>
      </c>
      <c r="B879" s="23" t="s">
        <v>78</v>
      </c>
      <c r="C879" s="19" t="s">
        <v>42</v>
      </c>
      <c r="D879" s="19" t="s">
        <v>6</v>
      </c>
      <c r="E879" s="19" t="s">
        <v>6</v>
      </c>
      <c r="F879" s="20" t="s">
        <v>6</v>
      </c>
      <c r="G879" s="21">
        <v>37791</v>
      </c>
      <c r="H879" s="22">
        <v>2433.94</v>
      </c>
      <c r="I879" s="22">
        <v>4.274</v>
      </c>
      <c r="J879" s="22">
        <v>1.9269499999999999</v>
      </c>
      <c r="K879" s="22" t="str">
        <f t="shared" si="39"/>
        <v>19x100-Waste</v>
      </c>
      <c r="L879" s="32">
        <f>VLOOKUP(K:K,'price per block'!A:B,2,FALSE)</f>
        <v>300</v>
      </c>
      <c r="M879" s="33">
        <f>VLOOKUP(K:K,'price per block'!A:E,5,FALSE)</f>
        <v>1</v>
      </c>
      <c r="N879">
        <f t="shared" si="40"/>
        <v>4.274</v>
      </c>
      <c r="O879" s="34">
        <f t="shared" si="41"/>
        <v>0</v>
      </c>
    </row>
    <row r="880" spans="1:15" x14ac:dyDescent="0.2">
      <c r="A880" s="40">
        <v>45413</v>
      </c>
      <c r="B880" s="23" t="s">
        <v>78</v>
      </c>
      <c r="C880" s="19" t="s">
        <v>42</v>
      </c>
      <c r="D880" s="19" t="s">
        <v>9</v>
      </c>
      <c r="E880" s="19" t="s">
        <v>10</v>
      </c>
      <c r="F880" s="20" t="s">
        <v>6</v>
      </c>
      <c r="G880" s="21">
        <v>21343</v>
      </c>
      <c r="H880" s="22">
        <v>3797.55</v>
      </c>
      <c r="I880" s="22">
        <v>6.6630000000000003</v>
      </c>
      <c r="J880" s="22">
        <v>3.00427</v>
      </c>
      <c r="K880" s="22" t="str">
        <f t="shared" si="39"/>
        <v>19x100-Waste</v>
      </c>
      <c r="L880" s="32">
        <f>VLOOKUP(K:K,'price per block'!A:B,2,FALSE)</f>
        <v>300</v>
      </c>
      <c r="M880" s="33">
        <f>VLOOKUP(K:K,'price per block'!A:E,5,FALSE)</f>
        <v>1</v>
      </c>
      <c r="N880">
        <f t="shared" si="40"/>
        <v>6.6630000000000003</v>
      </c>
      <c r="O880" s="34">
        <f t="shared" si="41"/>
        <v>0</v>
      </c>
    </row>
    <row r="881" spans="1:15" x14ac:dyDescent="0.2">
      <c r="A881" s="40">
        <v>45413</v>
      </c>
      <c r="B881" s="23" t="s">
        <v>78</v>
      </c>
      <c r="C881" s="19" t="s">
        <v>42</v>
      </c>
      <c r="D881" s="19" t="s">
        <v>16</v>
      </c>
      <c r="E881" s="19" t="s">
        <v>6</v>
      </c>
      <c r="F881" s="20" t="s">
        <v>6</v>
      </c>
      <c r="G881" s="21">
        <v>0</v>
      </c>
      <c r="H881" s="22">
        <v>408.596</v>
      </c>
      <c r="I881" s="22">
        <v>0.71699999999999997</v>
      </c>
      <c r="J881" s="22">
        <v>0.32336999999999999</v>
      </c>
      <c r="K881" s="22" t="str">
        <f t="shared" si="39"/>
        <v>19x100-Waste</v>
      </c>
      <c r="L881" s="32">
        <f>VLOOKUP(K:K,'price per block'!A:B,2,FALSE)</f>
        <v>300</v>
      </c>
      <c r="M881" s="33">
        <f>VLOOKUP(K:K,'price per block'!A:E,5,FALSE)</f>
        <v>1</v>
      </c>
      <c r="N881">
        <f t="shared" si="40"/>
        <v>0.71699999999999997</v>
      </c>
      <c r="O881" s="34">
        <f t="shared" si="41"/>
        <v>0</v>
      </c>
    </row>
    <row r="882" spans="1:15" x14ac:dyDescent="0.2">
      <c r="A882" s="40">
        <v>45413</v>
      </c>
      <c r="B882" s="23" t="s">
        <v>78</v>
      </c>
      <c r="C882" s="19" t="s">
        <v>42</v>
      </c>
      <c r="D882" s="19" t="s">
        <v>17</v>
      </c>
      <c r="E882" s="19" t="s">
        <v>6</v>
      </c>
      <c r="F882" s="20" t="s">
        <v>6</v>
      </c>
      <c r="G882" s="21">
        <v>2</v>
      </c>
      <c r="H882" s="22">
        <v>8.8149999999999995</v>
      </c>
      <c r="I882" s="22">
        <v>3.3000000000000002E-2</v>
      </c>
      <c r="J882" s="22">
        <v>1.48421E-2</v>
      </c>
      <c r="K882" s="22" t="str">
        <f t="shared" si="39"/>
        <v>19x100-Waste</v>
      </c>
      <c r="L882" s="32">
        <f>VLOOKUP(K:K,'price per block'!A:B,2,FALSE)</f>
        <v>300</v>
      </c>
      <c r="M882" s="33">
        <f>VLOOKUP(K:K,'price per block'!A:E,5,FALSE)</f>
        <v>1</v>
      </c>
      <c r="N882">
        <f t="shared" si="40"/>
        <v>3.3000000000000002E-2</v>
      </c>
      <c r="O882" s="34">
        <f t="shared" si="41"/>
        <v>0</v>
      </c>
    </row>
    <row r="883" spans="1:15" x14ac:dyDescent="0.2">
      <c r="A883" s="40">
        <v>45413</v>
      </c>
      <c r="B883" s="23" t="s">
        <v>78</v>
      </c>
      <c r="C883" s="19" t="s">
        <v>126</v>
      </c>
      <c r="D883" s="19" t="s">
        <v>6</v>
      </c>
      <c r="E883" s="19" t="s">
        <v>6</v>
      </c>
      <c r="F883" s="20" t="s">
        <v>6</v>
      </c>
      <c r="G883" s="21">
        <v>131874</v>
      </c>
      <c r="H883" s="22">
        <v>7897.29</v>
      </c>
      <c r="I883" s="22">
        <v>10.355</v>
      </c>
      <c r="J883" s="22">
        <v>4.6688599999999996</v>
      </c>
      <c r="K883" s="22" t="str">
        <f t="shared" si="39"/>
        <v>19x75-Waste</v>
      </c>
      <c r="L883" s="32">
        <f>VLOOKUP(K:K,'price per block'!A:B,2,FALSE)</f>
        <v>300</v>
      </c>
      <c r="M883" s="33">
        <f>VLOOKUP(K:K,'price per block'!A:E,5,FALSE)</f>
        <v>1</v>
      </c>
      <c r="N883">
        <f t="shared" si="40"/>
        <v>10.355</v>
      </c>
      <c r="O883" s="34">
        <f t="shared" si="41"/>
        <v>0</v>
      </c>
    </row>
    <row r="884" spans="1:15" x14ac:dyDescent="0.2">
      <c r="A884" s="40">
        <v>45413</v>
      </c>
      <c r="B884" s="23" t="s">
        <v>78</v>
      </c>
      <c r="C884" s="19" t="s">
        <v>126</v>
      </c>
      <c r="D884" s="19" t="s">
        <v>9</v>
      </c>
      <c r="E884" s="19" t="s">
        <v>10</v>
      </c>
      <c r="F884" s="20" t="s">
        <v>6</v>
      </c>
      <c r="G884" s="21">
        <v>103614</v>
      </c>
      <c r="H884" s="22">
        <v>24416.6</v>
      </c>
      <c r="I884" s="22">
        <v>32.003999999999998</v>
      </c>
      <c r="J884" s="22">
        <v>14.430099999999999</v>
      </c>
      <c r="K884" s="22" t="str">
        <f t="shared" si="39"/>
        <v>19x75-Waste</v>
      </c>
      <c r="L884" s="32">
        <f>VLOOKUP(K:K,'price per block'!A:B,2,FALSE)</f>
        <v>300</v>
      </c>
      <c r="M884" s="33">
        <f>VLOOKUP(K:K,'price per block'!A:E,5,FALSE)</f>
        <v>1</v>
      </c>
      <c r="N884">
        <f t="shared" si="40"/>
        <v>32.003999999999998</v>
      </c>
      <c r="O884" s="34">
        <f t="shared" si="41"/>
        <v>0</v>
      </c>
    </row>
    <row r="885" spans="1:15" x14ac:dyDescent="0.2">
      <c r="A885" s="40">
        <v>45413</v>
      </c>
      <c r="B885" s="23" t="s">
        <v>78</v>
      </c>
      <c r="C885" s="19" t="s">
        <v>126</v>
      </c>
      <c r="D885" s="19" t="s">
        <v>16</v>
      </c>
      <c r="E885" s="19" t="s">
        <v>6</v>
      </c>
      <c r="F885" s="20" t="s">
        <v>6</v>
      </c>
      <c r="G885" s="21">
        <v>0</v>
      </c>
      <c r="H885" s="22">
        <v>1508.94</v>
      </c>
      <c r="I885" s="22">
        <v>1.978</v>
      </c>
      <c r="J885" s="22">
        <v>0.891953</v>
      </c>
      <c r="K885" s="22" t="str">
        <f t="shared" si="39"/>
        <v>19x75-Waste</v>
      </c>
      <c r="L885" s="32">
        <f>VLOOKUP(K:K,'price per block'!A:B,2,FALSE)</f>
        <v>300</v>
      </c>
      <c r="M885" s="33">
        <f>VLOOKUP(K:K,'price per block'!A:E,5,FALSE)</f>
        <v>1</v>
      </c>
      <c r="N885">
        <f t="shared" si="40"/>
        <v>1.978</v>
      </c>
      <c r="O885" s="34">
        <f t="shared" si="41"/>
        <v>0</v>
      </c>
    </row>
    <row r="886" spans="1:15" x14ac:dyDescent="0.2">
      <c r="A886" s="40">
        <v>45413</v>
      </c>
      <c r="B886" s="23" t="s">
        <v>78</v>
      </c>
      <c r="C886" s="19" t="s">
        <v>126</v>
      </c>
      <c r="D886" s="19" t="s">
        <v>17</v>
      </c>
      <c r="E886" s="19" t="s">
        <v>6</v>
      </c>
      <c r="F886" s="20" t="s">
        <v>6</v>
      </c>
      <c r="G886" s="21">
        <v>13</v>
      </c>
      <c r="H886" s="22">
        <v>41.284999999999997</v>
      </c>
      <c r="I886" s="22">
        <v>5.3999999999999999E-2</v>
      </c>
      <c r="J886" s="22">
        <v>2.42939E-2</v>
      </c>
      <c r="K886" s="22" t="str">
        <f t="shared" si="39"/>
        <v>19x75-Waste</v>
      </c>
      <c r="L886" s="32">
        <f>VLOOKUP(K:K,'price per block'!A:B,2,FALSE)</f>
        <v>300</v>
      </c>
      <c r="M886" s="33">
        <f>VLOOKUP(K:K,'price per block'!A:E,5,FALSE)</f>
        <v>1</v>
      </c>
      <c r="N886">
        <f t="shared" si="40"/>
        <v>5.3999999999999999E-2</v>
      </c>
      <c r="O886" s="34">
        <f t="shared" si="41"/>
        <v>0</v>
      </c>
    </row>
    <row r="887" spans="1:15" x14ac:dyDescent="0.2">
      <c r="A887" s="40">
        <v>45413</v>
      </c>
      <c r="B887" s="23" t="s">
        <v>78</v>
      </c>
      <c r="C887" s="19" t="s">
        <v>126</v>
      </c>
      <c r="D887" s="19" t="s">
        <v>6</v>
      </c>
      <c r="E887" s="19" t="s">
        <v>6</v>
      </c>
      <c r="F887" s="20" t="s">
        <v>6</v>
      </c>
      <c r="G887" s="21">
        <v>0</v>
      </c>
      <c r="H887" s="22">
        <v>0</v>
      </c>
      <c r="I887" s="22">
        <v>0</v>
      </c>
      <c r="J887" s="22">
        <v>0</v>
      </c>
      <c r="K887" s="22" t="str">
        <f t="shared" si="39"/>
        <v>19x75-Waste</v>
      </c>
      <c r="L887" s="32">
        <f>VLOOKUP(K:K,'price per block'!A:B,2,FALSE)</f>
        <v>300</v>
      </c>
      <c r="M887" s="33">
        <f>VLOOKUP(K:K,'price per block'!A:E,5,FALSE)</f>
        <v>1</v>
      </c>
      <c r="N887">
        <f t="shared" si="40"/>
        <v>0</v>
      </c>
      <c r="O887" s="34">
        <f t="shared" si="41"/>
        <v>0</v>
      </c>
    </row>
    <row r="888" spans="1:15" x14ac:dyDescent="0.2">
      <c r="A888" s="40">
        <v>45413</v>
      </c>
      <c r="B888" s="23" t="s">
        <v>78</v>
      </c>
      <c r="C888" s="19" t="s">
        <v>126</v>
      </c>
      <c r="D888" s="19" t="s">
        <v>16</v>
      </c>
      <c r="E888" s="19" t="s">
        <v>6</v>
      </c>
      <c r="F888" s="20" t="s">
        <v>6</v>
      </c>
      <c r="G888" s="21">
        <v>0</v>
      </c>
      <c r="H888" s="22">
        <v>0.72099999999999997</v>
      </c>
      <c r="I888" s="22">
        <v>1E-3</v>
      </c>
      <c r="J888" s="22">
        <v>4.2698299999999997E-4</v>
      </c>
      <c r="K888" s="22" t="str">
        <f t="shared" si="39"/>
        <v>19x75-Waste</v>
      </c>
      <c r="L888" s="32">
        <f>VLOOKUP(K:K,'price per block'!A:B,2,FALSE)</f>
        <v>300</v>
      </c>
      <c r="M888" s="33">
        <f>VLOOKUP(K:K,'price per block'!A:E,5,FALSE)</f>
        <v>1</v>
      </c>
      <c r="N888">
        <f t="shared" si="40"/>
        <v>1E-3</v>
      </c>
      <c r="O888" s="34">
        <f t="shared" si="41"/>
        <v>0</v>
      </c>
    </row>
    <row r="889" spans="1:15" x14ac:dyDescent="0.2">
      <c r="A889" s="40">
        <v>45413</v>
      </c>
      <c r="B889" s="23" t="s">
        <v>78</v>
      </c>
      <c r="C889" s="19" t="s">
        <v>126</v>
      </c>
      <c r="D889" s="19" t="s">
        <v>17</v>
      </c>
      <c r="E889" s="19" t="s">
        <v>6</v>
      </c>
      <c r="F889" s="20" t="s">
        <v>6</v>
      </c>
      <c r="G889" s="21">
        <v>4</v>
      </c>
      <c r="H889" s="22">
        <v>17.071000000000002</v>
      </c>
      <c r="I889" s="22">
        <v>2.1999999999999999E-2</v>
      </c>
      <c r="J889" s="22">
        <v>1.01078E-2</v>
      </c>
      <c r="K889" s="22" t="str">
        <f t="shared" si="39"/>
        <v>19x75-Waste</v>
      </c>
      <c r="L889" s="32">
        <f>VLOOKUP(K:K,'price per block'!A:B,2,FALSE)</f>
        <v>300</v>
      </c>
      <c r="M889" s="33">
        <f>VLOOKUP(K:K,'price per block'!A:E,5,FALSE)</f>
        <v>1</v>
      </c>
      <c r="N889">
        <f t="shared" si="40"/>
        <v>2.1999999999999999E-2</v>
      </c>
      <c r="O889" s="34">
        <f t="shared" si="41"/>
        <v>0</v>
      </c>
    </row>
    <row r="890" spans="1:15" x14ac:dyDescent="0.2">
      <c r="A890" s="40">
        <v>45413</v>
      </c>
      <c r="B890" s="23" t="s">
        <v>78</v>
      </c>
      <c r="C890" s="19" t="s">
        <v>128</v>
      </c>
      <c r="D890" s="19" t="s">
        <v>68</v>
      </c>
      <c r="E890" s="19" t="s">
        <v>12</v>
      </c>
      <c r="F890" s="20" t="s">
        <v>61</v>
      </c>
      <c r="G890" s="21">
        <v>14700</v>
      </c>
      <c r="H890" s="22">
        <v>6919.48</v>
      </c>
      <c r="I890" s="22">
        <v>11.586</v>
      </c>
      <c r="J890" s="22">
        <v>5.2240399999999996</v>
      </c>
      <c r="K890" s="22" t="str">
        <f t="shared" si="39"/>
        <v>25x75-Q1</v>
      </c>
      <c r="L890" s="32">
        <f>VLOOKUP(K:K,'price per block'!A:B,2,FALSE)</f>
        <v>300</v>
      </c>
      <c r="M890" s="33">
        <f>VLOOKUP(K:K,'price per block'!A:E,5,FALSE)</f>
        <v>1</v>
      </c>
      <c r="N890">
        <f t="shared" si="40"/>
        <v>11.586</v>
      </c>
      <c r="O890" s="34">
        <f t="shared" si="41"/>
        <v>0</v>
      </c>
    </row>
    <row r="891" spans="1:15" x14ac:dyDescent="0.2">
      <c r="A891" s="40">
        <v>45413</v>
      </c>
      <c r="B891" s="23" t="s">
        <v>78</v>
      </c>
      <c r="C891" s="19" t="s">
        <v>128</v>
      </c>
      <c r="D891" s="19" t="s">
        <v>69</v>
      </c>
      <c r="E891" s="19" t="s">
        <v>12</v>
      </c>
      <c r="F891" s="20" t="s">
        <v>61</v>
      </c>
      <c r="G891" s="21">
        <v>12284</v>
      </c>
      <c r="H891" s="22">
        <v>3104.49</v>
      </c>
      <c r="I891" s="22">
        <v>5.1989999999999998</v>
      </c>
      <c r="J891" s="22">
        <v>2.3440699999999999</v>
      </c>
      <c r="K891" s="22" t="str">
        <f t="shared" si="39"/>
        <v>25x75-Q1</v>
      </c>
      <c r="L891" s="32">
        <f>VLOOKUP(K:K,'price per block'!A:B,2,FALSE)</f>
        <v>300</v>
      </c>
      <c r="M891" s="33">
        <f>VLOOKUP(K:K,'price per block'!A:E,5,FALSE)</f>
        <v>1</v>
      </c>
      <c r="N891">
        <f t="shared" si="40"/>
        <v>5.1989999999999998</v>
      </c>
      <c r="O891" s="34">
        <f t="shared" si="41"/>
        <v>0</v>
      </c>
    </row>
    <row r="892" spans="1:15" x14ac:dyDescent="0.2">
      <c r="A892" s="40">
        <v>45413</v>
      </c>
      <c r="B892" s="23" t="s">
        <v>78</v>
      </c>
      <c r="C892" s="19" t="s">
        <v>128</v>
      </c>
      <c r="D892" s="19" t="s">
        <v>71</v>
      </c>
      <c r="E892" s="19" t="s">
        <v>15</v>
      </c>
      <c r="F892" s="20" t="s">
        <v>62</v>
      </c>
      <c r="G892" s="21">
        <v>1833</v>
      </c>
      <c r="H892" s="22">
        <v>449.99700000000001</v>
      </c>
      <c r="I892" s="22">
        <v>0.753</v>
      </c>
      <c r="J892" s="22">
        <v>0.33939000000000002</v>
      </c>
      <c r="K892" s="22" t="str">
        <f t="shared" si="39"/>
        <v>25x75-Q3</v>
      </c>
      <c r="L892" s="32">
        <f>VLOOKUP(K:K,'price per block'!A:B,2,FALSE)</f>
        <v>244</v>
      </c>
      <c r="M892" s="33">
        <f>VLOOKUP(K:K,'price per block'!A:E,5,FALSE)</f>
        <v>0.81333333333333335</v>
      </c>
      <c r="N892">
        <f t="shared" si="40"/>
        <v>0.61243999999999998</v>
      </c>
      <c r="O892" s="34">
        <f t="shared" si="41"/>
        <v>0.14056000000000002</v>
      </c>
    </row>
    <row r="893" spans="1:15" x14ac:dyDescent="0.2">
      <c r="A893" s="40">
        <v>45413</v>
      </c>
      <c r="B893" s="23" t="s">
        <v>78</v>
      </c>
      <c r="C893" s="19" t="s">
        <v>128</v>
      </c>
      <c r="D893" s="19" t="s">
        <v>73</v>
      </c>
      <c r="E893" s="19" t="s">
        <v>12</v>
      </c>
      <c r="F893" s="20" t="s">
        <v>65</v>
      </c>
      <c r="G893" s="21">
        <v>32</v>
      </c>
      <c r="H893" s="22">
        <v>77.055999999999997</v>
      </c>
      <c r="I893" s="22">
        <v>0.129</v>
      </c>
      <c r="J893" s="22">
        <v>5.8205899999999998E-2</v>
      </c>
      <c r="K893" s="22" t="str">
        <f t="shared" si="39"/>
        <v>25x75-Q5</v>
      </c>
      <c r="L893" s="32">
        <f>VLOOKUP(K:K,'price per block'!A:B,2,FALSE)</f>
        <v>300</v>
      </c>
      <c r="M893" s="33">
        <f>VLOOKUP(K:K,'price per block'!A:E,5,FALSE)</f>
        <v>1</v>
      </c>
      <c r="N893">
        <f t="shared" si="40"/>
        <v>0.129</v>
      </c>
      <c r="O893" s="34">
        <f t="shared" si="41"/>
        <v>0</v>
      </c>
    </row>
    <row r="894" spans="1:15" x14ac:dyDescent="0.2">
      <c r="A894" s="40">
        <v>45413</v>
      </c>
      <c r="B894" s="23" t="s">
        <v>78</v>
      </c>
      <c r="C894" s="19" t="s">
        <v>128</v>
      </c>
      <c r="D894" s="19" t="s">
        <v>70</v>
      </c>
      <c r="E894" s="19" t="s">
        <v>12</v>
      </c>
      <c r="F894" s="20" t="s">
        <v>65</v>
      </c>
      <c r="G894" s="21">
        <v>59</v>
      </c>
      <c r="H894" s="22">
        <v>177.17699999999999</v>
      </c>
      <c r="I894" s="22">
        <v>0.29699999999999999</v>
      </c>
      <c r="J894" s="22">
        <v>0.13381999999999999</v>
      </c>
      <c r="K894" s="22" t="str">
        <f t="shared" si="39"/>
        <v>25x75-Q5</v>
      </c>
      <c r="L894" s="32">
        <f>VLOOKUP(K:K,'price per block'!A:B,2,FALSE)</f>
        <v>300</v>
      </c>
      <c r="M894" s="33">
        <f>VLOOKUP(K:K,'price per block'!A:E,5,FALSE)</f>
        <v>1</v>
      </c>
      <c r="N894">
        <f t="shared" si="40"/>
        <v>0.29699999999999999</v>
      </c>
      <c r="O894" s="34">
        <f t="shared" si="41"/>
        <v>0</v>
      </c>
    </row>
    <row r="895" spans="1:15" x14ac:dyDescent="0.2">
      <c r="A895" s="40">
        <v>45413</v>
      </c>
      <c r="B895" s="23" t="s">
        <v>78</v>
      </c>
      <c r="C895" s="19" t="s">
        <v>128</v>
      </c>
      <c r="D895" s="19" t="s">
        <v>72</v>
      </c>
      <c r="E895" s="19" t="s">
        <v>22</v>
      </c>
      <c r="F895" s="20" t="s">
        <v>63</v>
      </c>
      <c r="G895" s="21">
        <v>16</v>
      </c>
      <c r="H895" s="22">
        <v>3.8519999999999999</v>
      </c>
      <c r="I895" s="22">
        <v>6.0000000000000001E-3</v>
      </c>
      <c r="J895" s="22">
        <v>2.91449E-3</v>
      </c>
      <c r="K895" s="22" t="str">
        <f t="shared" si="39"/>
        <v>25x75-Q2</v>
      </c>
      <c r="L895" s="32">
        <f>VLOOKUP(K:K,'price per block'!A:B,2,FALSE)</f>
        <v>300</v>
      </c>
      <c r="M895" s="33">
        <f>VLOOKUP(K:K,'price per block'!A:E,5,FALSE)</f>
        <v>1</v>
      </c>
      <c r="N895">
        <f t="shared" si="40"/>
        <v>6.0000000000000001E-3</v>
      </c>
      <c r="O895" s="34">
        <f t="shared" si="41"/>
        <v>0</v>
      </c>
    </row>
    <row r="896" spans="1:15" x14ac:dyDescent="0.2">
      <c r="A896" s="40">
        <v>45413</v>
      </c>
      <c r="B896" s="23" t="s">
        <v>78</v>
      </c>
      <c r="C896" s="19" t="s">
        <v>42</v>
      </c>
      <c r="D896" s="19" t="s">
        <v>47</v>
      </c>
      <c r="E896" s="19" t="s">
        <v>12</v>
      </c>
      <c r="F896" s="20" t="s">
        <v>61</v>
      </c>
      <c r="G896" s="21">
        <v>26094</v>
      </c>
      <c r="H896" s="22">
        <v>12033.2</v>
      </c>
      <c r="I896" s="22">
        <v>21.122</v>
      </c>
      <c r="J896" s="22">
        <v>9.5233000000000008</v>
      </c>
      <c r="K896" s="22" t="str">
        <f t="shared" si="39"/>
        <v>19x100-Q1</v>
      </c>
      <c r="L896" s="32">
        <f>VLOOKUP(K:K,'price per block'!A:B,2,FALSE)</f>
        <v>300</v>
      </c>
      <c r="M896" s="33">
        <f>VLOOKUP(K:K,'price per block'!A:E,5,FALSE)</f>
        <v>1</v>
      </c>
      <c r="N896">
        <f t="shared" si="40"/>
        <v>21.122</v>
      </c>
      <c r="O896" s="34">
        <f t="shared" si="41"/>
        <v>0</v>
      </c>
    </row>
    <row r="897" spans="1:15" x14ac:dyDescent="0.2">
      <c r="A897" s="40">
        <v>45413</v>
      </c>
      <c r="B897" s="23" t="s">
        <v>78</v>
      </c>
      <c r="C897" s="19" t="s">
        <v>42</v>
      </c>
      <c r="D897" s="19" t="s">
        <v>46</v>
      </c>
      <c r="E897" s="19" t="s">
        <v>12</v>
      </c>
      <c r="F897" s="20" t="s">
        <v>61</v>
      </c>
      <c r="G897" s="21">
        <v>27036</v>
      </c>
      <c r="H897" s="22">
        <v>6653.85</v>
      </c>
      <c r="I897" s="22">
        <v>11.682</v>
      </c>
      <c r="J897" s="22">
        <v>5.2673899999999998</v>
      </c>
      <c r="K897" s="22" t="str">
        <f t="shared" si="39"/>
        <v>19x100-Q1</v>
      </c>
      <c r="L897" s="32">
        <f>VLOOKUP(K:K,'price per block'!A:B,2,FALSE)</f>
        <v>300</v>
      </c>
      <c r="M897" s="33">
        <f>VLOOKUP(K:K,'price per block'!A:E,5,FALSE)</f>
        <v>1</v>
      </c>
      <c r="N897">
        <f t="shared" si="40"/>
        <v>11.682</v>
      </c>
      <c r="O897" s="34">
        <f t="shared" si="41"/>
        <v>0</v>
      </c>
    </row>
    <row r="898" spans="1:15" x14ac:dyDescent="0.2">
      <c r="A898" s="40">
        <v>45413</v>
      </c>
      <c r="B898" s="23" t="s">
        <v>78</v>
      </c>
      <c r="C898" s="19" t="s">
        <v>42</v>
      </c>
      <c r="D898" s="19" t="s">
        <v>48</v>
      </c>
      <c r="E898" s="19" t="s">
        <v>15</v>
      </c>
      <c r="F898" s="20" t="s">
        <v>62</v>
      </c>
      <c r="G898" s="21">
        <v>6251</v>
      </c>
      <c r="H898" s="22">
        <v>1714.45</v>
      </c>
      <c r="I898" s="22">
        <v>3.004</v>
      </c>
      <c r="J898" s="22">
        <v>1.35459</v>
      </c>
      <c r="K898" s="22" t="str">
        <f t="shared" si="39"/>
        <v>19x100-Q3</v>
      </c>
      <c r="L898" s="32">
        <f>VLOOKUP(K:K,'price per block'!A:B,2,FALSE)</f>
        <v>225</v>
      </c>
      <c r="M898" s="33">
        <f>VLOOKUP(K:K,'price per block'!A:E,5,FALSE)</f>
        <v>0.75</v>
      </c>
      <c r="N898">
        <f t="shared" si="40"/>
        <v>2.2530000000000001</v>
      </c>
      <c r="O898" s="34">
        <f t="shared" si="41"/>
        <v>0.75099999999999989</v>
      </c>
    </row>
    <row r="899" spans="1:15" x14ac:dyDescent="0.2">
      <c r="A899" s="40">
        <v>45413</v>
      </c>
      <c r="B899" s="23" t="s">
        <v>78</v>
      </c>
      <c r="C899" s="19" t="s">
        <v>42</v>
      </c>
      <c r="D899" s="19" t="s">
        <v>43</v>
      </c>
      <c r="E899" s="19" t="s">
        <v>12</v>
      </c>
      <c r="F899" s="20" t="s">
        <v>65</v>
      </c>
      <c r="G899" s="21">
        <v>72</v>
      </c>
      <c r="H899" s="22">
        <v>173.376</v>
      </c>
      <c r="I899" s="22">
        <v>0.30499999999999999</v>
      </c>
      <c r="J899" s="22">
        <v>0.13739699999999999</v>
      </c>
      <c r="K899" s="22" t="str">
        <f t="shared" ref="K899:K962" si="42">CONCATENATE(C899,"-",F899)</f>
        <v>19x100-Q5</v>
      </c>
      <c r="L899" s="32">
        <f>VLOOKUP(K:K,'price per block'!A:B,2,FALSE)</f>
        <v>300</v>
      </c>
      <c r="M899" s="33">
        <f>VLOOKUP(K:K,'price per block'!A:E,5,FALSE)</f>
        <v>1</v>
      </c>
      <c r="N899">
        <f t="shared" ref="N899:N962" si="43">M899*I899</f>
        <v>0.30499999999999999</v>
      </c>
      <c r="O899" s="34">
        <f t="shared" ref="O899:O962" si="44">I899-N899</f>
        <v>0</v>
      </c>
    </row>
    <row r="900" spans="1:15" x14ac:dyDescent="0.2">
      <c r="A900" s="40">
        <v>45413</v>
      </c>
      <c r="B900" s="23" t="s">
        <v>78</v>
      </c>
      <c r="C900" s="19" t="s">
        <v>42</v>
      </c>
      <c r="D900" s="19" t="s">
        <v>45</v>
      </c>
      <c r="E900" s="19" t="s">
        <v>22</v>
      </c>
      <c r="F900" s="20" t="s">
        <v>63</v>
      </c>
      <c r="G900" s="21">
        <v>106</v>
      </c>
      <c r="H900" s="22">
        <v>33.305999999999997</v>
      </c>
      <c r="I900" s="22">
        <v>5.8000000000000003E-2</v>
      </c>
      <c r="J900" s="22">
        <v>2.6347599999999999E-2</v>
      </c>
      <c r="K900" s="22" t="str">
        <f t="shared" si="42"/>
        <v>19x100-Q2</v>
      </c>
      <c r="L900" s="32">
        <f>VLOOKUP(K:K,'price per block'!A:B,2,FALSE)</f>
        <v>300</v>
      </c>
      <c r="M900" s="33">
        <f>VLOOKUP(K:K,'price per block'!A:E,5,FALSE)</f>
        <v>1</v>
      </c>
      <c r="N900">
        <f t="shared" si="43"/>
        <v>5.8000000000000003E-2</v>
      </c>
      <c r="O900" s="34">
        <f t="shared" si="44"/>
        <v>0</v>
      </c>
    </row>
    <row r="901" spans="1:15" x14ac:dyDescent="0.2">
      <c r="A901" s="40">
        <v>45413</v>
      </c>
      <c r="B901" s="23" t="s">
        <v>78</v>
      </c>
      <c r="C901" s="19" t="s">
        <v>42</v>
      </c>
      <c r="D901" s="19" t="s">
        <v>41</v>
      </c>
      <c r="E901" s="19" t="s">
        <v>12</v>
      </c>
      <c r="F901" s="20" t="s">
        <v>65</v>
      </c>
      <c r="G901" s="21">
        <v>15</v>
      </c>
      <c r="H901" s="22">
        <v>45.045000000000002</v>
      </c>
      <c r="I901" s="22">
        <v>7.9000000000000001E-2</v>
      </c>
      <c r="J901" s="22">
        <v>3.5646600000000001E-2</v>
      </c>
      <c r="K901" s="22" t="str">
        <f t="shared" si="42"/>
        <v>19x100-Q5</v>
      </c>
      <c r="L901" s="32">
        <f>VLOOKUP(K:K,'price per block'!A:B,2,FALSE)</f>
        <v>300</v>
      </c>
      <c r="M901" s="33">
        <f>VLOOKUP(K:K,'price per block'!A:E,5,FALSE)</f>
        <v>1</v>
      </c>
      <c r="N901">
        <f t="shared" si="43"/>
        <v>7.9000000000000001E-2</v>
      </c>
      <c r="O901" s="34">
        <f t="shared" si="44"/>
        <v>0</v>
      </c>
    </row>
    <row r="902" spans="1:15" x14ac:dyDescent="0.2">
      <c r="A902" s="40">
        <v>45413</v>
      </c>
      <c r="B902" s="23" t="s">
        <v>78</v>
      </c>
      <c r="C902" s="19" t="s">
        <v>42</v>
      </c>
      <c r="D902" s="19" t="s">
        <v>32</v>
      </c>
      <c r="E902" s="19" t="s">
        <v>15</v>
      </c>
      <c r="F902" s="20" t="s">
        <v>64</v>
      </c>
      <c r="G902" s="21">
        <v>5307</v>
      </c>
      <c r="H902" s="22">
        <v>1248.99</v>
      </c>
      <c r="I902" s="22">
        <v>2.1909999999999998</v>
      </c>
      <c r="J902" s="22">
        <v>0.98803700000000005</v>
      </c>
      <c r="K902" s="22" t="str">
        <f t="shared" si="42"/>
        <v>19x100-Q4</v>
      </c>
      <c r="L902" s="32">
        <f>VLOOKUP(K:K,'price per block'!A:B,2,FALSE)</f>
        <v>150</v>
      </c>
      <c r="M902" s="33">
        <f>VLOOKUP(K:K,'price per block'!A:E,5,FALSE)</f>
        <v>0.5</v>
      </c>
      <c r="N902">
        <f t="shared" si="43"/>
        <v>1.0954999999999999</v>
      </c>
      <c r="O902" s="34">
        <f t="shared" si="44"/>
        <v>1.0954999999999999</v>
      </c>
    </row>
    <row r="903" spans="1:15" x14ac:dyDescent="0.2">
      <c r="A903" s="40">
        <v>45413</v>
      </c>
      <c r="B903" s="23" t="s">
        <v>78</v>
      </c>
      <c r="C903" s="19" t="s">
        <v>126</v>
      </c>
      <c r="D903" s="19" t="s">
        <v>11</v>
      </c>
      <c r="E903" s="19" t="s">
        <v>12</v>
      </c>
      <c r="F903" s="20" t="s">
        <v>61</v>
      </c>
      <c r="G903" s="21">
        <v>137957</v>
      </c>
      <c r="H903" s="22">
        <v>57071.199999999997</v>
      </c>
      <c r="I903" s="22">
        <v>74.83</v>
      </c>
      <c r="J903" s="22">
        <v>33.739199999999997</v>
      </c>
      <c r="K903" s="22" t="str">
        <f t="shared" si="42"/>
        <v>19x75-Q1</v>
      </c>
      <c r="L903" s="32">
        <f>VLOOKUP(K:K,'price per block'!A:B,2,FALSE)</f>
        <v>300</v>
      </c>
      <c r="M903" s="33">
        <f>VLOOKUP(K:K,'price per block'!A:E,5,FALSE)</f>
        <v>1</v>
      </c>
      <c r="N903">
        <f t="shared" si="43"/>
        <v>74.83</v>
      </c>
      <c r="O903" s="34">
        <f t="shared" si="44"/>
        <v>0</v>
      </c>
    </row>
    <row r="904" spans="1:15" x14ac:dyDescent="0.2">
      <c r="A904" s="40">
        <v>45413</v>
      </c>
      <c r="B904" s="23" t="s">
        <v>78</v>
      </c>
      <c r="C904" s="19" t="s">
        <v>126</v>
      </c>
      <c r="D904" s="19" t="s">
        <v>13</v>
      </c>
      <c r="E904" s="19" t="s">
        <v>12</v>
      </c>
      <c r="F904" s="20" t="s">
        <v>61</v>
      </c>
      <c r="G904" s="21">
        <v>48896</v>
      </c>
      <c r="H904" s="22">
        <v>9897.6200000000008</v>
      </c>
      <c r="I904" s="22">
        <v>12.978</v>
      </c>
      <c r="J904" s="22">
        <v>5.8515699999999997</v>
      </c>
      <c r="K904" s="22" t="str">
        <f t="shared" si="42"/>
        <v>19x75-Q1</v>
      </c>
      <c r="L904" s="32">
        <f>VLOOKUP(K:K,'price per block'!A:B,2,FALSE)</f>
        <v>300</v>
      </c>
      <c r="M904" s="33">
        <f>VLOOKUP(K:K,'price per block'!A:E,5,FALSE)</f>
        <v>1</v>
      </c>
      <c r="N904">
        <f t="shared" si="43"/>
        <v>12.978</v>
      </c>
      <c r="O904" s="34">
        <f t="shared" si="44"/>
        <v>0</v>
      </c>
    </row>
    <row r="905" spans="1:15" x14ac:dyDescent="0.2">
      <c r="A905" s="40">
        <v>45413</v>
      </c>
      <c r="B905" s="23" t="s">
        <v>78</v>
      </c>
      <c r="C905" s="19" t="s">
        <v>126</v>
      </c>
      <c r="D905" s="19" t="s">
        <v>14</v>
      </c>
      <c r="E905" s="19" t="s">
        <v>15</v>
      </c>
      <c r="F905" s="20" t="s">
        <v>62</v>
      </c>
      <c r="G905" s="21">
        <v>34500</v>
      </c>
      <c r="H905" s="22">
        <v>9882.5</v>
      </c>
      <c r="I905" s="22">
        <v>12.945</v>
      </c>
      <c r="J905" s="22">
        <v>5.8364500000000001</v>
      </c>
      <c r="K905" s="22" t="str">
        <f t="shared" si="42"/>
        <v>19x75-Q3</v>
      </c>
      <c r="L905" s="32">
        <f>VLOOKUP(K:K,'price per block'!A:B,2,FALSE)</f>
        <v>244</v>
      </c>
      <c r="M905" s="33">
        <f>VLOOKUP(K:K,'price per block'!A:E,5,FALSE)</f>
        <v>0.81333333333333335</v>
      </c>
      <c r="N905">
        <f t="shared" si="43"/>
        <v>10.528600000000001</v>
      </c>
      <c r="O905" s="34">
        <f t="shared" si="44"/>
        <v>2.4163999999999994</v>
      </c>
    </row>
    <row r="906" spans="1:15" x14ac:dyDescent="0.2">
      <c r="A906" s="40">
        <v>45413</v>
      </c>
      <c r="B906" s="23" t="s">
        <v>78</v>
      </c>
      <c r="C906" s="19" t="s">
        <v>126</v>
      </c>
      <c r="D906" s="19" t="s">
        <v>24</v>
      </c>
      <c r="E906" s="19" t="s">
        <v>12</v>
      </c>
      <c r="F906" s="20" t="s">
        <v>65</v>
      </c>
      <c r="G906" s="21">
        <v>222</v>
      </c>
      <c r="H906" s="22">
        <v>534.57600000000002</v>
      </c>
      <c r="I906" s="22">
        <v>0.70099999999999996</v>
      </c>
      <c r="J906" s="22">
        <v>0.31620999999999999</v>
      </c>
      <c r="K906" s="22" t="str">
        <f t="shared" si="42"/>
        <v>19x75-Q5</v>
      </c>
      <c r="L906" s="32">
        <f>VLOOKUP(K:K,'price per block'!A:B,2,FALSE)</f>
        <v>300</v>
      </c>
      <c r="M906" s="33">
        <f>VLOOKUP(K:K,'price per block'!A:E,5,FALSE)</f>
        <v>1</v>
      </c>
      <c r="N906">
        <f t="shared" si="43"/>
        <v>0.70099999999999996</v>
      </c>
      <c r="O906" s="34">
        <f t="shared" si="44"/>
        <v>0</v>
      </c>
    </row>
    <row r="907" spans="1:15" x14ac:dyDescent="0.2">
      <c r="A907" s="40">
        <v>45413</v>
      </c>
      <c r="B907" s="23" t="s">
        <v>78</v>
      </c>
      <c r="C907" s="19" t="s">
        <v>126</v>
      </c>
      <c r="D907" s="19" t="s">
        <v>25</v>
      </c>
      <c r="E907" s="19" t="s">
        <v>12</v>
      </c>
      <c r="F907" s="20" t="s">
        <v>65</v>
      </c>
      <c r="G907" s="21">
        <v>172</v>
      </c>
      <c r="H907" s="22">
        <v>516.51599999999996</v>
      </c>
      <c r="I907" s="22">
        <v>0.67800000000000005</v>
      </c>
      <c r="J907" s="22">
        <v>0.30573899999999998</v>
      </c>
      <c r="K907" s="22" t="str">
        <f t="shared" si="42"/>
        <v>19x75-Q5</v>
      </c>
      <c r="L907" s="32">
        <f>VLOOKUP(K:K,'price per block'!A:B,2,FALSE)</f>
        <v>300</v>
      </c>
      <c r="M907" s="33">
        <f>VLOOKUP(K:K,'price per block'!A:E,5,FALSE)</f>
        <v>1</v>
      </c>
      <c r="N907">
        <f t="shared" si="43"/>
        <v>0.67800000000000005</v>
      </c>
      <c r="O907" s="34">
        <f t="shared" si="44"/>
        <v>0</v>
      </c>
    </row>
    <row r="908" spans="1:15" x14ac:dyDescent="0.2">
      <c r="A908" s="40">
        <v>45413</v>
      </c>
      <c r="B908" s="23" t="s">
        <v>78</v>
      </c>
      <c r="C908" s="19" t="s">
        <v>126</v>
      </c>
      <c r="D908" s="19" t="s">
        <v>23</v>
      </c>
      <c r="E908" s="19" t="s">
        <v>22</v>
      </c>
      <c r="F908" s="20" t="s">
        <v>63</v>
      </c>
      <c r="G908" s="21">
        <v>3498</v>
      </c>
      <c r="H908" s="22">
        <v>1041.53</v>
      </c>
      <c r="I908" s="22">
        <v>1.365</v>
      </c>
      <c r="J908" s="22">
        <v>0.61545099999999997</v>
      </c>
      <c r="K908" s="22" t="str">
        <f t="shared" si="42"/>
        <v>19x75-Q2</v>
      </c>
      <c r="L908" s="32">
        <f>VLOOKUP(K:K,'price per block'!A:B,2,FALSE)</f>
        <v>300</v>
      </c>
      <c r="M908" s="33">
        <f>VLOOKUP(K:K,'price per block'!A:E,5,FALSE)</f>
        <v>1</v>
      </c>
      <c r="N908">
        <f t="shared" si="43"/>
        <v>1.365</v>
      </c>
      <c r="O908" s="34">
        <f t="shared" si="44"/>
        <v>0</v>
      </c>
    </row>
    <row r="909" spans="1:15" x14ac:dyDescent="0.2">
      <c r="A909" s="40">
        <v>45444</v>
      </c>
      <c r="B909" s="23" t="s">
        <v>75</v>
      </c>
      <c r="C909" s="19" t="s">
        <v>28</v>
      </c>
      <c r="D909" s="19" t="s">
        <v>9</v>
      </c>
      <c r="E909" s="19" t="s">
        <v>10</v>
      </c>
      <c r="F909" s="20" t="s">
        <v>6</v>
      </c>
      <c r="G909" s="21">
        <v>21957</v>
      </c>
      <c r="H909" s="22">
        <v>4731.41</v>
      </c>
      <c r="I909" s="22">
        <v>4.9340000000000002</v>
      </c>
      <c r="J909" s="22">
        <v>20.072299999999998</v>
      </c>
      <c r="K909" s="22" t="str">
        <f t="shared" si="42"/>
        <v>16x69-Waste</v>
      </c>
      <c r="L909" s="32">
        <f>VLOOKUP(K:K,'price per block'!A:B,2,FALSE)</f>
        <v>300</v>
      </c>
      <c r="M909" s="33">
        <f>VLOOKUP(K:K,'price per block'!A:E,5,FALSE)</f>
        <v>1</v>
      </c>
      <c r="N909">
        <f t="shared" si="43"/>
        <v>4.9340000000000002</v>
      </c>
      <c r="O909" s="34">
        <f t="shared" si="44"/>
        <v>0</v>
      </c>
    </row>
    <row r="910" spans="1:15" x14ac:dyDescent="0.2">
      <c r="A910" s="40">
        <v>45444</v>
      </c>
      <c r="B910" s="23" t="s">
        <v>75</v>
      </c>
      <c r="C910" s="19" t="s">
        <v>28</v>
      </c>
      <c r="D910" s="19" t="s">
        <v>6</v>
      </c>
      <c r="E910" s="19" t="s">
        <v>6</v>
      </c>
      <c r="F910" s="20" t="s">
        <v>6</v>
      </c>
      <c r="G910" s="21">
        <v>28713</v>
      </c>
      <c r="H910" s="22">
        <v>1758.85</v>
      </c>
      <c r="I910" s="22">
        <v>1.835</v>
      </c>
      <c r="J910" s="22">
        <v>7.4670899999999998</v>
      </c>
      <c r="K910" s="22" t="str">
        <f t="shared" si="42"/>
        <v>16x69-Waste</v>
      </c>
      <c r="L910" s="32">
        <f>VLOOKUP(K:K,'price per block'!A:B,2,FALSE)</f>
        <v>300</v>
      </c>
      <c r="M910" s="33">
        <f>VLOOKUP(K:K,'price per block'!A:E,5,FALSE)</f>
        <v>1</v>
      </c>
      <c r="N910">
        <f t="shared" si="43"/>
        <v>1.835</v>
      </c>
      <c r="O910" s="34">
        <f t="shared" si="44"/>
        <v>0</v>
      </c>
    </row>
    <row r="911" spans="1:15" x14ac:dyDescent="0.2">
      <c r="A911" s="40">
        <v>45444</v>
      </c>
      <c r="B911" s="23" t="s">
        <v>75</v>
      </c>
      <c r="C911" s="19" t="s">
        <v>28</v>
      </c>
      <c r="D911" s="19" t="s">
        <v>16</v>
      </c>
      <c r="E911" s="19" t="s">
        <v>6</v>
      </c>
      <c r="F911" s="20" t="s">
        <v>6</v>
      </c>
      <c r="G911" s="21">
        <v>0</v>
      </c>
      <c r="H911" s="22">
        <v>323.14100000000002</v>
      </c>
      <c r="I911" s="22">
        <v>0.33700000000000002</v>
      </c>
      <c r="J911" s="22">
        <v>1.3718300000000001</v>
      </c>
      <c r="K911" s="22" t="str">
        <f t="shared" si="42"/>
        <v>16x69-Waste</v>
      </c>
      <c r="L911" s="32">
        <f>VLOOKUP(K:K,'price per block'!A:B,2,FALSE)</f>
        <v>300</v>
      </c>
      <c r="M911" s="33">
        <f>VLOOKUP(K:K,'price per block'!A:E,5,FALSE)</f>
        <v>1</v>
      </c>
      <c r="N911">
        <f t="shared" si="43"/>
        <v>0.33700000000000002</v>
      </c>
      <c r="O911" s="34">
        <f t="shared" si="44"/>
        <v>0</v>
      </c>
    </row>
    <row r="912" spans="1:15" x14ac:dyDescent="0.2">
      <c r="A912" s="40">
        <v>45444</v>
      </c>
      <c r="B912" s="23" t="s">
        <v>75</v>
      </c>
      <c r="C912" s="19" t="s">
        <v>28</v>
      </c>
      <c r="D912" s="19" t="s">
        <v>17</v>
      </c>
      <c r="E912" s="19" t="s">
        <v>6</v>
      </c>
      <c r="F912" s="20" t="s">
        <v>6</v>
      </c>
      <c r="G912" s="21">
        <v>0</v>
      </c>
      <c r="H912" s="22">
        <v>0</v>
      </c>
      <c r="I912" s="22">
        <v>0</v>
      </c>
      <c r="J912" s="22">
        <v>0</v>
      </c>
      <c r="K912" s="22" t="str">
        <f t="shared" si="42"/>
        <v>16x69-Waste</v>
      </c>
      <c r="L912" s="32">
        <f>VLOOKUP(K:K,'price per block'!A:B,2,FALSE)</f>
        <v>300</v>
      </c>
      <c r="M912" s="33">
        <f>VLOOKUP(K:K,'price per block'!A:E,5,FALSE)</f>
        <v>1</v>
      </c>
      <c r="N912">
        <f t="shared" si="43"/>
        <v>0</v>
      </c>
      <c r="O912" s="34">
        <f t="shared" si="44"/>
        <v>0</v>
      </c>
    </row>
    <row r="913" spans="1:15" x14ac:dyDescent="0.2">
      <c r="A913" s="40">
        <v>45444</v>
      </c>
      <c r="B913" s="23" t="s">
        <v>75</v>
      </c>
      <c r="C913" s="19" t="s">
        <v>28</v>
      </c>
      <c r="D913" s="19" t="s">
        <v>31</v>
      </c>
      <c r="E913" s="19" t="s">
        <v>12</v>
      </c>
      <c r="F913" s="20" t="s">
        <v>61</v>
      </c>
      <c r="G913" s="21">
        <v>13425</v>
      </c>
      <c r="H913" s="22">
        <v>2990.8</v>
      </c>
      <c r="I913" s="22">
        <v>3.1190000000000002</v>
      </c>
      <c r="J913" s="22">
        <v>12.690200000000001</v>
      </c>
      <c r="K913" s="22" t="str">
        <f t="shared" si="42"/>
        <v>16x69-Q1</v>
      </c>
      <c r="L913" s="32">
        <f>VLOOKUP(K:K,'price per block'!A:B,2,FALSE)</f>
        <v>300</v>
      </c>
      <c r="M913" s="33">
        <f>VLOOKUP(K:K,'price per block'!A:E,5,FALSE)</f>
        <v>1</v>
      </c>
      <c r="N913">
        <f t="shared" si="43"/>
        <v>3.1190000000000002</v>
      </c>
      <c r="O913" s="34">
        <f t="shared" si="44"/>
        <v>0</v>
      </c>
    </row>
    <row r="914" spans="1:15" x14ac:dyDescent="0.2">
      <c r="A914" s="40">
        <v>45444</v>
      </c>
      <c r="B914" s="23" t="s">
        <v>75</v>
      </c>
      <c r="C914" s="19" t="s">
        <v>28</v>
      </c>
      <c r="D914" s="19" t="s">
        <v>30</v>
      </c>
      <c r="E914" s="19" t="s">
        <v>12</v>
      </c>
      <c r="F914" s="20" t="s">
        <v>61</v>
      </c>
      <c r="G914" s="21">
        <v>27644</v>
      </c>
      <c r="H914" s="22">
        <v>11574.1</v>
      </c>
      <c r="I914" s="22">
        <v>12.093999999999999</v>
      </c>
      <c r="J914" s="22">
        <v>49.204500000000003</v>
      </c>
      <c r="K914" s="22" t="str">
        <f t="shared" si="42"/>
        <v>16x69-Q1</v>
      </c>
      <c r="L914" s="32">
        <f>VLOOKUP(K:K,'price per block'!A:B,2,FALSE)</f>
        <v>300</v>
      </c>
      <c r="M914" s="33">
        <f>VLOOKUP(K:K,'price per block'!A:E,5,FALSE)</f>
        <v>1</v>
      </c>
      <c r="N914">
        <f t="shared" si="43"/>
        <v>12.093999999999999</v>
      </c>
      <c r="O914" s="34">
        <f t="shared" si="44"/>
        <v>0</v>
      </c>
    </row>
    <row r="915" spans="1:15" x14ac:dyDescent="0.2">
      <c r="A915" s="40">
        <v>45444</v>
      </c>
      <c r="B915" s="23" t="s">
        <v>75</v>
      </c>
      <c r="C915" s="19" t="s">
        <v>28</v>
      </c>
      <c r="D915" s="19" t="s">
        <v>29</v>
      </c>
      <c r="E915" s="19" t="s">
        <v>15</v>
      </c>
      <c r="F915" s="20" t="s">
        <v>62</v>
      </c>
      <c r="G915" s="21">
        <v>5689</v>
      </c>
      <c r="H915" s="22">
        <v>1452.35</v>
      </c>
      <c r="I915" s="22">
        <v>1.5109999999999999</v>
      </c>
      <c r="J915" s="22">
        <v>6.1463299999999998</v>
      </c>
      <c r="K915" s="22" t="str">
        <f t="shared" si="42"/>
        <v>16x69-Q3</v>
      </c>
      <c r="L915" s="32">
        <f>VLOOKUP(K:K,'price per block'!A:B,2,FALSE)</f>
        <v>217.39130434782609</v>
      </c>
      <c r="M915" s="33">
        <f>VLOOKUP(K:K,'price per block'!A:E,5,FALSE)</f>
        <v>0.72463768115942029</v>
      </c>
      <c r="N915">
        <f t="shared" si="43"/>
        <v>1.094927536231884</v>
      </c>
      <c r="O915" s="34">
        <f t="shared" si="44"/>
        <v>0.41607246376811591</v>
      </c>
    </row>
    <row r="916" spans="1:15" x14ac:dyDescent="0.2">
      <c r="A916" s="40">
        <v>45444</v>
      </c>
      <c r="B916" s="23" t="s">
        <v>75</v>
      </c>
      <c r="C916" s="19" t="s">
        <v>28</v>
      </c>
      <c r="D916" s="19" t="s">
        <v>32</v>
      </c>
      <c r="E916" s="19" t="s">
        <v>15</v>
      </c>
      <c r="F916" s="20" t="s">
        <v>64</v>
      </c>
      <c r="G916" s="21">
        <v>2706</v>
      </c>
      <c r="H916" s="22">
        <v>640.47799999999995</v>
      </c>
      <c r="I916" s="22">
        <v>0.66800000000000004</v>
      </c>
      <c r="J916" s="22">
        <v>2.7180399999999998</v>
      </c>
      <c r="K916" s="22" t="str">
        <f t="shared" si="42"/>
        <v>16x69-Q4</v>
      </c>
      <c r="L916" s="32">
        <f>VLOOKUP(K:K,'price per block'!A:B,2,FALSE)</f>
        <v>217.39130434782609</v>
      </c>
      <c r="M916" s="33">
        <f>VLOOKUP(K:K,'price per block'!A:E,5,FALSE)</f>
        <v>0.72463768115942029</v>
      </c>
      <c r="N916">
        <f t="shared" si="43"/>
        <v>0.48405797101449277</v>
      </c>
      <c r="O916" s="34">
        <f t="shared" si="44"/>
        <v>0.18394202898550727</v>
      </c>
    </row>
    <row r="917" spans="1:15" x14ac:dyDescent="0.2">
      <c r="A917" s="40">
        <v>45444</v>
      </c>
      <c r="B917" s="23" t="s">
        <v>75</v>
      </c>
      <c r="C917" s="19" t="s">
        <v>28</v>
      </c>
      <c r="D917" s="19" t="s">
        <v>33</v>
      </c>
      <c r="E917" s="19" t="s">
        <v>22</v>
      </c>
      <c r="F917" s="20" t="s">
        <v>63</v>
      </c>
      <c r="G917" s="21">
        <v>291</v>
      </c>
      <c r="H917" s="22">
        <v>77.617000000000004</v>
      </c>
      <c r="I917" s="22">
        <v>8.1000000000000003E-2</v>
      </c>
      <c r="J917" s="22">
        <v>0.329789</v>
      </c>
      <c r="K917" s="22" t="str">
        <f t="shared" si="42"/>
        <v>16x69-Q2</v>
      </c>
      <c r="L917" s="32">
        <f>VLOOKUP(K:K,'price per block'!A:B,2,FALSE)</f>
        <v>300</v>
      </c>
      <c r="M917" s="33">
        <f>VLOOKUP(K:K,'price per block'!A:E,5,FALSE)</f>
        <v>1</v>
      </c>
      <c r="N917">
        <f t="shared" si="43"/>
        <v>8.1000000000000003E-2</v>
      </c>
      <c r="O917" s="34">
        <f t="shared" si="44"/>
        <v>0</v>
      </c>
    </row>
    <row r="918" spans="1:15" x14ac:dyDescent="0.2">
      <c r="A918" s="40">
        <v>45444</v>
      </c>
      <c r="B918" s="23" t="s">
        <v>78</v>
      </c>
      <c r="C918" s="19" t="s">
        <v>129</v>
      </c>
      <c r="D918" s="19" t="s">
        <v>6</v>
      </c>
      <c r="E918" s="19" t="s">
        <v>6</v>
      </c>
      <c r="F918" s="20" t="s">
        <v>6</v>
      </c>
      <c r="G918" s="21">
        <v>55999</v>
      </c>
      <c r="H918" s="22">
        <v>3177.38</v>
      </c>
      <c r="I918" s="22">
        <v>9.0120000000000005</v>
      </c>
      <c r="J918" s="22">
        <v>4.4565599999999996</v>
      </c>
      <c r="K918" s="22" t="str">
        <f t="shared" si="42"/>
        <v>25x125-Waste</v>
      </c>
      <c r="L918" s="32">
        <f>VLOOKUP(K:K,'price per block'!A:B,2,FALSE)</f>
        <v>346.15384615384613</v>
      </c>
      <c r="M918" s="33">
        <f>VLOOKUP(K:K,'price per block'!A:E,5,FALSE)</f>
        <v>1</v>
      </c>
      <c r="N918">
        <f t="shared" si="43"/>
        <v>9.0120000000000005</v>
      </c>
      <c r="O918" s="34">
        <f t="shared" si="44"/>
        <v>0</v>
      </c>
    </row>
    <row r="919" spans="1:15" x14ac:dyDescent="0.2">
      <c r="A919" s="40">
        <v>45444</v>
      </c>
      <c r="B919" s="23" t="s">
        <v>78</v>
      </c>
      <c r="C919" s="19" t="s">
        <v>129</v>
      </c>
      <c r="D919" s="19" t="s">
        <v>16</v>
      </c>
      <c r="E919" s="19" t="s">
        <v>6</v>
      </c>
      <c r="F919" s="20" t="s">
        <v>6</v>
      </c>
      <c r="G919" s="21">
        <v>0</v>
      </c>
      <c r="H919" s="22">
        <v>1044.8800000000001</v>
      </c>
      <c r="I919" s="22">
        <v>2.9620000000000002</v>
      </c>
      <c r="J919" s="22">
        <v>1.4649099999999999</v>
      </c>
      <c r="K919" s="22" t="str">
        <f t="shared" si="42"/>
        <v>25x125-Waste</v>
      </c>
      <c r="L919" s="32">
        <f>VLOOKUP(K:K,'price per block'!A:B,2,FALSE)</f>
        <v>346.15384615384613</v>
      </c>
      <c r="M919" s="33">
        <f>VLOOKUP(K:K,'price per block'!A:E,5,FALSE)</f>
        <v>1</v>
      </c>
      <c r="N919">
        <f t="shared" si="43"/>
        <v>2.9620000000000002</v>
      </c>
      <c r="O919" s="34">
        <f t="shared" si="44"/>
        <v>0</v>
      </c>
    </row>
    <row r="920" spans="1:15" x14ac:dyDescent="0.2">
      <c r="A920" s="40">
        <v>45444</v>
      </c>
      <c r="B920" s="23" t="s">
        <v>78</v>
      </c>
      <c r="C920" s="19" t="s">
        <v>129</v>
      </c>
      <c r="D920" s="19" t="s">
        <v>17</v>
      </c>
      <c r="E920" s="19" t="s">
        <v>6</v>
      </c>
      <c r="F920" s="20" t="s">
        <v>6</v>
      </c>
      <c r="G920" s="21">
        <v>5</v>
      </c>
      <c r="H920" s="22">
        <v>11.455</v>
      </c>
      <c r="I920" s="22">
        <v>3.2000000000000001E-2</v>
      </c>
      <c r="J920" s="22">
        <v>1.6016599999999999E-2</v>
      </c>
      <c r="K920" s="22" t="str">
        <f t="shared" si="42"/>
        <v>25x125-Waste</v>
      </c>
      <c r="L920" s="32">
        <f>VLOOKUP(K:K,'price per block'!A:B,2,FALSE)</f>
        <v>346.15384615384613</v>
      </c>
      <c r="M920" s="33">
        <f>VLOOKUP(K:K,'price per block'!A:E,5,FALSE)</f>
        <v>1</v>
      </c>
      <c r="N920">
        <f t="shared" si="43"/>
        <v>3.2000000000000001E-2</v>
      </c>
      <c r="O920" s="34">
        <f t="shared" si="44"/>
        <v>0</v>
      </c>
    </row>
    <row r="921" spans="1:15" x14ac:dyDescent="0.2">
      <c r="A921" s="40">
        <v>45444</v>
      </c>
      <c r="B921" s="23" t="s">
        <v>78</v>
      </c>
      <c r="C921" s="19" t="s">
        <v>129</v>
      </c>
      <c r="D921" s="19" t="s">
        <v>9</v>
      </c>
      <c r="E921" s="19" t="s">
        <v>10</v>
      </c>
      <c r="F921" s="20" t="s">
        <v>6</v>
      </c>
      <c r="G921" s="21">
        <v>92700</v>
      </c>
      <c r="H921" s="22">
        <v>18740.7</v>
      </c>
      <c r="I921" s="22">
        <v>53.106000000000002</v>
      </c>
      <c r="J921" s="22">
        <v>26.261199999999999</v>
      </c>
      <c r="K921" s="22" t="str">
        <f t="shared" si="42"/>
        <v>25x125-Waste</v>
      </c>
      <c r="L921" s="32">
        <f>VLOOKUP(K:K,'price per block'!A:B,2,FALSE)</f>
        <v>346.15384615384613</v>
      </c>
      <c r="M921" s="33">
        <f>VLOOKUP(K:K,'price per block'!A:E,5,FALSE)</f>
        <v>1</v>
      </c>
      <c r="N921">
        <f t="shared" si="43"/>
        <v>53.106000000000002</v>
      </c>
      <c r="O921" s="34">
        <f t="shared" si="44"/>
        <v>0</v>
      </c>
    </row>
    <row r="922" spans="1:15" x14ac:dyDescent="0.2">
      <c r="A922" s="40">
        <v>45444</v>
      </c>
      <c r="B922" s="23" t="s">
        <v>78</v>
      </c>
      <c r="C922" s="19" t="s">
        <v>129</v>
      </c>
      <c r="D922" s="19" t="s">
        <v>52</v>
      </c>
      <c r="E922" s="19" t="s">
        <v>12</v>
      </c>
      <c r="F922" s="20" t="s">
        <v>61</v>
      </c>
      <c r="G922" s="21">
        <v>68494</v>
      </c>
      <c r="H922" s="22">
        <v>25798.799999999999</v>
      </c>
      <c r="I922" s="22">
        <v>73.195999999999998</v>
      </c>
      <c r="J922" s="22">
        <v>36.196199999999997</v>
      </c>
      <c r="K922" s="22" t="str">
        <f t="shared" si="42"/>
        <v>25x125-Q1</v>
      </c>
      <c r="L922" s="32">
        <f>VLOOKUP(K:K,'price per block'!A:B,2,FALSE)</f>
        <v>346.15384615384613</v>
      </c>
      <c r="M922" s="33">
        <f>VLOOKUP(K:K,'price per block'!A:E,5,FALSE)</f>
        <v>1</v>
      </c>
      <c r="N922">
        <f t="shared" si="43"/>
        <v>73.195999999999998</v>
      </c>
      <c r="O922" s="34">
        <f t="shared" si="44"/>
        <v>0</v>
      </c>
    </row>
    <row r="923" spans="1:15" x14ac:dyDescent="0.2">
      <c r="A923" s="40">
        <v>45444</v>
      </c>
      <c r="B923" s="23" t="s">
        <v>78</v>
      </c>
      <c r="C923" s="19" t="s">
        <v>129</v>
      </c>
      <c r="D923" s="19" t="s">
        <v>50</v>
      </c>
      <c r="E923" s="19" t="s">
        <v>15</v>
      </c>
      <c r="F923" s="20" t="s">
        <v>62</v>
      </c>
      <c r="G923" s="21">
        <v>30697</v>
      </c>
      <c r="H923" s="22">
        <v>8618.66</v>
      </c>
      <c r="I923" s="22">
        <v>24.384</v>
      </c>
      <c r="J923" s="22">
        <v>12.058199999999999</v>
      </c>
      <c r="K923" s="22" t="str">
        <f t="shared" si="42"/>
        <v>25x125-Q3</v>
      </c>
      <c r="L923" s="32">
        <f>VLOOKUP(K:K,'price per block'!A:B,2,FALSE)</f>
        <v>276.92307692307691</v>
      </c>
      <c r="M923" s="33">
        <f>VLOOKUP(K:K,'price per block'!A:E,5,FALSE)</f>
        <v>0.6</v>
      </c>
      <c r="N923">
        <f t="shared" si="43"/>
        <v>14.6304</v>
      </c>
      <c r="O923" s="34">
        <f t="shared" si="44"/>
        <v>9.7536000000000005</v>
      </c>
    </row>
    <row r="924" spans="1:15" x14ac:dyDescent="0.2">
      <c r="A924" s="40">
        <v>45444</v>
      </c>
      <c r="B924" s="23" t="s">
        <v>78</v>
      </c>
      <c r="C924" s="19" t="s">
        <v>129</v>
      </c>
      <c r="D924" s="19" t="s">
        <v>53</v>
      </c>
      <c r="E924" s="19" t="s">
        <v>15</v>
      </c>
      <c r="F924" s="20" t="s">
        <v>64</v>
      </c>
      <c r="G924" s="21">
        <v>26339</v>
      </c>
      <c r="H924" s="22">
        <v>5581.56</v>
      </c>
      <c r="I924" s="22">
        <v>15.819000000000001</v>
      </c>
      <c r="J924" s="22">
        <v>7.82247</v>
      </c>
      <c r="K924" s="22" t="str">
        <f t="shared" si="42"/>
        <v>25x125-Q4</v>
      </c>
      <c r="L924" s="32">
        <f>VLOOKUP(K:K,'price per block'!A:B,2,FALSE)</f>
        <v>138.46153846153845</v>
      </c>
      <c r="M924" s="33">
        <f>VLOOKUP(K:K,'price per block'!A:E,5,FALSE)</f>
        <v>0.4</v>
      </c>
      <c r="N924">
        <f t="shared" si="43"/>
        <v>6.3276000000000003</v>
      </c>
      <c r="O924" s="34">
        <f t="shared" si="44"/>
        <v>9.4914000000000005</v>
      </c>
    </row>
    <row r="925" spans="1:15" x14ac:dyDescent="0.2">
      <c r="A925" s="40">
        <v>45444</v>
      </c>
      <c r="B925" s="23" t="s">
        <v>78</v>
      </c>
      <c r="C925" s="19" t="s">
        <v>129</v>
      </c>
      <c r="D925" s="19" t="s">
        <v>49</v>
      </c>
      <c r="E925" s="19" t="s">
        <v>22</v>
      </c>
      <c r="F925" s="20" t="s">
        <v>63</v>
      </c>
      <c r="G925" s="21">
        <v>3837</v>
      </c>
      <c r="H925" s="22">
        <v>896.476</v>
      </c>
      <c r="I925" s="22">
        <v>2.5499999999999998</v>
      </c>
      <c r="J925" s="22">
        <v>1.2607699999999999</v>
      </c>
      <c r="K925" s="22" t="str">
        <f t="shared" si="42"/>
        <v>25x125-Q2</v>
      </c>
      <c r="L925" s="32">
        <f>VLOOKUP(K:K,'price per block'!A:B,2,FALSE)</f>
        <v>346.15384615384613</v>
      </c>
      <c r="M925" s="33">
        <f>VLOOKUP(K:K,'price per block'!A:E,5,FALSE)</f>
        <v>1</v>
      </c>
      <c r="N925">
        <f t="shared" si="43"/>
        <v>2.5499999999999998</v>
      </c>
      <c r="O925" s="34">
        <f t="shared" si="44"/>
        <v>0</v>
      </c>
    </row>
    <row r="926" spans="1:15" x14ac:dyDescent="0.2">
      <c r="A926" s="40">
        <v>45444</v>
      </c>
      <c r="B926" s="23" t="s">
        <v>78</v>
      </c>
      <c r="C926" s="19" t="s">
        <v>129</v>
      </c>
      <c r="D926" s="19" t="s">
        <v>51</v>
      </c>
      <c r="E926" s="19" t="s">
        <v>12</v>
      </c>
      <c r="F926" s="20" t="s">
        <v>61</v>
      </c>
      <c r="G926" s="21">
        <v>36468</v>
      </c>
      <c r="H926" s="22">
        <v>7351.61</v>
      </c>
      <c r="I926" s="22">
        <v>20.847999999999999</v>
      </c>
      <c r="J926" s="22">
        <v>10.3096</v>
      </c>
      <c r="K926" s="22" t="str">
        <f t="shared" si="42"/>
        <v>25x125-Q1</v>
      </c>
      <c r="L926" s="32">
        <f>VLOOKUP(K:K,'price per block'!A:B,2,FALSE)</f>
        <v>346.15384615384613</v>
      </c>
      <c r="M926" s="33">
        <f>VLOOKUP(K:K,'price per block'!A:E,5,FALSE)</f>
        <v>1</v>
      </c>
      <c r="N926">
        <f t="shared" si="43"/>
        <v>20.847999999999999</v>
      </c>
      <c r="O926" s="34">
        <f t="shared" si="44"/>
        <v>0</v>
      </c>
    </row>
    <row r="927" spans="1:15" x14ac:dyDescent="0.2">
      <c r="A927" s="40">
        <v>45444</v>
      </c>
      <c r="B927" s="23" t="s">
        <v>78</v>
      </c>
      <c r="C927" s="19" t="s">
        <v>129</v>
      </c>
      <c r="D927" s="19" t="s">
        <v>76</v>
      </c>
      <c r="E927" s="19" t="s">
        <v>12</v>
      </c>
      <c r="F927" s="20" t="s">
        <v>65</v>
      </c>
      <c r="G927" s="21">
        <v>33</v>
      </c>
      <c r="H927" s="22">
        <v>79.463999999999999</v>
      </c>
      <c r="I927" s="22">
        <v>0.22600000000000001</v>
      </c>
      <c r="J927" s="22">
        <v>0.111807</v>
      </c>
      <c r="K927" s="22" t="str">
        <f t="shared" si="42"/>
        <v>25x125-Q5</v>
      </c>
      <c r="L927" s="32">
        <f>VLOOKUP(K:K,'price per block'!A:B,2,FALSE)</f>
        <v>346.15384615384613</v>
      </c>
      <c r="M927" s="33">
        <f>VLOOKUP(K:K,'price per block'!A:E,5,FALSE)</f>
        <v>1</v>
      </c>
      <c r="N927">
        <f t="shared" si="43"/>
        <v>0.22600000000000001</v>
      </c>
      <c r="O927" s="34">
        <f t="shared" si="44"/>
        <v>0</v>
      </c>
    </row>
    <row r="928" spans="1:15" x14ac:dyDescent="0.2">
      <c r="A928" s="40">
        <v>45444</v>
      </c>
      <c r="B928" s="23" t="s">
        <v>78</v>
      </c>
      <c r="C928" s="19" t="s">
        <v>129</v>
      </c>
      <c r="D928" s="19" t="s">
        <v>77</v>
      </c>
      <c r="E928" s="19" t="s">
        <v>12</v>
      </c>
      <c r="F928" s="20" t="s">
        <v>65</v>
      </c>
      <c r="G928" s="21">
        <v>10</v>
      </c>
      <c r="H928" s="22">
        <v>30.03</v>
      </c>
      <c r="I928" s="22">
        <v>8.5000000000000006E-2</v>
      </c>
      <c r="J928" s="22">
        <v>4.2256200000000001E-2</v>
      </c>
      <c r="K928" s="22" t="str">
        <f t="shared" si="42"/>
        <v>25x125-Q5</v>
      </c>
      <c r="L928" s="32">
        <f>VLOOKUP(K:K,'price per block'!A:B,2,FALSE)</f>
        <v>346.15384615384613</v>
      </c>
      <c r="M928" s="33">
        <f>VLOOKUP(K:K,'price per block'!A:E,5,FALSE)</f>
        <v>1</v>
      </c>
      <c r="N928">
        <f t="shared" si="43"/>
        <v>8.5000000000000006E-2</v>
      </c>
      <c r="O928" s="34">
        <f t="shared" si="44"/>
        <v>0</v>
      </c>
    </row>
    <row r="929" spans="1:15" x14ac:dyDescent="0.2">
      <c r="A929" s="40">
        <v>45444</v>
      </c>
      <c r="B929" s="23" t="s">
        <v>78</v>
      </c>
      <c r="C929" s="19" t="s">
        <v>42</v>
      </c>
      <c r="D929" s="19" t="s">
        <v>9</v>
      </c>
      <c r="E929" s="19" t="s">
        <v>10</v>
      </c>
      <c r="F929" s="20" t="s">
        <v>6</v>
      </c>
      <c r="G929" s="21">
        <v>66555</v>
      </c>
      <c r="H929" s="22">
        <v>13708.7</v>
      </c>
      <c r="I929" s="22">
        <v>24.012</v>
      </c>
      <c r="J929" s="22">
        <v>21.296500000000002</v>
      </c>
      <c r="K929" s="22" t="str">
        <f t="shared" si="42"/>
        <v>19x100-Waste</v>
      </c>
      <c r="L929" s="32">
        <f>VLOOKUP(K:K,'price per block'!A:B,2,FALSE)</f>
        <v>300</v>
      </c>
      <c r="M929" s="33">
        <f>VLOOKUP(K:K,'price per block'!A:E,5,FALSE)</f>
        <v>1</v>
      </c>
      <c r="N929">
        <f t="shared" si="43"/>
        <v>24.012</v>
      </c>
      <c r="O929" s="34">
        <f t="shared" si="44"/>
        <v>0</v>
      </c>
    </row>
    <row r="930" spans="1:15" x14ac:dyDescent="0.2">
      <c r="A930" s="40">
        <v>45444</v>
      </c>
      <c r="B930" s="23" t="s">
        <v>78</v>
      </c>
      <c r="C930" s="19" t="s">
        <v>42</v>
      </c>
      <c r="D930" s="19" t="s">
        <v>6</v>
      </c>
      <c r="E930" s="19" t="s">
        <v>6</v>
      </c>
      <c r="F930" s="20" t="s">
        <v>6</v>
      </c>
      <c r="G930" s="21">
        <v>69549</v>
      </c>
      <c r="H930" s="22">
        <v>4170.21</v>
      </c>
      <c r="I930" s="22">
        <v>7.31</v>
      </c>
      <c r="J930" s="22">
        <v>6.48325</v>
      </c>
      <c r="K930" s="22" t="str">
        <f t="shared" si="42"/>
        <v>19x100-Waste</v>
      </c>
      <c r="L930" s="32">
        <f>VLOOKUP(K:K,'price per block'!A:B,2,FALSE)</f>
        <v>300</v>
      </c>
      <c r="M930" s="33">
        <f>VLOOKUP(K:K,'price per block'!A:E,5,FALSE)</f>
        <v>1</v>
      </c>
      <c r="N930">
        <f t="shared" si="43"/>
        <v>7.31</v>
      </c>
      <c r="O930" s="34">
        <f t="shared" si="44"/>
        <v>0</v>
      </c>
    </row>
    <row r="931" spans="1:15" x14ac:dyDescent="0.2">
      <c r="A931" s="40">
        <v>45444</v>
      </c>
      <c r="B931" s="23" t="s">
        <v>78</v>
      </c>
      <c r="C931" s="19" t="s">
        <v>42</v>
      </c>
      <c r="D931" s="19" t="s">
        <v>16</v>
      </c>
      <c r="E931" s="19" t="s">
        <v>6</v>
      </c>
      <c r="F931" s="20" t="s">
        <v>6</v>
      </c>
      <c r="G931" s="21">
        <v>0</v>
      </c>
      <c r="H931" s="22">
        <v>924.64099999999996</v>
      </c>
      <c r="I931" s="22">
        <v>1.62</v>
      </c>
      <c r="J931" s="22">
        <v>1.43706</v>
      </c>
      <c r="K931" s="22" t="str">
        <f t="shared" si="42"/>
        <v>19x100-Waste</v>
      </c>
      <c r="L931" s="32">
        <f>VLOOKUP(K:K,'price per block'!A:B,2,FALSE)</f>
        <v>300</v>
      </c>
      <c r="M931" s="33">
        <f>VLOOKUP(K:K,'price per block'!A:E,5,FALSE)</f>
        <v>1</v>
      </c>
      <c r="N931">
        <f t="shared" si="43"/>
        <v>1.62</v>
      </c>
      <c r="O931" s="34">
        <f t="shared" si="44"/>
        <v>0</v>
      </c>
    </row>
    <row r="932" spans="1:15" x14ac:dyDescent="0.2">
      <c r="A932" s="40">
        <v>45444</v>
      </c>
      <c r="B932" s="23" t="s">
        <v>78</v>
      </c>
      <c r="C932" s="19" t="s">
        <v>42</v>
      </c>
      <c r="D932" s="19" t="s">
        <v>17</v>
      </c>
      <c r="E932" s="19" t="s">
        <v>6</v>
      </c>
      <c r="F932" s="20" t="s">
        <v>6</v>
      </c>
      <c r="G932" s="21">
        <v>0</v>
      </c>
      <c r="H932" s="22">
        <v>0</v>
      </c>
      <c r="I932" s="22">
        <v>0</v>
      </c>
      <c r="J932" s="22">
        <v>0</v>
      </c>
      <c r="K932" s="22" t="str">
        <f t="shared" si="42"/>
        <v>19x100-Waste</v>
      </c>
      <c r="L932" s="32">
        <f>VLOOKUP(K:K,'price per block'!A:B,2,FALSE)</f>
        <v>300</v>
      </c>
      <c r="M932" s="33">
        <f>VLOOKUP(K:K,'price per block'!A:E,5,FALSE)</f>
        <v>1</v>
      </c>
      <c r="N932">
        <f t="shared" si="43"/>
        <v>0</v>
      </c>
      <c r="O932" s="34">
        <f t="shared" si="44"/>
        <v>0</v>
      </c>
    </row>
    <row r="933" spans="1:15" x14ac:dyDescent="0.2">
      <c r="A933" s="40">
        <v>45444</v>
      </c>
      <c r="B933" s="23" t="s">
        <v>78</v>
      </c>
      <c r="C933" s="19" t="s">
        <v>42</v>
      </c>
      <c r="D933" s="19" t="s">
        <v>48</v>
      </c>
      <c r="E933" s="19" t="s">
        <v>15</v>
      </c>
      <c r="F933" s="20" t="s">
        <v>62</v>
      </c>
      <c r="G933" s="21">
        <v>25961</v>
      </c>
      <c r="H933" s="22">
        <v>7597.67</v>
      </c>
      <c r="I933" s="22">
        <v>13.295</v>
      </c>
      <c r="J933" s="22">
        <v>11.7918</v>
      </c>
      <c r="K933" s="22" t="str">
        <f t="shared" si="42"/>
        <v>19x100-Q3</v>
      </c>
      <c r="L933" s="32">
        <f>VLOOKUP(K:K,'price per block'!A:B,2,FALSE)</f>
        <v>225</v>
      </c>
      <c r="M933" s="33">
        <f>VLOOKUP(K:K,'price per block'!A:E,5,FALSE)</f>
        <v>0.75</v>
      </c>
      <c r="N933">
        <f t="shared" si="43"/>
        <v>9.9712499999999995</v>
      </c>
      <c r="O933" s="34">
        <f t="shared" si="44"/>
        <v>3.3237500000000004</v>
      </c>
    </row>
    <row r="934" spans="1:15" x14ac:dyDescent="0.2">
      <c r="A934" s="40">
        <v>45444</v>
      </c>
      <c r="B934" s="23" t="s">
        <v>78</v>
      </c>
      <c r="C934" s="19" t="s">
        <v>42</v>
      </c>
      <c r="D934" s="19" t="s">
        <v>47</v>
      </c>
      <c r="E934" s="19" t="s">
        <v>12</v>
      </c>
      <c r="F934" s="20" t="s">
        <v>61</v>
      </c>
      <c r="G934" s="21">
        <v>70169</v>
      </c>
      <c r="H934" s="22">
        <v>28200.1</v>
      </c>
      <c r="I934" s="22">
        <v>49.445</v>
      </c>
      <c r="J934" s="22">
        <v>43.853900000000003</v>
      </c>
      <c r="K934" s="22" t="str">
        <f t="shared" si="42"/>
        <v>19x100-Q1</v>
      </c>
      <c r="L934" s="32">
        <f>VLOOKUP(K:K,'price per block'!A:B,2,FALSE)</f>
        <v>300</v>
      </c>
      <c r="M934" s="33">
        <f>VLOOKUP(K:K,'price per block'!A:E,5,FALSE)</f>
        <v>1</v>
      </c>
      <c r="N934">
        <f t="shared" si="43"/>
        <v>49.445</v>
      </c>
      <c r="O934" s="34">
        <f t="shared" si="44"/>
        <v>0</v>
      </c>
    </row>
    <row r="935" spans="1:15" x14ac:dyDescent="0.2">
      <c r="A935" s="40">
        <v>45444</v>
      </c>
      <c r="B935" s="23" t="s">
        <v>78</v>
      </c>
      <c r="C935" s="19" t="s">
        <v>42</v>
      </c>
      <c r="D935" s="19" t="s">
        <v>46</v>
      </c>
      <c r="E935" s="19" t="s">
        <v>12</v>
      </c>
      <c r="F935" s="20" t="s">
        <v>61</v>
      </c>
      <c r="G935" s="21">
        <v>36887</v>
      </c>
      <c r="H935" s="22">
        <v>7433.14</v>
      </c>
      <c r="I935" s="22">
        <v>13.026999999999999</v>
      </c>
      <c r="J935" s="22">
        <v>11.553800000000001</v>
      </c>
      <c r="K935" s="22" t="str">
        <f t="shared" si="42"/>
        <v>19x100-Q1</v>
      </c>
      <c r="L935" s="32">
        <f>VLOOKUP(K:K,'price per block'!A:B,2,FALSE)</f>
        <v>300</v>
      </c>
      <c r="M935" s="33">
        <f>VLOOKUP(K:K,'price per block'!A:E,5,FALSE)</f>
        <v>1</v>
      </c>
      <c r="N935">
        <f t="shared" si="43"/>
        <v>13.026999999999999</v>
      </c>
      <c r="O935" s="34">
        <f t="shared" si="44"/>
        <v>0</v>
      </c>
    </row>
    <row r="936" spans="1:15" x14ac:dyDescent="0.2">
      <c r="A936" s="40">
        <v>45444</v>
      </c>
      <c r="B936" s="23" t="s">
        <v>78</v>
      </c>
      <c r="C936" s="19" t="s">
        <v>42</v>
      </c>
      <c r="D936" s="19" t="s">
        <v>44</v>
      </c>
      <c r="E936" s="19" t="s">
        <v>15</v>
      </c>
      <c r="F936" s="20" t="s">
        <v>64</v>
      </c>
      <c r="G936" s="21">
        <v>11268</v>
      </c>
      <c r="H936" s="22">
        <v>1992.7</v>
      </c>
      <c r="I936" s="22">
        <v>3.49</v>
      </c>
      <c r="J936" s="22">
        <v>3.0952600000000001</v>
      </c>
      <c r="K936" s="22" t="str">
        <f t="shared" si="42"/>
        <v>19x100-Q4</v>
      </c>
      <c r="L936" s="32">
        <f>VLOOKUP(K:K,'price per block'!A:B,2,FALSE)</f>
        <v>150</v>
      </c>
      <c r="M936" s="33">
        <f>VLOOKUP(K:K,'price per block'!A:E,5,FALSE)</f>
        <v>0.5</v>
      </c>
      <c r="N936">
        <f t="shared" si="43"/>
        <v>1.7450000000000001</v>
      </c>
      <c r="O936" s="34">
        <f t="shared" si="44"/>
        <v>1.7450000000000001</v>
      </c>
    </row>
    <row r="937" spans="1:15" x14ac:dyDescent="0.2">
      <c r="A937" s="40">
        <v>45444</v>
      </c>
      <c r="B937" s="23" t="s">
        <v>78</v>
      </c>
      <c r="C937" s="19" t="s">
        <v>42</v>
      </c>
      <c r="D937" s="19" t="s">
        <v>45</v>
      </c>
      <c r="E937" s="19" t="s">
        <v>22</v>
      </c>
      <c r="F937" s="20" t="s">
        <v>63</v>
      </c>
      <c r="G937" s="21">
        <v>280</v>
      </c>
      <c r="H937" s="22">
        <v>74.042000000000002</v>
      </c>
      <c r="I937" s="22">
        <v>0.13</v>
      </c>
      <c r="J937" s="22">
        <v>0.115285</v>
      </c>
      <c r="K937" s="22" t="str">
        <f t="shared" si="42"/>
        <v>19x100-Q2</v>
      </c>
      <c r="L937" s="32">
        <f>VLOOKUP(K:K,'price per block'!A:B,2,FALSE)</f>
        <v>300</v>
      </c>
      <c r="M937" s="33">
        <f>VLOOKUP(K:K,'price per block'!A:E,5,FALSE)</f>
        <v>1</v>
      </c>
      <c r="N937">
        <f t="shared" si="43"/>
        <v>0.13</v>
      </c>
      <c r="O937" s="34">
        <f t="shared" si="44"/>
        <v>0</v>
      </c>
    </row>
    <row r="938" spans="1:15" x14ac:dyDescent="0.2">
      <c r="A938" s="40">
        <v>45444</v>
      </c>
      <c r="B938" s="23" t="s">
        <v>78</v>
      </c>
      <c r="C938" s="19" t="s">
        <v>42</v>
      </c>
      <c r="D938" s="19" t="s">
        <v>41</v>
      </c>
      <c r="E938" s="19" t="s">
        <v>12</v>
      </c>
      <c r="F938" s="20" t="s">
        <v>65</v>
      </c>
      <c r="G938" s="21">
        <v>30</v>
      </c>
      <c r="H938" s="22">
        <v>90.09</v>
      </c>
      <c r="I938" s="22">
        <v>0.158</v>
      </c>
      <c r="J938" s="22">
        <v>0.14049200000000001</v>
      </c>
      <c r="K938" s="22" t="str">
        <f t="shared" si="42"/>
        <v>19x100-Q5</v>
      </c>
      <c r="L938" s="32">
        <f>VLOOKUP(K:K,'price per block'!A:B,2,FALSE)</f>
        <v>300</v>
      </c>
      <c r="M938" s="33">
        <f>VLOOKUP(K:K,'price per block'!A:E,5,FALSE)</f>
        <v>1</v>
      </c>
      <c r="N938">
        <f t="shared" si="43"/>
        <v>0.158</v>
      </c>
      <c r="O938" s="34">
        <f t="shared" si="44"/>
        <v>0</v>
      </c>
    </row>
    <row r="939" spans="1:15" x14ac:dyDescent="0.2">
      <c r="A939" s="40">
        <v>45444</v>
      </c>
      <c r="B939" s="23" t="s">
        <v>78</v>
      </c>
      <c r="C939" s="19" t="s">
        <v>42</v>
      </c>
      <c r="D939" s="19" t="s">
        <v>43</v>
      </c>
      <c r="E939" s="19" t="s">
        <v>12</v>
      </c>
      <c r="F939" s="20" t="s">
        <v>65</v>
      </c>
      <c r="G939" s="21">
        <v>62</v>
      </c>
      <c r="H939" s="22">
        <v>149.29599999999999</v>
      </c>
      <c r="I939" s="22">
        <v>0.26200000000000001</v>
      </c>
      <c r="J939" s="22">
        <v>0.23264599999999999</v>
      </c>
      <c r="K939" s="22" t="str">
        <f t="shared" si="42"/>
        <v>19x100-Q5</v>
      </c>
      <c r="L939" s="32">
        <f>VLOOKUP(K:K,'price per block'!A:B,2,FALSE)</f>
        <v>300</v>
      </c>
      <c r="M939" s="33">
        <f>VLOOKUP(K:K,'price per block'!A:E,5,FALSE)</f>
        <v>1</v>
      </c>
      <c r="N939">
        <f t="shared" si="43"/>
        <v>0.26200000000000001</v>
      </c>
      <c r="O939" s="34">
        <f t="shared" si="44"/>
        <v>0</v>
      </c>
    </row>
    <row r="940" spans="1:15" x14ac:dyDescent="0.2">
      <c r="A940" s="40">
        <v>45444</v>
      </c>
      <c r="B940" s="23" t="s">
        <v>83</v>
      </c>
      <c r="C940" s="19" t="s">
        <v>28</v>
      </c>
      <c r="D940" s="19" t="s">
        <v>6</v>
      </c>
      <c r="E940" s="19" t="s">
        <v>6</v>
      </c>
      <c r="F940" s="20" t="s">
        <v>6</v>
      </c>
      <c r="G940" s="21">
        <v>26502</v>
      </c>
      <c r="H940" s="22">
        <v>1284.1400000000001</v>
      </c>
      <c r="I940" s="22">
        <v>1.341</v>
      </c>
      <c r="J940" s="22">
        <v>5.5633600000000003</v>
      </c>
      <c r="K940" s="22" t="str">
        <f t="shared" si="42"/>
        <v>16x69-Waste</v>
      </c>
      <c r="L940" s="32">
        <f>VLOOKUP(K:K,'price per block'!A:B,2,FALSE)</f>
        <v>300</v>
      </c>
      <c r="M940" s="33">
        <f>VLOOKUP(K:K,'price per block'!A:E,5,FALSE)</f>
        <v>1</v>
      </c>
      <c r="N940">
        <f t="shared" si="43"/>
        <v>1.341</v>
      </c>
      <c r="O940" s="34">
        <f t="shared" si="44"/>
        <v>0</v>
      </c>
    </row>
    <row r="941" spans="1:15" x14ac:dyDescent="0.2">
      <c r="A941" s="40">
        <v>45444</v>
      </c>
      <c r="B941" s="23" t="s">
        <v>83</v>
      </c>
      <c r="C941" s="19" t="s">
        <v>28</v>
      </c>
      <c r="D941" s="19" t="s">
        <v>9</v>
      </c>
      <c r="E941" s="19" t="s">
        <v>10</v>
      </c>
      <c r="F941" s="20" t="s">
        <v>6</v>
      </c>
      <c r="G941" s="21">
        <v>18933</v>
      </c>
      <c r="H941" s="22">
        <v>3908.38</v>
      </c>
      <c r="I941" s="22">
        <v>4.0780000000000003</v>
      </c>
      <c r="J941" s="22">
        <v>16.920500000000001</v>
      </c>
      <c r="K941" s="22" t="str">
        <f t="shared" si="42"/>
        <v>16x69-Waste</v>
      </c>
      <c r="L941" s="32">
        <f>VLOOKUP(K:K,'price per block'!A:B,2,FALSE)</f>
        <v>300</v>
      </c>
      <c r="M941" s="33">
        <f>VLOOKUP(K:K,'price per block'!A:E,5,FALSE)</f>
        <v>1</v>
      </c>
      <c r="N941">
        <f t="shared" si="43"/>
        <v>4.0780000000000003</v>
      </c>
      <c r="O941" s="34">
        <f t="shared" si="44"/>
        <v>0</v>
      </c>
    </row>
    <row r="942" spans="1:15" x14ac:dyDescent="0.2">
      <c r="A942" s="40">
        <v>45444</v>
      </c>
      <c r="B942" s="23" t="s">
        <v>83</v>
      </c>
      <c r="C942" s="19" t="s">
        <v>28</v>
      </c>
      <c r="D942" s="19" t="s">
        <v>16</v>
      </c>
      <c r="E942" s="19" t="s">
        <v>6</v>
      </c>
      <c r="F942" s="20" t="s">
        <v>6</v>
      </c>
      <c r="G942" s="21">
        <v>0</v>
      </c>
      <c r="H942" s="22">
        <v>296.12400000000002</v>
      </c>
      <c r="I942" s="22">
        <v>0.309</v>
      </c>
      <c r="J942" s="22">
        <v>1.2823100000000001</v>
      </c>
      <c r="K942" s="22" t="str">
        <f t="shared" si="42"/>
        <v>16x69-Waste</v>
      </c>
      <c r="L942" s="32">
        <f>VLOOKUP(K:K,'price per block'!A:B,2,FALSE)</f>
        <v>300</v>
      </c>
      <c r="M942" s="33">
        <f>VLOOKUP(K:K,'price per block'!A:E,5,FALSE)</f>
        <v>1</v>
      </c>
      <c r="N942">
        <f t="shared" si="43"/>
        <v>0.309</v>
      </c>
      <c r="O942" s="34">
        <f t="shared" si="44"/>
        <v>0</v>
      </c>
    </row>
    <row r="943" spans="1:15" x14ac:dyDescent="0.2">
      <c r="A943" s="40">
        <v>45444</v>
      </c>
      <c r="B943" s="23" t="s">
        <v>83</v>
      </c>
      <c r="C943" s="19" t="s">
        <v>28</v>
      </c>
      <c r="D943" s="19" t="s">
        <v>17</v>
      </c>
      <c r="E943" s="19" t="s">
        <v>6</v>
      </c>
      <c r="F943" s="20" t="s">
        <v>6</v>
      </c>
      <c r="G943" s="21">
        <v>1</v>
      </c>
      <c r="H943" s="22">
        <v>2.4129999999999998</v>
      </c>
      <c r="I943" s="22">
        <v>3.0000000000000001E-3</v>
      </c>
      <c r="J943" s="22">
        <v>1.03941E-2</v>
      </c>
      <c r="K943" s="22" t="str">
        <f t="shared" si="42"/>
        <v>16x69-Waste</v>
      </c>
      <c r="L943" s="32">
        <f>VLOOKUP(K:K,'price per block'!A:B,2,FALSE)</f>
        <v>300</v>
      </c>
      <c r="M943" s="33">
        <f>VLOOKUP(K:K,'price per block'!A:E,5,FALSE)</f>
        <v>1</v>
      </c>
      <c r="N943">
        <f t="shared" si="43"/>
        <v>3.0000000000000001E-3</v>
      </c>
      <c r="O943" s="34">
        <f t="shared" si="44"/>
        <v>0</v>
      </c>
    </row>
    <row r="944" spans="1:15" x14ac:dyDescent="0.2">
      <c r="A944" s="40">
        <v>45444</v>
      </c>
      <c r="B944" s="23" t="s">
        <v>83</v>
      </c>
      <c r="C944" s="19" t="s">
        <v>28</v>
      </c>
      <c r="D944" s="19" t="s">
        <v>30</v>
      </c>
      <c r="E944" s="19" t="s">
        <v>12</v>
      </c>
      <c r="F944" s="20" t="s">
        <v>61</v>
      </c>
      <c r="G944" s="21">
        <v>31126</v>
      </c>
      <c r="H944" s="22">
        <v>14093.2</v>
      </c>
      <c r="I944" s="22">
        <v>14.708</v>
      </c>
      <c r="J944" s="22">
        <v>61.0304</v>
      </c>
      <c r="K944" s="22" t="str">
        <f t="shared" si="42"/>
        <v>16x69-Q1</v>
      </c>
      <c r="L944" s="32">
        <f>VLOOKUP(K:K,'price per block'!A:B,2,FALSE)</f>
        <v>300</v>
      </c>
      <c r="M944" s="33">
        <f>VLOOKUP(K:K,'price per block'!A:E,5,FALSE)</f>
        <v>1</v>
      </c>
      <c r="N944">
        <f t="shared" si="43"/>
        <v>14.708</v>
      </c>
      <c r="O944" s="34">
        <f t="shared" si="44"/>
        <v>0</v>
      </c>
    </row>
    <row r="945" spans="1:15" x14ac:dyDescent="0.2">
      <c r="A945" s="40">
        <v>45444</v>
      </c>
      <c r="B945" s="23" t="s">
        <v>83</v>
      </c>
      <c r="C945" s="19" t="s">
        <v>28</v>
      </c>
      <c r="D945" s="19" t="s">
        <v>31</v>
      </c>
      <c r="E945" s="19" t="s">
        <v>12</v>
      </c>
      <c r="F945" s="20" t="s">
        <v>61</v>
      </c>
      <c r="G945" s="21">
        <v>9023</v>
      </c>
      <c r="H945" s="22">
        <v>2008.51</v>
      </c>
      <c r="I945" s="22">
        <v>2.097</v>
      </c>
      <c r="J945" s="22">
        <v>8.7008600000000005</v>
      </c>
      <c r="K945" s="22" t="str">
        <f t="shared" si="42"/>
        <v>16x69-Q1</v>
      </c>
      <c r="L945" s="32">
        <f>VLOOKUP(K:K,'price per block'!A:B,2,FALSE)</f>
        <v>300</v>
      </c>
      <c r="M945" s="33">
        <f>VLOOKUP(K:K,'price per block'!A:E,5,FALSE)</f>
        <v>1</v>
      </c>
      <c r="N945">
        <f t="shared" si="43"/>
        <v>2.097</v>
      </c>
      <c r="O945" s="34">
        <f t="shared" si="44"/>
        <v>0</v>
      </c>
    </row>
    <row r="946" spans="1:15" x14ac:dyDescent="0.2">
      <c r="A946" s="40">
        <v>45444</v>
      </c>
      <c r="B946" s="23" t="s">
        <v>83</v>
      </c>
      <c r="C946" s="19" t="s">
        <v>28</v>
      </c>
      <c r="D946" s="19" t="s">
        <v>29</v>
      </c>
      <c r="E946" s="19" t="s">
        <v>15</v>
      </c>
      <c r="F946" s="20" t="s">
        <v>62</v>
      </c>
      <c r="G946" s="21">
        <v>4081</v>
      </c>
      <c r="H946" s="22">
        <v>1014.58</v>
      </c>
      <c r="I946" s="22">
        <v>1.056</v>
      </c>
      <c r="J946" s="22">
        <v>4.38354</v>
      </c>
      <c r="K946" s="22" t="str">
        <f t="shared" si="42"/>
        <v>16x69-Q3</v>
      </c>
      <c r="L946" s="32">
        <f>VLOOKUP(K:K,'price per block'!A:B,2,FALSE)</f>
        <v>217.39130434782609</v>
      </c>
      <c r="M946" s="33">
        <f>VLOOKUP(K:K,'price per block'!A:E,5,FALSE)</f>
        <v>0.72463768115942029</v>
      </c>
      <c r="N946">
        <f t="shared" si="43"/>
        <v>0.76521739130434785</v>
      </c>
      <c r="O946" s="34">
        <f t="shared" si="44"/>
        <v>0.2907826086956522</v>
      </c>
    </row>
    <row r="947" spans="1:15" x14ac:dyDescent="0.2">
      <c r="A947" s="40">
        <v>45444</v>
      </c>
      <c r="B947" s="23" t="s">
        <v>83</v>
      </c>
      <c r="C947" s="19" t="s">
        <v>28</v>
      </c>
      <c r="D947" s="19" t="s">
        <v>32</v>
      </c>
      <c r="E947" s="19" t="s">
        <v>15</v>
      </c>
      <c r="F947" s="20" t="s">
        <v>64</v>
      </c>
      <c r="G947" s="21">
        <v>1953</v>
      </c>
      <c r="H947" s="22">
        <v>456.971</v>
      </c>
      <c r="I947" s="22">
        <v>0.47699999999999998</v>
      </c>
      <c r="J947" s="22">
        <v>1.9789300000000001</v>
      </c>
      <c r="K947" s="22" t="str">
        <f t="shared" si="42"/>
        <v>16x69-Q4</v>
      </c>
      <c r="L947" s="32">
        <f>VLOOKUP(K:K,'price per block'!A:B,2,FALSE)</f>
        <v>217.39130434782609</v>
      </c>
      <c r="M947" s="33">
        <f>VLOOKUP(K:K,'price per block'!A:E,5,FALSE)</f>
        <v>0.72463768115942029</v>
      </c>
      <c r="N947">
        <f t="shared" si="43"/>
        <v>0.34565217391304348</v>
      </c>
      <c r="O947" s="34">
        <f t="shared" si="44"/>
        <v>0.1313478260869565</v>
      </c>
    </row>
    <row r="948" spans="1:15" x14ac:dyDescent="0.2">
      <c r="A948" s="40">
        <v>45444</v>
      </c>
      <c r="B948" s="23" t="s">
        <v>83</v>
      </c>
      <c r="C948" s="19" t="s">
        <v>28</v>
      </c>
      <c r="D948" s="19" t="s">
        <v>33</v>
      </c>
      <c r="E948" s="19" t="s">
        <v>22</v>
      </c>
      <c r="F948" s="20" t="s">
        <v>63</v>
      </c>
      <c r="G948" s="21">
        <v>127</v>
      </c>
      <c r="H948" s="22">
        <v>29.917999999999999</v>
      </c>
      <c r="I948" s="22">
        <v>3.1E-2</v>
      </c>
      <c r="J948" s="22">
        <v>0.12971299999999999</v>
      </c>
      <c r="K948" s="22" t="str">
        <f t="shared" si="42"/>
        <v>16x69-Q2</v>
      </c>
      <c r="L948" s="32">
        <f>VLOOKUP(K:K,'price per block'!A:B,2,FALSE)</f>
        <v>300</v>
      </c>
      <c r="M948" s="33">
        <f>VLOOKUP(K:K,'price per block'!A:E,5,FALSE)</f>
        <v>1</v>
      </c>
      <c r="N948">
        <f t="shared" si="43"/>
        <v>3.1E-2</v>
      </c>
      <c r="O948" s="34">
        <f t="shared" si="44"/>
        <v>0</v>
      </c>
    </row>
    <row r="949" spans="1:15" x14ac:dyDescent="0.2">
      <c r="A949" s="40">
        <v>45444</v>
      </c>
      <c r="B949" s="23" t="s">
        <v>79</v>
      </c>
      <c r="C949" s="19" t="s">
        <v>129</v>
      </c>
      <c r="D949" s="19" t="s">
        <v>6</v>
      </c>
      <c r="E949" s="19" t="s">
        <v>6</v>
      </c>
      <c r="F949" s="20" t="s">
        <v>6</v>
      </c>
      <c r="G949" s="21">
        <v>8145</v>
      </c>
      <c r="H949" s="22">
        <v>404.334</v>
      </c>
      <c r="I949" s="22">
        <v>1.1479999999999999</v>
      </c>
      <c r="J949" s="22">
        <v>3.9594299999999998</v>
      </c>
      <c r="K949" s="22" t="str">
        <f t="shared" si="42"/>
        <v>25x125-Waste</v>
      </c>
      <c r="L949" s="32">
        <f>VLOOKUP(K:K,'price per block'!A:B,2,FALSE)</f>
        <v>346.15384615384613</v>
      </c>
      <c r="M949" s="33">
        <f>VLOOKUP(K:K,'price per block'!A:E,5,FALSE)</f>
        <v>1</v>
      </c>
      <c r="N949">
        <f t="shared" si="43"/>
        <v>1.1479999999999999</v>
      </c>
      <c r="O949" s="34">
        <f t="shared" si="44"/>
        <v>0</v>
      </c>
    </row>
    <row r="950" spans="1:15" x14ac:dyDescent="0.2">
      <c r="A950" s="40">
        <v>45444</v>
      </c>
      <c r="B950" s="23" t="s">
        <v>79</v>
      </c>
      <c r="C950" s="19" t="s">
        <v>129</v>
      </c>
      <c r="D950" s="19" t="s">
        <v>9</v>
      </c>
      <c r="E950" s="19" t="s">
        <v>10</v>
      </c>
      <c r="F950" s="20" t="s">
        <v>6</v>
      </c>
      <c r="G950" s="21">
        <v>11653</v>
      </c>
      <c r="H950" s="22">
        <v>2478.29</v>
      </c>
      <c r="I950" s="22">
        <v>7.0279999999999996</v>
      </c>
      <c r="J950" s="22">
        <v>24.235099999999999</v>
      </c>
      <c r="K950" s="22" t="str">
        <f t="shared" si="42"/>
        <v>25x125-Waste</v>
      </c>
      <c r="L950" s="32">
        <f>VLOOKUP(K:K,'price per block'!A:B,2,FALSE)</f>
        <v>346.15384615384613</v>
      </c>
      <c r="M950" s="33">
        <f>VLOOKUP(K:K,'price per block'!A:E,5,FALSE)</f>
        <v>1</v>
      </c>
      <c r="N950">
        <f t="shared" si="43"/>
        <v>7.0279999999999996</v>
      </c>
      <c r="O950" s="34">
        <f t="shared" si="44"/>
        <v>0</v>
      </c>
    </row>
    <row r="951" spans="1:15" x14ac:dyDescent="0.2">
      <c r="A951" s="40">
        <v>45444</v>
      </c>
      <c r="B951" s="23" t="s">
        <v>79</v>
      </c>
      <c r="C951" s="19" t="s">
        <v>129</v>
      </c>
      <c r="D951" s="19" t="s">
        <v>16</v>
      </c>
      <c r="E951" s="19" t="s">
        <v>6</v>
      </c>
      <c r="F951" s="20" t="s">
        <v>6</v>
      </c>
      <c r="G951" s="21">
        <v>0</v>
      </c>
      <c r="H951" s="22">
        <v>143.916</v>
      </c>
      <c r="I951" s="22">
        <v>0.40799999999999997</v>
      </c>
      <c r="J951" s="22">
        <v>1.40839</v>
      </c>
      <c r="K951" s="22" t="str">
        <f t="shared" si="42"/>
        <v>25x125-Waste</v>
      </c>
      <c r="L951" s="32">
        <f>VLOOKUP(K:K,'price per block'!A:B,2,FALSE)</f>
        <v>346.15384615384613</v>
      </c>
      <c r="M951" s="33">
        <f>VLOOKUP(K:K,'price per block'!A:E,5,FALSE)</f>
        <v>1</v>
      </c>
      <c r="N951">
        <f t="shared" si="43"/>
        <v>0.40799999999999997</v>
      </c>
      <c r="O951" s="34">
        <f t="shared" si="44"/>
        <v>0</v>
      </c>
    </row>
    <row r="952" spans="1:15" x14ac:dyDescent="0.2">
      <c r="A952" s="40">
        <v>45444</v>
      </c>
      <c r="B952" s="23" t="s">
        <v>79</v>
      </c>
      <c r="C952" s="19" t="s">
        <v>129</v>
      </c>
      <c r="D952" s="19" t="s">
        <v>17</v>
      </c>
      <c r="E952" s="19" t="s">
        <v>6</v>
      </c>
      <c r="F952" s="20" t="s">
        <v>6</v>
      </c>
      <c r="G952" s="21">
        <v>4</v>
      </c>
      <c r="H952" s="22">
        <v>12.073</v>
      </c>
      <c r="I952" s="22">
        <v>3.4000000000000002E-2</v>
      </c>
      <c r="J952" s="22">
        <v>0.118158</v>
      </c>
      <c r="K952" s="22" t="str">
        <f t="shared" si="42"/>
        <v>25x125-Waste</v>
      </c>
      <c r="L952" s="32">
        <f>VLOOKUP(K:K,'price per block'!A:B,2,FALSE)</f>
        <v>346.15384615384613</v>
      </c>
      <c r="M952" s="33">
        <f>VLOOKUP(K:K,'price per block'!A:E,5,FALSE)</f>
        <v>1</v>
      </c>
      <c r="N952">
        <f t="shared" si="43"/>
        <v>3.4000000000000002E-2</v>
      </c>
      <c r="O952" s="34">
        <f t="shared" si="44"/>
        <v>0</v>
      </c>
    </row>
    <row r="953" spans="1:15" x14ac:dyDescent="0.2">
      <c r="A953" s="40">
        <v>45444</v>
      </c>
      <c r="B953" s="23" t="s">
        <v>79</v>
      </c>
      <c r="C953" s="19" t="s">
        <v>129</v>
      </c>
      <c r="D953" s="19" t="s">
        <v>50</v>
      </c>
      <c r="E953" s="19" t="s">
        <v>15</v>
      </c>
      <c r="F953" s="20" t="s">
        <v>62</v>
      </c>
      <c r="G953" s="21">
        <v>5361</v>
      </c>
      <c r="H953" s="22">
        <v>1574.86</v>
      </c>
      <c r="I953" s="22">
        <v>4.4569999999999999</v>
      </c>
      <c r="J953" s="22">
        <v>15.370200000000001</v>
      </c>
      <c r="K953" s="22" t="str">
        <f t="shared" si="42"/>
        <v>25x125-Q3</v>
      </c>
      <c r="L953" s="32">
        <f>VLOOKUP(K:K,'price per block'!A:B,2,FALSE)</f>
        <v>276.92307692307691</v>
      </c>
      <c r="M953" s="33">
        <f>VLOOKUP(K:K,'price per block'!A:E,5,FALSE)</f>
        <v>0.6</v>
      </c>
      <c r="N953">
        <f t="shared" si="43"/>
        <v>2.6741999999999999</v>
      </c>
      <c r="O953" s="34">
        <f t="shared" si="44"/>
        <v>1.7827999999999999</v>
      </c>
    </row>
    <row r="954" spans="1:15" x14ac:dyDescent="0.2">
      <c r="A954" s="40">
        <v>45444</v>
      </c>
      <c r="B954" s="23" t="s">
        <v>79</v>
      </c>
      <c r="C954" s="19" t="s">
        <v>129</v>
      </c>
      <c r="D954" s="19" t="s">
        <v>53</v>
      </c>
      <c r="E954" s="19" t="s">
        <v>15</v>
      </c>
      <c r="F954" s="20" t="s">
        <v>64</v>
      </c>
      <c r="G954" s="21">
        <v>3957</v>
      </c>
      <c r="H954" s="22">
        <v>836.55</v>
      </c>
      <c r="I954" s="22">
        <v>2.3730000000000002</v>
      </c>
      <c r="J954" s="22">
        <v>8.1843500000000002</v>
      </c>
      <c r="K954" s="22" t="str">
        <f t="shared" si="42"/>
        <v>25x125-Q4</v>
      </c>
      <c r="L954" s="32">
        <f>VLOOKUP(K:K,'price per block'!A:B,2,FALSE)</f>
        <v>138.46153846153845</v>
      </c>
      <c r="M954" s="33">
        <f>VLOOKUP(K:K,'price per block'!A:E,5,FALSE)</f>
        <v>0.4</v>
      </c>
      <c r="N954">
        <f t="shared" si="43"/>
        <v>0.94920000000000015</v>
      </c>
      <c r="O954" s="34">
        <f t="shared" si="44"/>
        <v>1.4238</v>
      </c>
    </row>
    <row r="955" spans="1:15" x14ac:dyDescent="0.2">
      <c r="A955" s="40">
        <v>45444</v>
      </c>
      <c r="B955" s="23" t="s">
        <v>79</v>
      </c>
      <c r="C955" s="19" t="s">
        <v>129</v>
      </c>
      <c r="D955" s="19" t="s">
        <v>52</v>
      </c>
      <c r="E955" s="19" t="s">
        <v>12</v>
      </c>
      <c r="F955" s="20" t="s">
        <v>61</v>
      </c>
      <c r="G955" s="21">
        <v>9041</v>
      </c>
      <c r="H955" s="22">
        <v>3541.09</v>
      </c>
      <c r="I955" s="22">
        <v>10.061999999999999</v>
      </c>
      <c r="J955" s="22">
        <v>34.700499999999998</v>
      </c>
      <c r="K955" s="22" t="str">
        <f t="shared" si="42"/>
        <v>25x125-Q1</v>
      </c>
      <c r="L955" s="32">
        <f>VLOOKUP(K:K,'price per block'!A:B,2,FALSE)</f>
        <v>346.15384615384613</v>
      </c>
      <c r="M955" s="33">
        <f>VLOOKUP(K:K,'price per block'!A:E,5,FALSE)</f>
        <v>1</v>
      </c>
      <c r="N955">
        <f t="shared" si="43"/>
        <v>10.061999999999999</v>
      </c>
      <c r="O955" s="34">
        <f t="shared" si="44"/>
        <v>0</v>
      </c>
    </row>
    <row r="956" spans="1:15" x14ac:dyDescent="0.2">
      <c r="A956" s="40">
        <v>45444</v>
      </c>
      <c r="B956" s="23" t="s">
        <v>79</v>
      </c>
      <c r="C956" s="19" t="s">
        <v>129</v>
      </c>
      <c r="D956" s="19" t="s">
        <v>51</v>
      </c>
      <c r="E956" s="19" t="s">
        <v>12</v>
      </c>
      <c r="F956" s="20" t="s">
        <v>61</v>
      </c>
      <c r="G956" s="21">
        <v>4581</v>
      </c>
      <c r="H956" s="22">
        <v>916.35599999999999</v>
      </c>
      <c r="I956" s="22">
        <v>2.6019999999999999</v>
      </c>
      <c r="J956" s="22">
        <v>8.9732800000000008</v>
      </c>
      <c r="K956" s="22" t="str">
        <f t="shared" si="42"/>
        <v>25x125-Q1</v>
      </c>
      <c r="L956" s="32">
        <f>VLOOKUP(K:K,'price per block'!A:B,2,FALSE)</f>
        <v>346.15384615384613</v>
      </c>
      <c r="M956" s="33">
        <f>VLOOKUP(K:K,'price per block'!A:E,5,FALSE)</f>
        <v>1</v>
      </c>
      <c r="N956">
        <f t="shared" si="43"/>
        <v>2.6019999999999999</v>
      </c>
      <c r="O956" s="34">
        <f t="shared" si="44"/>
        <v>0</v>
      </c>
    </row>
    <row r="957" spans="1:15" x14ac:dyDescent="0.2">
      <c r="A957" s="40">
        <v>45444</v>
      </c>
      <c r="B957" s="23" t="s">
        <v>79</v>
      </c>
      <c r="C957" s="19" t="s">
        <v>129</v>
      </c>
      <c r="D957" s="19" t="s">
        <v>49</v>
      </c>
      <c r="E957" s="19" t="s">
        <v>22</v>
      </c>
      <c r="F957" s="20" t="s">
        <v>63</v>
      </c>
      <c r="G957" s="21">
        <v>1133</v>
      </c>
      <c r="H957" s="22">
        <v>292.12400000000002</v>
      </c>
      <c r="I957" s="22">
        <v>0.83</v>
      </c>
      <c r="J957" s="22">
        <v>2.8613300000000002</v>
      </c>
      <c r="K957" s="22" t="str">
        <f t="shared" si="42"/>
        <v>25x125-Q2</v>
      </c>
      <c r="L957" s="32">
        <f>VLOOKUP(K:K,'price per block'!A:B,2,FALSE)</f>
        <v>346.15384615384613</v>
      </c>
      <c r="M957" s="33">
        <f>VLOOKUP(K:K,'price per block'!A:E,5,FALSE)</f>
        <v>1</v>
      </c>
      <c r="N957">
        <f t="shared" si="43"/>
        <v>0.83</v>
      </c>
      <c r="O957" s="34">
        <f t="shared" si="44"/>
        <v>0</v>
      </c>
    </row>
    <row r="958" spans="1:15" x14ac:dyDescent="0.2">
      <c r="A958" s="40">
        <v>45444</v>
      </c>
      <c r="B958" s="23" t="s">
        <v>79</v>
      </c>
      <c r="C958" s="19" t="s">
        <v>129</v>
      </c>
      <c r="D958" s="19" t="s">
        <v>76</v>
      </c>
      <c r="E958" s="19" t="s">
        <v>12</v>
      </c>
      <c r="F958" s="20" t="s">
        <v>65</v>
      </c>
      <c r="G958" s="21">
        <v>8</v>
      </c>
      <c r="H958" s="22">
        <v>19.263999999999999</v>
      </c>
      <c r="I958" s="22">
        <v>5.5E-2</v>
      </c>
      <c r="J958" s="22">
        <v>0.189274</v>
      </c>
      <c r="K958" s="22" t="str">
        <f t="shared" si="42"/>
        <v>25x125-Q5</v>
      </c>
      <c r="L958" s="32">
        <f>VLOOKUP(K:K,'price per block'!A:B,2,FALSE)</f>
        <v>346.15384615384613</v>
      </c>
      <c r="M958" s="33">
        <f>VLOOKUP(K:K,'price per block'!A:E,5,FALSE)</f>
        <v>1</v>
      </c>
      <c r="N958">
        <f t="shared" si="43"/>
        <v>5.5E-2</v>
      </c>
      <c r="O958" s="34">
        <f t="shared" si="44"/>
        <v>0</v>
      </c>
    </row>
    <row r="959" spans="1:15" x14ac:dyDescent="0.2">
      <c r="A959" s="40">
        <v>45444</v>
      </c>
      <c r="B959" s="23" t="s">
        <v>79</v>
      </c>
      <c r="C959" s="19" t="s">
        <v>28</v>
      </c>
      <c r="D959" s="19" t="s">
        <v>6</v>
      </c>
      <c r="E959" s="19" t="s">
        <v>6</v>
      </c>
      <c r="F959" s="20" t="s">
        <v>6</v>
      </c>
      <c r="G959" s="21">
        <v>151664</v>
      </c>
      <c r="H959" s="22">
        <v>8784.08</v>
      </c>
      <c r="I959" s="22">
        <v>9.1669999999999998</v>
      </c>
      <c r="J959" s="22">
        <v>6.7217799999999999</v>
      </c>
      <c r="K959" s="22" t="str">
        <f t="shared" si="42"/>
        <v>16x69-Waste</v>
      </c>
      <c r="L959" s="32">
        <f>VLOOKUP(K:K,'price per block'!A:B,2,FALSE)</f>
        <v>300</v>
      </c>
      <c r="M959" s="33">
        <f>VLOOKUP(K:K,'price per block'!A:E,5,FALSE)</f>
        <v>1</v>
      </c>
      <c r="N959">
        <f t="shared" si="43"/>
        <v>9.1669999999999998</v>
      </c>
      <c r="O959" s="34">
        <f t="shared" si="44"/>
        <v>0</v>
      </c>
    </row>
    <row r="960" spans="1:15" x14ac:dyDescent="0.2">
      <c r="A960" s="40">
        <v>45444</v>
      </c>
      <c r="B960" s="23" t="s">
        <v>79</v>
      </c>
      <c r="C960" s="19" t="s">
        <v>28</v>
      </c>
      <c r="D960" s="19" t="s">
        <v>9</v>
      </c>
      <c r="E960" s="19" t="s">
        <v>10</v>
      </c>
      <c r="F960" s="20" t="s">
        <v>6</v>
      </c>
      <c r="G960" s="21">
        <v>102565</v>
      </c>
      <c r="H960" s="22">
        <v>21836.2</v>
      </c>
      <c r="I960" s="22">
        <v>22.771999999999998</v>
      </c>
      <c r="J960" s="22">
        <v>16.697500000000002</v>
      </c>
      <c r="K960" s="22" t="str">
        <f t="shared" si="42"/>
        <v>16x69-Waste</v>
      </c>
      <c r="L960" s="32">
        <f>VLOOKUP(K:K,'price per block'!A:B,2,FALSE)</f>
        <v>300</v>
      </c>
      <c r="M960" s="33">
        <f>VLOOKUP(K:K,'price per block'!A:E,5,FALSE)</f>
        <v>1</v>
      </c>
      <c r="N960">
        <f t="shared" si="43"/>
        <v>22.771999999999998</v>
      </c>
      <c r="O960" s="34">
        <f t="shared" si="44"/>
        <v>0</v>
      </c>
    </row>
    <row r="961" spans="1:15" x14ac:dyDescent="0.2">
      <c r="A961" s="40">
        <v>45444</v>
      </c>
      <c r="B961" s="23" t="s">
        <v>79</v>
      </c>
      <c r="C961" s="19" t="s">
        <v>28</v>
      </c>
      <c r="D961" s="19" t="s">
        <v>16</v>
      </c>
      <c r="E961" s="19" t="s">
        <v>6</v>
      </c>
      <c r="F961" s="20" t="s">
        <v>6</v>
      </c>
      <c r="G961" s="21">
        <v>0</v>
      </c>
      <c r="H961" s="22">
        <v>1702.27</v>
      </c>
      <c r="I961" s="22">
        <v>1.776</v>
      </c>
      <c r="J961" s="22">
        <v>1.3023899999999999</v>
      </c>
      <c r="K961" s="22" t="str">
        <f t="shared" si="42"/>
        <v>16x69-Waste</v>
      </c>
      <c r="L961" s="32">
        <f>VLOOKUP(K:K,'price per block'!A:B,2,FALSE)</f>
        <v>300</v>
      </c>
      <c r="M961" s="33">
        <f>VLOOKUP(K:K,'price per block'!A:E,5,FALSE)</f>
        <v>1</v>
      </c>
      <c r="N961">
        <f t="shared" si="43"/>
        <v>1.776</v>
      </c>
      <c r="O961" s="34">
        <f t="shared" si="44"/>
        <v>0</v>
      </c>
    </row>
    <row r="962" spans="1:15" x14ac:dyDescent="0.2">
      <c r="A962" s="40">
        <v>45444</v>
      </c>
      <c r="B962" s="23" t="s">
        <v>79</v>
      </c>
      <c r="C962" s="19" t="s">
        <v>28</v>
      </c>
      <c r="D962" s="19" t="s">
        <v>17</v>
      </c>
      <c r="E962" s="19" t="s">
        <v>6</v>
      </c>
      <c r="F962" s="20" t="s">
        <v>6</v>
      </c>
      <c r="G962" s="21">
        <v>19</v>
      </c>
      <c r="H962" s="22">
        <v>79.786000000000001</v>
      </c>
      <c r="I962" s="22">
        <v>8.4000000000000005E-2</v>
      </c>
      <c r="J962" s="22">
        <v>6.1468000000000002E-2</v>
      </c>
      <c r="K962" s="22" t="str">
        <f t="shared" si="42"/>
        <v>16x69-Waste</v>
      </c>
      <c r="L962" s="32">
        <f>VLOOKUP(K:K,'price per block'!A:B,2,FALSE)</f>
        <v>300</v>
      </c>
      <c r="M962" s="33">
        <f>VLOOKUP(K:K,'price per block'!A:E,5,FALSE)</f>
        <v>1</v>
      </c>
      <c r="N962">
        <f t="shared" si="43"/>
        <v>8.4000000000000005E-2</v>
      </c>
      <c r="O962" s="34">
        <f t="shared" si="44"/>
        <v>0</v>
      </c>
    </row>
    <row r="963" spans="1:15" x14ac:dyDescent="0.2">
      <c r="A963" s="40">
        <v>45444</v>
      </c>
      <c r="B963" s="23" t="s">
        <v>79</v>
      </c>
      <c r="C963" s="19" t="s">
        <v>28</v>
      </c>
      <c r="D963" s="19" t="s">
        <v>30</v>
      </c>
      <c r="E963" s="19" t="s">
        <v>12</v>
      </c>
      <c r="F963" s="20" t="s">
        <v>61</v>
      </c>
      <c r="G963" s="21">
        <v>167469</v>
      </c>
      <c r="H963" s="22">
        <v>74822.5</v>
      </c>
      <c r="I963" s="22">
        <v>78.111999999999995</v>
      </c>
      <c r="J963" s="22">
        <v>57.274999999999999</v>
      </c>
      <c r="K963" s="22" t="str">
        <f t="shared" ref="K963:K1026" si="45">CONCATENATE(C963,"-",F963)</f>
        <v>16x69-Q1</v>
      </c>
      <c r="L963" s="32">
        <f>VLOOKUP(K:K,'price per block'!A:B,2,FALSE)</f>
        <v>300</v>
      </c>
      <c r="M963" s="33">
        <f>VLOOKUP(K:K,'price per block'!A:E,5,FALSE)</f>
        <v>1</v>
      </c>
      <c r="N963">
        <f t="shared" ref="N963:N1026" si="46">M963*I963</f>
        <v>78.111999999999995</v>
      </c>
      <c r="O963" s="34">
        <f t="shared" ref="O963:O1026" si="47">I963-N963</f>
        <v>0</v>
      </c>
    </row>
    <row r="964" spans="1:15" x14ac:dyDescent="0.2">
      <c r="A964" s="40">
        <v>45444</v>
      </c>
      <c r="B964" s="23" t="s">
        <v>79</v>
      </c>
      <c r="C964" s="19" t="s">
        <v>28</v>
      </c>
      <c r="D964" s="19" t="s">
        <v>29</v>
      </c>
      <c r="E964" s="19" t="s">
        <v>15</v>
      </c>
      <c r="F964" s="20" t="s">
        <v>62</v>
      </c>
      <c r="G964" s="21">
        <v>22765</v>
      </c>
      <c r="H964" s="22">
        <v>5775.47</v>
      </c>
      <c r="I964" s="22">
        <v>6.02</v>
      </c>
      <c r="J964" s="22">
        <v>4.4143299999999996</v>
      </c>
      <c r="K964" s="22" t="str">
        <f t="shared" si="45"/>
        <v>16x69-Q3</v>
      </c>
      <c r="L964" s="32">
        <f>VLOOKUP(K:K,'price per block'!A:B,2,FALSE)</f>
        <v>217.39130434782609</v>
      </c>
      <c r="M964" s="33">
        <f>VLOOKUP(K:K,'price per block'!A:E,5,FALSE)</f>
        <v>0.72463768115942029</v>
      </c>
      <c r="N964">
        <f t="shared" si="46"/>
        <v>4.36231884057971</v>
      </c>
      <c r="O964" s="34">
        <f t="shared" si="47"/>
        <v>1.6576811594202896</v>
      </c>
    </row>
    <row r="965" spans="1:15" x14ac:dyDescent="0.2">
      <c r="A965" s="40">
        <v>45444</v>
      </c>
      <c r="B965" s="23" t="s">
        <v>79</v>
      </c>
      <c r="C965" s="19" t="s">
        <v>28</v>
      </c>
      <c r="D965" s="19" t="s">
        <v>31</v>
      </c>
      <c r="E965" s="19" t="s">
        <v>12</v>
      </c>
      <c r="F965" s="20" t="s">
        <v>61</v>
      </c>
      <c r="G965" s="21">
        <v>56188</v>
      </c>
      <c r="H965" s="22">
        <v>12541.4</v>
      </c>
      <c r="I965" s="22">
        <v>13.086</v>
      </c>
      <c r="J965" s="22">
        <v>9.59511</v>
      </c>
      <c r="K965" s="22" t="str">
        <f t="shared" si="45"/>
        <v>16x69-Q1</v>
      </c>
      <c r="L965" s="32">
        <f>VLOOKUP(K:K,'price per block'!A:B,2,FALSE)</f>
        <v>300</v>
      </c>
      <c r="M965" s="33">
        <f>VLOOKUP(K:K,'price per block'!A:E,5,FALSE)</f>
        <v>1</v>
      </c>
      <c r="N965">
        <f t="shared" si="46"/>
        <v>13.086</v>
      </c>
      <c r="O965" s="34">
        <f t="shared" si="47"/>
        <v>0</v>
      </c>
    </row>
    <row r="966" spans="1:15" x14ac:dyDescent="0.2">
      <c r="A966" s="40">
        <v>45444</v>
      </c>
      <c r="B966" s="23" t="s">
        <v>79</v>
      </c>
      <c r="C966" s="19" t="s">
        <v>28</v>
      </c>
      <c r="D966" s="19" t="s">
        <v>32</v>
      </c>
      <c r="E966" s="19" t="s">
        <v>15</v>
      </c>
      <c r="F966" s="20" t="s">
        <v>64</v>
      </c>
      <c r="G966" s="21">
        <v>11273</v>
      </c>
      <c r="H966" s="22">
        <v>2669.23</v>
      </c>
      <c r="I966" s="22">
        <v>2.7839999999999998</v>
      </c>
      <c r="J966" s="22">
        <v>2.0413399999999999</v>
      </c>
      <c r="K966" s="22" t="str">
        <f t="shared" si="45"/>
        <v>16x69-Q4</v>
      </c>
      <c r="L966" s="32">
        <f>VLOOKUP(K:K,'price per block'!A:B,2,FALSE)</f>
        <v>217.39130434782609</v>
      </c>
      <c r="M966" s="33">
        <f>VLOOKUP(K:K,'price per block'!A:E,5,FALSE)</f>
        <v>0.72463768115942029</v>
      </c>
      <c r="N966">
        <f t="shared" si="46"/>
        <v>2.017391304347826</v>
      </c>
      <c r="O966" s="34">
        <f t="shared" si="47"/>
        <v>0.76660869565217382</v>
      </c>
    </row>
    <row r="967" spans="1:15" x14ac:dyDescent="0.2">
      <c r="A967" s="40">
        <v>45444</v>
      </c>
      <c r="B967" s="23" t="s">
        <v>79</v>
      </c>
      <c r="C967" s="19" t="s">
        <v>28</v>
      </c>
      <c r="D967" s="19" t="s">
        <v>33</v>
      </c>
      <c r="E967" s="19" t="s">
        <v>22</v>
      </c>
      <c r="F967" s="20" t="s">
        <v>63</v>
      </c>
      <c r="G967" s="21">
        <v>7511</v>
      </c>
      <c r="H967" s="22">
        <v>2480.0100000000002</v>
      </c>
      <c r="I967" s="22">
        <v>2.5790000000000002</v>
      </c>
      <c r="J967" s="22">
        <v>1.89103</v>
      </c>
      <c r="K967" s="22" t="str">
        <f t="shared" si="45"/>
        <v>16x69-Q2</v>
      </c>
      <c r="L967" s="32">
        <f>VLOOKUP(K:K,'price per block'!A:B,2,FALSE)</f>
        <v>300</v>
      </c>
      <c r="M967" s="33">
        <f>VLOOKUP(K:K,'price per block'!A:E,5,FALSE)</f>
        <v>1</v>
      </c>
      <c r="N967">
        <f t="shared" si="46"/>
        <v>2.5790000000000002</v>
      </c>
      <c r="O967" s="34">
        <f t="shared" si="47"/>
        <v>0</v>
      </c>
    </row>
    <row r="968" spans="1:15" x14ac:dyDescent="0.2">
      <c r="A968" s="40">
        <v>45444</v>
      </c>
      <c r="B968" s="23" t="s">
        <v>75</v>
      </c>
      <c r="C968" s="19" t="s">
        <v>28</v>
      </c>
      <c r="D968" s="19" t="s">
        <v>6</v>
      </c>
      <c r="E968" s="19" t="s">
        <v>6</v>
      </c>
      <c r="F968" s="20" t="s">
        <v>6</v>
      </c>
      <c r="G968" s="21">
        <v>5354</v>
      </c>
      <c r="H968" s="22">
        <v>306.95</v>
      </c>
      <c r="I968" s="22">
        <v>0.32800000000000001</v>
      </c>
      <c r="J968" s="22">
        <v>5.57409</v>
      </c>
      <c r="K968" s="22" t="str">
        <f t="shared" si="45"/>
        <v>16x69-Waste</v>
      </c>
      <c r="L968" s="32">
        <f>VLOOKUP(K:K,'price per block'!A:B,2,FALSE)</f>
        <v>300</v>
      </c>
      <c r="M968" s="33">
        <f>VLOOKUP(K:K,'price per block'!A:E,5,FALSE)</f>
        <v>1</v>
      </c>
      <c r="N968">
        <f t="shared" si="46"/>
        <v>0.32800000000000001</v>
      </c>
      <c r="O968" s="34">
        <f t="shared" si="47"/>
        <v>0</v>
      </c>
    </row>
    <row r="969" spans="1:15" x14ac:dyDescent="0.2">
      <c r="A969" s="40">
        <v>45444</v>
      </c>
      <c r="B969" s="23" t="s">
        <v>75</v>
      </c>
      <c r="C969" s="19" t="s">
        <v>28</v>
      </c>
      <c r="D969" s="19" t="s">
        <v>9</v>
      </c>
      <c r="E969" s="19" t="s">
        <v>10</v>
      </c>
      <c r="F969" s="20" t="s">
        <v>6</v>
      </c>
      <c r="G969" s="21">
        <v>4595</v>
      </c>
      <c r="H969" s="22">
        <v>927.74400000000003</v>
      </c>
      <c r="I969" s="22">
        <v>0.99199999999999999</v>
      </c>
      <c r="J969" s="22">
        <v>16.837499999999999</v>
      </c>
      <c r="K969" s="22" t="str">
        <f t="shared" si="45"/>
        <v>16x69-Waste</v>
      </c>
      <c r="L969" s="32">
        <f>VLOOKUP(K:K,'price per block'!A:B,2,FALSE)</f>
        <v>300</v>
      </c>
      <c r="M969" s="33">
        <f>VLOOKUP(K:K,'price per block'!A:E,5,FALSE)</f>
        <v>1</v>
      </c>
      <c r="N969">
        <f t="shared" si="46"/>
        <v>0.99199999999999999</v>
      </c>
      <c r="O969" s="34">
        <f t="shared" si="47"/>
        <v>0</v>
      </c>
    </row>
    <row r="970" spans="1:15" x14ac:dyDescent="0.2">
      <c r="A970" s="40">
        <v>45444</v>
      </c>
      <c r="B970" s="23" t="s">
        <v>75</v>
      </c>
      <c r="C970" s="19" t="s">
        <v>28</v>
      </c>
      <c r="D970" s="19" t="s">
        <v>16</v>
      </c>
      <c r="E970" s="19" t="s">
        <v>6</v>
      </c>
      <c r="F970" s="20" t="s">
        <v>6</v>
      </c>
      <c r="G970" s="21">
        <v>0</v>
      </c>
      <c r="H970" s="22">
        <v>71.212000000000003</v>
      </c>
      <c r="I970" s="22">
        <v>7.5999999999999998E-2</v>
      </c>
      <c r="J970" s="22">
        <v>1.2928900000000001</v>
      </c>
      <c r="K970" s="22" t="str">
        <f t="shared" si="45"/>
        <v>16x69-Waste</v>
      </c>
      <c r="L970" s="32">
        <f>VLOOKUP(K:K,'price per block'!A:B,2,FALSE)</f>
        <v>300</v>
      </c>
      <c r="M970" s="33">
        <f>VLOOKUP(K:K,'price per block'!A:E,5,FALSE)</f>
        <v>1</v>
      </c>
      <c r="N970">
        <f t="shared" si="46"/>
        <v>7.5999999999999998E-2</v>
      </c>
      <c r="O970" s="34">
        <f t="shared" si="47"/>
        <v>0</v>
      </c>
    </row>
    <row r="971" spans="1:15" x14ac:dyDescent="0.2">
      <c r="A971" s="40">
        <v>45444</v>
      </c>
      <c r="B971" s="23" t="s">
        <v>75</v>
      </c>
      <c r="C971" s="19" t="s">
        <v>28</v>
      </c>
      <c r="D971" s="19" t="s">
        <v>17</v>
      </c>
      <c r="E971" s="19" t="s">
        <v>6</v>
      </c>
      <c r="F971" s="20" t="s">
        <v>6</v>
      </c>
      <c r="G971" s="21">
        <v>0</v>
      </c>
      <c r="H971" s="22">
        <v>0</v>
      </c>
      <c r="I971" s="22">
        <v>0</v>
      </c>
      <c r="J971" s="22">
        <v>0</v>
      </c>
      <c r="K971" s="22" t="str">
        <f t="shared" si="45"/>
        <v>16x69-Waste</v>
      </c>
      <c r="L971" s="32">
        <f>VLOOKUP(K:K,'price per block'!A:B,2,FALSE)</f>
        <v>300</v>
      </c>
      <c r="M971" s="33">
        <f>VLOOKUP(K:K,'price per block'!A:E,5,FALSE)</f>
        <v>1</v>
      </c>
      <c r="N971">
        <f t="shared" si="46"/>
        <v>0</v>
      </c>
      <c r="O971" s="34">
        <f t="shared" si="47"/>
        <v>0</v>
      </c>
    </row>
    <row r="972" spans="1:15" x14ac:dyDescent="0.2">
      <c r="A972" s="40">
        <v>45444</v>
      </c>
      <c r="B972" s="23" t="s">
        <v>75</v>
      </c>
      <c r="C972" s="19" t="s">
        <v>28</v>
      </c>
      <c r="D972" s="19" t="s">
        <v>30</v>
      </c>
      <c r="E972" s="19" t="s">
        <v>12</v>
      </c>
      <c r="F972" s="20" t="s">
        <v>61</v>
      </c>
      <c r="G972" s="21">
        <v>6901</v>
      </c>
      <c r="H972" s="22">
        <v>3082.55</v>
      </c>
      <c r="I972" s="22">
        <v>3.298</v>
      </c>
      <c r="J972" s="22">
        <v>55.9968</v>
      </c>
      <c r="K972" s="22" t="str">
        <f t="shared" si="45"/>
        <v>16x69-Q1</v>
      </c>
      <c r="L972" s="32">
        <f>VLOOKUP(K:K,'price per block'!A:B,2,FALSE)</f>
        <v>300</v>
      </c>
      <c r="M972" s="33">
        <f>VLOOKUP(K:K,'price per block'!A:E,5,FALSE)</f>
        <v>1</v>
      </c>
      <c r="N972">
        <f t="shared" si="46"/>
        <v>3.298</v>
      </c>
      <c r="O972" s="34">
        <f t="shared" si="47"/>
        <v>0</v>
      </c>
    </row>
    <row r="973" spans="1:15" x14ac:dyDescent="0.2">
      <c r="A973" s="40">
        <v>45444</v>
      </c>
      <c r="B973" s="23" t="s">
        <v>75</v>
      </c>
      <c r="C973" s="19" t="s">
        <v>28</v>
      </c>
      <c r="D973" s="19" t="s">
        <v>31</v>
      </c>
      <c r="E973" s="19" t="s">
        <v>12</v>
      </c>
      <c r="F973" s="20" t="s">
        <v>61</v>
      </c>
      <c r="G973" s="21">
        <v>2136</v>
      </c>
      <c r="H973" s="22">
        <v>474.88200000000001</v>
      </c>
      <c r="I973" s="22">
        <v>0.50800000000000001</v>
      </c>
      <c r="J973" s="22">
        <v>8.6239299999999997</v>
      </c>
      <c r="K973" s="22" t="str">
        <f t="shared" si="45"/>
        <v>16x69-Q1</v>
      </c>
      <c r="L973" s="32">
        <f>VLOOKUP(K:K,'price per block'!A:B,2,FALSE)</f>
        <v>300</v>
      </c>
      <c r="M973" s="33">
        <f>VLOOKUP(K:K,'price per block'!A:E,5,FALSE)</f>
        <v>1</v>
      </c>
      <c r="N973">
        <f t="shared" si="46"/>
        <v>0.50800000000000001</v>
      </c>
      <c r="O973" s="34">
        <f t="shared" si="47"/>
        <v>0</v>
      </c>
    </row>
    <row r="974" spans="1:15" x14ac:dyDescent="0.2">
      <c r="A974" s="40">
        <v>45444</v>
      </c>
      <c r="B974" s="23" t="s">
        <v>75</v>
      </c>
      <c r="C974" s="19" t="s">
        <v>28</v>
      </c>
      <c r="D974" s="19" t="s">
        <v>29</v>
      </c>
      <c r="E974" s="19" t="s">
        <v>15</v>
      </c>
      <c r="F974" s="20" t="s">
        <v>62</v>
      </c>
      <c r="G974" s="21">
        <v>1736</v>
      </c>
      <c r="H974" s="22">
        <v>478.952</v>
      </c>
      <c r="I974" s="22">
        <v>0.51100000000000001</v>
      </c>
      <c r="J974" s="22">
        <v>8.6751299999999993</v>
      </c>
      <c r="K974" s="22" t="str">
        <f t="shared" si="45"/>
        <v>16x69-Q3</v>
      </c>
      <c r="L974" s="32">
        <f>VLOOKUP(K:K,'price per block'!A:B,2,FALSE)</f>
        <v>217.39130434782609</v>
      </c>
      <c r="M974" s="33">
        <f>VLOOKUP(K:K,'price per block'!A:E,5,FALSE)</f>
        <v>0.72463768115942029</v>
      </c>
      <c r="N974">
        <f t="shared" si="46"/>
        <v>0.37028985507246376</v>
      </c>
      <c r="O974" s="34">
        <f t="shared" si="47"/>
        <v>0.14071014492753625</v>
      </c>
    </row>
    <row r="975" spans="1:15" x14ac:dyDescent="0.2">
      <c r="A975" s="40">
        <v>45444</v>
      </c>
      <c r="B975" s="23" t="s">
        <v>75</v>
      </c>
      <c r="C975" s="19" t="s">
        <v>28</v>
      </c>
      <c r="D975" s="19" t="s">
        <v>32</v>
      </c>
      <c r="E975" s="19" t="s">
        <v>15</v>
      </c>
      <c r="F975" s="20" t="s">
        <v>64</v>
      </c>
      <c r="G975" s="21">
        <v>643</v>
      </c>
      <c r="H975" s="22">
        <v>152.84399999999999</v>
      </c>
      <c r="I975" s="22">
        <v>0.16300000000000001</v>
      </c>
      <c r="J975" s="22">
        <v>2.7734700000000001</v>
      </c>
      <c r="K975" s="22" t="str">
        <f t="shared" si="45"/>
        <v>16x69-Q4</v>
      </c>
      <c r="L975" s="32">
        <f>VLOOKUP(K:K,'price per block'!A:B,2,FALSE)</f>
        <v>217.39130434782609</v>
      </c>
      <c r="M975" s="33">
        <f>VLOOKUP(K:K,'price per block'!A:E,5,FALSE)</f>
        <v>0.72463768115942029</v>
      </c>
      <c r="N975">
        <f t="shared" si="46"/>
        <v>0.11811594202898551</v>
      </c>
      <c r="O975" s="34">
        <f t="shared" si="47"/>
        <v>4.4884057971014496E-2</v>
      </c>
    </row>
    <row r="976" spans="1:15" x14ac:dyDescent="0.2">
      <c r="A976" s="40">
        <v>45444</v>
      </c>
      <c r="B976" s="23" t="s">
        <v>75</v>
      </c>
      <c r="C976" s="19" t="s">
        <v>28</v>
      </c>
      <c r="D976" s="19" t="s">
        <v>33</v>
      </c>
      <c r="E976" s="19" t="s">
        <v>22</v>
      </c>
      <c r="F976" s="20" t="s">
        <v>63</v>
      </c>
      <c r="G976" s="21">
        <v>43</v>
      </c>
      <c r="H976" s="22">
        <v>12.449</v>
      </c>
      <c r="I976" s="22">
        <v>1.2999999999999999E-2</v>
      </c>
      <c r="J976" s="22">
        <v>0.226165</v>
      </c>
      <c r="K976" s="22" t="str">
        <f t="shared" si="45"/>
        <v>16x69-Q2</v>
      </c>
      <c r="L976" s="32">
        <f>VLOOKUP(K:K,'price per block'!A:B,2,FALSE)</f>
        <v>300</v>
      </c>
      <c r="M976" s="33">
        <f>VLOOKUP(K:K,'price per block'!A:E,5,FALSE)</f>
        <v>1</v>
      </c>
      <c r="N976">
        <f t="shared" si="46"/>
        <v>1.2999999999999999E-2</v>
      </c>
      <c r="O976" s="34">
        <f t="shared" si="47"/>
        <v>0</v>
      </c>
    </row>
    <row r="977" spans="1:15" x14ac:dyDescent="0.2">
      <c r="A977" s="40">
        <v>45444</v>
      </c>
      <c r="B977" s="23" t="s">
        <v>80</v>
      </c>
      <c r="C977" s="19" t="s">
        <v>129</v>
      </c>
      <c r="D977" s="19" t="s">
        <v>9</v>
      </c>
      <c r="E977" s="19" t="s">
        <v>10</v>
      </c>
      <c r="F977" s="20" t="s">
        <v>6</v>
      </c>
      <c r="G977" s="21">
        <v>147488</v>
      </c>
      <c r="H977" s="22">
        <v>30309.9</v>
      </c>
      <c r="I977" s="22">
        <v>86.100999999999999</v>
      </c>
      <c r="J977" s="22">
        <v>17.251100000000001</v>
      </c>
      <c r="K977" s="22" t="str">
        <f t="shared" si="45"/>
        <v>25x125-Waste</v>
      </c>
      <c r="L977" s="32">
        <f>VLOOKUP(K:K,'price per block'!A:B,2,FALSE)</f>
        <v>346.15384615384613</v>
      </c>
      <c r="M977" s="33">
        <f>VLOOKUP(K:K,'price per block'!A:E,5,FALSE)</f>
        <v>1</v>
      </c>
      <c r="N977">
        <f t="shared" si="46"/>
        <v>86.100999999999999</v>
      </c>
      <c r="O977" s="34">
        <f t="shared" si="47"/>
        <v>0</v>
      </c>
    </row>
    <row r="978" spans="1:15" x14ac:dyDescent="0.2">
      <c r="A978" s="40">
        <v>45444</v>
      </c>
      <c r="B978" s="23" t="s">
        <v>80</v>
      </c>
      <c r="C978" s="19" t="s">
        <v>129</v>
      </c>
      <c r="D978" s="19" t="s">
        <v>6</v>
      </c>
      <c r="E978" s="19" t="s">
        <v>6</v>
      </c>
      <c r="F978" s="20" t="s">
        <v>6</v>
      </c>
      <c r="G978" s="21">
        <v>97002</v>
      </c>
      <c r="H978" s="22">
        <v>5394.35</v>
      </c>
      <c r="I978" s="22">
        <v>15.337999999999999</v>
      </c>
      <c r="J978" s="22">
        <v>3.07315</v>
      </c>
      <c r="K978" s="22" t="str">
        <f t="shared" si="45"/>
        <v>25x125-Waste</v>
      </c>
      <c r="L978" s="32">
        <f>VLOOKUP(K:K,'price per block'!A:B,2,FALSE)</f>
        <v>346.15384615384613</v>
      </c>
      <c r="M978" s="33">
        <f>VLOOKUP(K:K,'price per block'!A:E,5,FALSE)</f>
        <v>1</v>
      </c>
      <c r="N978">
        <f t="shared" si="46"/>
        <v>15.337999999999999</v>
      </c>
      <c r="O978" s="34">
        <f t="shared" si="47"/>
        <v>0</v>
      </c>
    </row>
    <row r="979" spans="1:15" x14ac:dyDescent="0.2">
      <c r="A979" s="40">
        <v>45444</v>
      </c>
      <c r="B979" s="23" t="s">
        <v>80</v>
      </c>
      <c r="C979" s="19" t="s">
        <v>129</v>
      </c>
      <c r="D979" s="19" t="s">
        <v>16</v>
      </c>
      <c r="E979" s="19" t="s">
        <v>6</v>
      </c>
      <c r="F979" s="20" t="s">
        <v>6</v>
      </c>
      <c r="G979" s="21">
        <v>0</v>
      </c>
      <c r="H979" s="22">
        <v>1728.16</v>
      </c>
      <c r="I979" s="22">
        <v>4.9109999999999996</v>
      </c>
      <c r="J979" s="22">
        <v>0.98404599999999998</v>
      </c>
      <c r="K979" s="22" t="str">
        <f t="shared" si="45"/>
        <v>25x125-Waste</v>
      </c>
      <c r="L979" s="32">
        <f>VLOOKUP(K:K,'price per block'!A:B,2,FALSE)</f>
        <v>346.15384615384613</v>
      </c>
      <c r="M979" s="33">
        <f>VLOOKUP(K:K,'price per block'!A:E,5,FALSE)</f>
        <v>1</v>
      </c>
      <c r="N979">
        <f t="shared" si="46"/>
        <v>4.9109999999999996</v>
      </c>
      <c r="O979" s="34">
        <f t="shared" si="47"/>
        <v>0</v>
      </c>
    </row>
    <row r="980" spans="1:15" x14ac:dyDescent="0.2">
      <c r="A980" s="40">
        <v>45444</v>
      </c>
      <c r="B980" s="23" t="s">
        <v>80</v>
      </c>
      <c r="C980" s="19" t="s">
        <v>129</v>
      </c>
      <c r="D980" s="19" t="s">
        <v>17</v>
      </c>
      <c r="E980" s="19" t="s">
        <v>6</v>
      </c>
      <c r="F980" s="20" t="s">
        <v>6</v>
      </c>
      <c r="G980" s="21">
        <v>12</v>
      </c>
      <c r="H980" s="22">
        <v>39.597000000000001</v>
      </c>
      <c r="I980" s="22">
        <v>0.112</v>
      </c>
      <c r="J980" s="22">
        <v>2.24204E-2</v>
      </c>
      <c r="K980" s="22" t="str">
        <f t="shared" si="45"/>
        <v>25x125-Waste</v>
      </c>
      <c r="L980" s="32">
        <f>VLOOKUP(K:K,'price per block'!A:B,2,FALSE)</f>
        <v>346.15384615384613</v>
      </c>
      <c r="M980" s="33">
        <f>VLOOKUP(K:K,'price per block'!A:E,5,FALSE)</f>
        <v>1</v>
      </c>
      <c r="N980">
        <f t="shared" si="46"/>
        <v>0.112</v>
      </c>
      <c r="O980" s="34">
        <f t="shared" si="47"/>
        <v>0</v>
      </c>
    </row>
    <row r="981" spans="1:15" x14ac:dyDescent="0.2">
      <c r="A981" s="40">
        <v>45444</v>
      </c>
      <c r="B981" s="23" t="s">
        <v>80</v>
      </c>
      <c r="C981" s="19" t="s">
        <v>28</v>
      </c>
      <c r="D981" s="19" t="s">
        <v>6</v>
      </c>
      <c r="E981" s="19" t="s">
        <v>6</v>
      </c>
      <c r="F981" s="20" t="s">
        <v>6</v>
      </c>
      <c r="G981" s="21">
        <v>144699</v>
      </c>
      <c r="H981" s="22">
        <v>7521.54</v>
      </c>
      <c r="I981" s="22">
        <v>8.0079999999999991</v>
      </c>
      <c r="J981" s="22">
        <v>1.6044799999999999</v>
      </c>
      <c r="K981" s="22" t="str">
        <f t="shared" si="45"/>
        <v>16x69-Waste</v>
      </c>
      <c r="L981" s="32">
        <f>VLOOKUP(K:K,'price per block'!A:B,2,FALSE)</f>
        <v>300</v>
      </c>
      <c r="M981" s="33">
        <f>VLOOKUP(K:K,'price per block'!A:E,5,FALSE)</f>
        <v>1</v>
      </c>
      <c r="N981">
        <f t="shared" si="46"/>
        <v>8.0079999999999991</v>
      </c>
      <c r="O981" s="34">
        <f t="shared" si="47"/>
        <v>0</v>
      </c>
    </row>
    <row r="982" spans="1:15" x14ac:dyDescent="0.2">
      <c r="A982" s="40">
        <v>45444</v>
      </c>
      <c r="B982" s="23" t="s">
        <v>80</v>
      </c>
      <c r="C982" s="19" t="s">
        <v>28</v>
      </c>
      <c r="D982" s="19" t="s">
        <v>16</v>
      </c>
      <c r="E982" s="19" t="s">
        <v>6</v>
      </c>
      <c r="F982" s="20" t="s">
        <v>6</v>
      </c>
      <c r="G982" s="21">
        <v>0</v>
      </c>
      <c r="H982" s="22">
        <v>1849.2</v>
      </c>
      <c r="I982" s="22">
        <v>1.968</v>
      </c>
      <c r="J982" s="22">
        <v>0.39437899999999998</v>
      </c>
      <c r="K982" s="22" t="str">
        <f t="shared" si="45"/>
        <v>16x69-Waste</v>
      </c>
      <c r="L982" s="32">
        <f>VLOOKUP(K:K,'price per block'!A:B,2,FALSE)</f>
        <v>300</v>
      </c>
      <c r="M982" s="33">
        <f>VLOOKUP(K:K,'price per block'!A:E,5,FALSE)</f>
        <v>1</v>
      </c>
      <c r="N982">
        <f t="shared" si="46"/>
        <v>1.968</v>
      </c>
      <c r="O982" s="34">
        <f t="shared" si="47"/>
        <v>0</v>
      </c>
    </row>
    <row r="983" spans="1:15" x14ac:dyDescent="0.2">
      <c r="A983" s="40">
        <v>45444</v>
      </c>
      <c r="B983" s="23" t="s">
        <v>80</v>
      </c>
      <c r="C983" s="19" t="s">
        <v>28</v>
      </c>
      <c r="D983" s="19" t="s">
        <v>17</v>
      </c>
      <c r="E983" s="19" t="s">
        <v>6</v>
      </c>
      <c r="F983" s="20" t="s">
        <v>6</v>
      </c>
      <c r="G983" s="21">
        <v>6</v>
      </c>
      <c r="H983" s="22">
        <v>18.184999999999999</v>
      </c>
      <c r="I983" s="22">
        <v>1.9E-2</v>
      </c>
      <c r="J983" s="22">
        <v>3.8761400000000001E-3</v>
      </c>
      <c r="K983" s="22" t="str">
        <f t="shared" si="45"/>
        <v>16x69-Waste</v>
      </c>
      <c r="L983" s="32">
        <f>VLOOKUP(K:K,'price per block'!A:B,2,FALSE)</f>
        <v>300</v>
      </c>
      <c r="M983" s="33">
        <f>VLOOKUP(K:K,'price per block'!A:E,5,FALSE)</f>
        <v>1</v>
      </c>
      <c r="N983">
        <f t="shared" si="46"/>
        <v>1.9E-2</v>
      </c>
      <c r="O983" s="34">
        <f t="shared" si="47"/>
        <v>0</v>
      </c>
    </row>
    <row r="984" spans="1:15" x14ac:dyDescent="0.2">
      <c r="A984" s="40">
        <v>45444</v>
      </c>
      <c r="B984" s="23" t="s">
        <v>80</v>
      </c>
      <c r="C984" s="19" t="s">
        <v>28</v>
      </c>
      <c r="D984" s="19" t="s">
        <v>9</v>
      </c>
      <c r="E984" s="19" t="s">
        <v>10</v>
      </c>
      <c r="F984" s="20" t="s">
        <v>6</v>
      </c>
      <c r="G984" s="21">
        <v>121976</v>
      </c>
      <c r="H984" s="22">
        <v>24909.9</v>
      </c>
      <c r="I984" s="22">
        <v>26.503</v>
      </c>
      <c r="J984" s="22">
        <v>5.3100399999999999</v>
      </c>
      <c r="K984" s="22" t="str">
        <f t="shared" si="45"/>
        <v>16x69-Waste</v>
      </c>
      <c r="L984" s="32">
        <f>VLOOKUP(K:K,'price per block'!A:B,2,FALSE)</f>
        <v>300</v>
      </c>
      <c r="M984" s="33">
        <f>VLOOKUP(K:K,'price per block'!A:E,5,FALSE)</f>
        <v>1</v>
      </c>
      <c r="N984">
        <f t="shared" si="46"/>
        <v>26.503</v>
      </c>
      <c r="O984" s="34">
        <f t="shared" si="47"/>
        <v>0</v>
      </c>
    </row>
    <row r="985" spans="1:15" x14ac:dyDescent="0.2">
      <c r="A985" s="40">
        <v>45444</v>
      </c>
      <c r="B985" s="23" t="s">
        <v>80</v>
      </c>
      <c r="C985" s="19" t="s">
        <v>129</v>
      </c>
      <c r="D985" s="19" t="s">
        <v>52</v>
      </c>
      <c r="E985" s="19" t="s">
        <v>12</v>
      </c>
      <c r="F985" s="20" t="s">
        <v>61</v>
      </c>
      <c r="G985" s="21">
        <v>114572</v>
      </c>
      <c r="H985" s="22">
        <v>44037.4</v>
      </c>
      <c r="I985" s="22">
        <v>125.28100000000001</v>
      </c>
      <c r="J985" s="22">
        <v>25.101099999999999</v>
      </c>
      <c r="K985" s="22" t="str">
        <f t="shared" si="45"/>
        <v>25x125-Q1</v>
      </c>
      <c r="L985" s="32">
        <f>VLOOKUP(K:K,'price per block'!A:B,2,FALSE)</f>
        <v>346.15384615384613</v>
      </c>
      <c r="M985" s="33">
        <f>VLOOKUP(K:K,'price per block'!A:E,5,FALSE)</f>
        <v>1</v>
      </c>
      <c r="N985">
        <f t="shared" si="46"/>
        <v>125.28100000000001</v>
      </c>
      <c r="O985" s="34">
        <f t="shared" si="47"/>
        <v>0</v>
      </c>
    </row>
    <row r="986" spans="1:15" x14ac:dyDescent="0.2">
      <c r="A986" s="40">
        <v>45444</v>
      </c>
      <c r="B986" s="23" t="s">
        <v>80</v>
      </c>
      <c r="C986" s="19" t="s">
        <v>129</v>
      </c>
      <c r="D986" s="19" t="s">
        <v>53</v>
      </c>
      <c r="E986" s="19" t="s">
        <v>15</v>
      </c>
      <c r="F986" s="20" t="s">
        <v>64</v>
      </c>
      <c r="G986" s="21">
        <v>44427</v>
      </c>
      <c r="H986" s="22">
        <v>9456.7099999999991</v>
      </c>
      <c r="I986" s="22">
        <v>26.867000000000001</v>
      </c>
      <c r="J986" s="22">
        <v>5.3830600000000004</v>
      </c>
      <c r="K986" s="22" t="str">
        <f t="shared" si="45"/>
        <v>25x125-Q4</v>
      </c>
      <c r="L986" s="32">
        <f>VLOOKUP(K:K,'price per block'!A:B,2,FALSE)</f>
        <v>138.46153846153845</v>
      </c>
      <c r="M986" s="33">
        <f>VLOOKUP(K:K,'price per block'!A:E,5,FALSE)</f>
        <v>0.4</v>
      </c>
      <c r="N986">
        <f t="shared" si="46"/>
        <v>10.7468</v>
      </c>
      <c r="O986" s="34">
        <f t="shared" si="47"/>
        <v>16.120200000000001</v>
      </c>
    </row>
    <row r="987" spans="1:15" x14ac:dyDescent="0.2">
      <c r="A987" s="40">
        <v>45444</v>
      </c>
      <c r="B987" s="23" t="s">
        <v>80</v>
      </c>
      <c r="C987" s="19" t="s">
        <v>129</v>
      </c>
      <c r="D987" s="19" t="s">
        <v>51</v>
      </c>
      <c r="E987" s="19" t="s">
        <v>12</v>
      </c>
      <c r="F987" s="20" t="s">
        <v>61</v>
      </c>
      <c r="G987" s="21">
        <v>58144</v>
      </c>
      <c r="H987" s="22">
        <v>11706.7</v>
      </c>
      <c r="I987" s="22">
        <v>33.286999999999999</v>
      </c>
      <c r="J987" s="22">
        <v>6.6693100000000003</v>
      </c>
      <c r="K987" s="22" t="str">
        <f t="shared" si="45"/>
        <v>25x125-Q1</v>
      </c>
      <c r="L987" s="32">
        <f>VLOOKUP(K:K,'price per block'!A:B,2,FALSE)</f>
        <v>346.15384615384613</v>
      </c>
      <c r="M987" s="33">
        <f>VLOOKUP(K:K,'price per block'!A:E,5,FALSE)</f>
        <v>1</v>
      </c>
      <c r="N987">
        <f t="shared" si="46"/>
        <v>33.286999999999999</v>
      </c>
      <c r="O987" s="34">
        <f t="shared" si="47"/>
        <v>0</v>
      </c>
    </row>
    <row r="988" spans="1:15" x14ac:dyDescent="0.2">
      <c r="A988" s="40">
        <v>45444</v>
      </c>
      <c r="B988" s="23" t="s">
        <v>80</v>
      </c>
      <c r="C988" s="19" t="s">
        <v>129</v>
      </c>
      <c r="D988" s="19" t="s">
        <v>50</v>
      </c>
      <c r="E988" s="19" t="s">
        <v>15</v>
      </c>
      <c r="F988" s="20" t="s">
        <v>62</v>
      </c>
      <c r="G988" s="21">
        <v>54463</v>
      </c>
      <c r="H988" s="22">
        <v>15493.8</v>
      </c>
      <c r="I988" s="22">
        <v>43.920999999999999</v>
      </c>
      <c r="J988" s="22">
        <v>8.8000299999999996</v>
      </c>
      <c r="K988" s="22" t="str">
        <f t="shared" si="45"/>
        <v>25x125-Q3</v>
      </c>
      <c r="L988" s="32">
        <f>VLOOKUP(K:K,'price per block'!A:B,2,FALSE)</f>
        <v>276.92307692307691</v>
      </c>
      <c r="M988" s="33">
        <f>VLOOKUP(K:K,'price per block'!A:E,5,FALSE)</f>
        <v>0.6</v>
      </c>
      <c r="N988">
        <f t="shared" si="46"/>
        <v>26.352599999999999</v>
      </c>
      <c r="O988" s="34">
        <f t="shared" si="47"/>
        <v>17.5684</v>
      </c>
    </row>
    <row r="989" spans="1:15" x14ac:dyDescent="0.2">
      <c r="A989" s="40">
        <v>45444</v>
      </c>
      <c r="B989" s="23" t="s">
        <v>80</v>
      </c>
      <c r="C989" s="19" t="s">
        <v>129</v>
      </c>
      <c r="D989" s="19" t="s">
        <v>49</v>
      </c>
      <c r="E989" s="19" t="s">
        <v>22</v>
      </c>
      <c r="F989" s="20" t="s">
        <v>63</v>
      </c>
      <c r="G989" s="21">
        <v>5346</v>
      </c>
      <c r="H989" s="22">
        <v>1260.2</v>
      </c>
      <c r="I989" s="22">
        <v>3.5840000000000001</v>
      </c>
      <c r="J989" s="22">
        <v>0.718032</v>
      </c>
      <c r="K989" s="22" t="str">
        <f t="shared" si="45"/>
        <v>25x125-Q2</v>
      </c>
      <c r="L989" s="32">
        <f>VLOOKUP(K:K,'price per block'!A:B,2,FALSE)</f>
        <v>346.15384615384613</v>
      </c>
      <c r="M989" s="33">
        <f>VLOOKUP(K:K,'price per block'!A:E,5,FALSE)</f>
        <v>1</v>
      </c>
      <c r="N989">
        <f t="shared" si="46"/>
        <v>3.5840000000000001</v>
      </c>
      <c r="O989" s="34">
        <f t="shared" si="47"/>
        <v>0</v>
      </c>
    </row>
    <row r="990" spans="1:15" x14ac:dyDescent="0.2">
      <c r="A990" s="40">
        <v>45444</v>
      </c>
      <c r="B990" s="23" t="s">
        <v>80</v>
      </c>
      <c r="C990" s="19" t="s">
        <v>129</v>
      </c>
      <c r="D990" s="19" t="s">
        <v>77</v>
      </c>
      <c r="E990" s="19" t="s">
        <v>12</v>
      </c>
      <c r="F990" s="20" t="s">
        <v>65</v>
      </c>
      <c r="G990" s="21">
        <v>35</v>
      </c>
      <c r="H990" s="22">
        <v>105.105</v>
      </c>
      <c r="I990" s="22">
        <v>0.29899999999999999</v>
      </c>
      <c r="J990" s="22">
        <v>5.9937299999999999E-2</v>
      </c>
      <c r="K990" s="22" t="str">
        <f t="shared" si="45"/>
        <v>25x125-Q5</v>
      </c>
      <c r="L990" s="32">
        <f>VLOOKUP(K:K,'price per block'!A:B,2,FALSE)</f>
        <v>346.15384615384613</v>
      </c>
      <c r="M990" s="33">
        <f>VLOOKUP(K:K,'price per block'!A:E,5,FALSE)</f>
        <v>1</v>
      </c>
      <c r="N990">
        <f t="shared" si="46"/>
        <v>0.29899999999999999</v>
      </c>
      <c r="O990" s="34">
        <f t="shared" si="47"/>
        <v>0</v>
      </c>
    </row>
    <row r="991" spans="1:15" x14ac:dyDescent="0.2">
      <c r="A991" s="40">
        <v>45444</v>
      </c>
      <c r="B991" s="23" t="s">
        <v>80</v>
      </c>
      <c r="C991" s="19" t="s">
        <v>129</v>
      </c>
      <c r="D991" s="19" t="s">
        <v>76</v>
      </c>
      <c r="E991" s="19" t="s">
        <v>12</v>
      </c>
      <c r="F991" s="20" t="s">
        <v>65</v>
      </c>
      <c r="G991" s="21">
        <v>74</v>
      </c>
      <c r="H991" s="22">
        <v>178.19200000000001</v>
      </c>
      <c r="I991" s="22">
        <v>0.50800000000000001</v>
      </c>
      <c r="J991" s="22">
        <v>0.10174800000000001</v>
      </c>
      <c r="K991" s="22" t="str">
        <f t="shared" si="45"/>
        <v>25x125-Q5</v>
      </c>
      <c r="L991" s="32">
        <f>VLOOKUP(K:K,'price per block'!A:B,2,FALSE)</f>
        <v>346.15384615384613</v>
      </c>
      <c r="M991" s="33">
        <f>VLOOKUP(K:K,'price per block'!A:E,5,FALSE)</f>
        <v>1</v>
      </c>
      <c r="N991">
        <f t="shared" si="46"/>
        <v>0.50800000000000001</v>
      </c>
      <c r="O991" s="34">
        <f t="shared" si="47"/>
        <v>0</v>
      </c>
    </row>
    <row r="992" spans="1:15" x14ac:dyDescent="0.2">
      <c r="A992" s="40">
        <v>45444</v>
      </c>
      <c r="B992" s="23" t="s">
        <v>80</v>
      </c>
      <c r="C992" s="19" t="s">
        <v>28</v>
      </c>
      <c r="D992" s="19" t="s">
        <v>31</v>
      </c>
      <c r="E992" s="19" t="s">
        <v>12</v>
      </c>
      <c r="F992" s="20" t="s">
        <v>61</v>
      </c>
      <c r="G992" s="21">
        <v>51749</v>
      </c>
      <c r="H992" s="22">
        <v>11516.6</v>
      </c>
      <c r="I992" s="22">
        <v>12.26</v>
      </c>
      <c r="J992" s="22">
        <v>2.45635</v>
      </c>
      <c r="K992" s="22" t="str">
        <f t="shared" si="45"/>
        <v>16x69-Q1</v>
      </c>
      <c r="L992" s="32">
        <f>VLOOKUP(K:K,'price per block'!A:B,2,FALSE)</f>
        <v>300</v>
      </c>
      <c r="M992" s="33">
        <f>VLOOKUP(K:K,'price per block'!A:E,5,FALSE)</f>
        <v>1</v>
      </c>
      <c r="N992">
        <f t="shared" si="46"/>
        <v>12.26</v>
      </c>
      <c r="O992" s="34">
        <f t="shared" si="47"/>
        <v>0</v>
      </c>
    </row>
    <row r="993" spans="1:15" x14ac:dyDescent="0.2">
      <c r="A993" s="40">
        <v>45444</v>
      </c>
      <c r="B993" s="23" t="s">
        <v>80</v>
      </c>
      <c r="C993" s="19" t="s">
        <v>28</v>
      </c>
      <c r="D993" s="19" t="s">
        <v>30</v>
      </c>
      <c r="E993" s="19" t="s">
        <v>12</v>
      </c>
      <c r="F993" s="20" t="s">
        <v>61</v>
      </c>
      <c r="G993" s="21">
        <v>198294</v>
      </c>
      <c r="H993" s="22">
        <v>90475.8</v>
      </c>
      <c r="I993" s="22">
        <v>96.32</v>
      </c>
      <c r="J993" s="22">
        <v>19.2986</v>
      </c>
      <c r="K993" s="22" t="str">
        <f t="shared" si="45"/>
        <v>16x69-Q1</v>
      </c>
      <c r="L993" s="32">
        <f>VLOOKUP(K:K,'price per block'!A:B,2,FALSE)</f>
        <v>300</v>
      </c>
      <c r="M993" s="33">
        <f>VLOOKUP(K:K,'price per block'!A:E,5,FALSE)</f>
        <v>1</v>
      </c>
      <c r="N993">
        <f t="shared" si="46"/>
        <v>96.32</v>
      </c>
      <c r="O993" s="34">
        <f t="shared" si="47"/>
        <v>0</v>
      </c>
    </row>
    <row r="994" spans="1:15" x14ac:dyDescent="0.2">
      <c r="A994" s="40">
        <v>45444</v>
      </c>
      <c r="B994" s="23" t="s">
        <v>80</v>
      </c>
      <c r="C994" s="19" t="s">
        <v>28</v>
      </c>
      <c r="D994" s="19" t="s">
        <v>29</v>
      </c>
      <c r="E994" s="19" t="s">
        <v>15</v>
      </c>
      <c r="F994" s="20" t="s">
        <v>62</v>
      </c>
      <c r="G994" s="21">
        <v>30890</v>
      </c>
      <c r="H994" s="22">
        <v>7926.56</v>
      </c>
      <c r="I994" s="22">
        <v>8.4309999999999992</v>
      </c>
      <c r="J994" s="22">
        <v>1.6893100000000001</v>
      </c>
      <c r="K994" s="22" t="str">
        <f t="shared" si="45"/>
        <v>16x69-Q3</v>
      </c>
      <c r="L994" s="32">
        <f>VLOOKUP(K:K,'price per block'!A:B,2,FALSE)</f>
        <v>217.39130434782609</v>
      </c>
      <c r="M994" s="33">
        <f>VLOOKUP(K:K,'price per block'!A:E,5,FALSE)</f>
        <v>0.72463768115942029</v>
      </c>
      <c r="N994">
        <f t="shared" si="46"/>
        <v>6.1094202898550716</v>
      </c>
      <c r="O994" s="34">
        <f t="shared" si="47"/>
        <v>2.3215797101449276</v>
      </c>
    </row>
    <row r="995" spans="1:15" x14ac:dyDescent="0.2">
      <c r="A995" s="40">
        <v>45444</v>
      </c>
      <c r="B995" s="23" t="s">
        <v>80</v>
      </c>
      <c r="C995" s="19" t="s">
        <v>28</v>
      </c>
      <c r="D995" s="19" t="s">
        <v>33</v>
      </c>
      <c r="E995" s="19" t="s">
        <v>22</v>
      </c>
      <c r="F995" s="20" t="s">
        <v>63</v>
      </c>
      <c r="G995" s="21">
        <v>5671</v>
      </c>
      <c r="H995" s="22">
        <v>1695.26</v>
      </c>
      <c r="I995" s="22">
        <v>1.806</v>
      </c>
      <c r="J995" s="22">
        <v>0.36186800000000002</v>
      </c>
      <c r="K995" s="22" t="str">
        <f t="shared" si="45"/>
        <v>16x69-Q2</v>
      </c>
      <c r="L995" s="32">
        <f>VLOOKUP(K:K,'price per block'!A:B,2,FALSE)</f>
        <v>300</v>
      </c>
      <c r="M995" s="33">
        <f>VLOOKUP(K:K,'price per block'!A:E,5,FALSE)</f>
        <v>1</v>
      </c>
      <c r="N995">
        <f t="shared" si="46"/>
        <v>1.806</v>
      </c>
      <c r="O995" s="34">
        <f t="shared" si="47"/>
        <v>0</v>
      </c>
    </row>
    <row r="996" spans="1:15" x14ac:dyDescent="0.2">
      <c r="A996" s="40">
        <v>45444</v>
      </c>
      <c r="B996" s="23" t="s">
        <v>80</v>
      </c>
      <c r="C996" s="19" t="s">
        <v>28</v>
      </c>
      <c r="D996" s="19" t="s">
        <v>32</v>
      </c>
      <c r="E996" s="19" t="s">
        <v>15</v>
      </c>
      <c r="F996" s="20" t="s">
        <v>64</v>
      </c>
      <c r="G996" s="21">
        <v>14046</v>
      </c>
      <c r="H996" s="22">
        <v>3362.84</v>
      </c>
      <c r="I996" s="22">
        <v>3.58</v>
      </c>
      <c r="J996" s="22">
        <v>0.71718999999999999</v>
      </c>
      <c r="K996" s="22" t="str">
        <f t="shared" si="45"/>
        <v>16x69-Q4</v>
      </c>
      <c r="L996" s="32">
        <f>VLOOKUP(K:K,'price per block'!A:B,2,FALSE)</f>
        <v>217.39130434782609</v>
      </c>
      <c r="M996" s="33">
        <f>VLOOKUP(K:K,'price per block'!A:E,5,FALSE)</f>
        <v>0.72463768115942029</v>
      </c>
      <c r="N996">
        <f t="shared" si="46"/>
        <v>2.5942028985507246</v>
      </c>
      <c r="O996" s="34">
        <f t="shared" si="47"/>
        <v>0.98579710144927546</v>
      </c>
    </row>
    <row r="997" spans="1:15" x14ac:dyDescent="0.2">
      <c r="A997" s="40">
        <v>45444</v>
      </c>
      <c r="B997" s="23" t="s">
        <v>80</v>
      </c>
      <c r="C997" s="19" t="s">
        <v>28</v>
      </c>
      <c r="D997" s="19" t="s">
        <v>6</v>
      </c>
      <c r="E997" s="19" t="s">
        <v>6</v>
      </c>
      <c r="F997" s="20" t="s">
        <v>6</v>
      </c>
      <c r="G997" s="21">
        <v>99448</v>
      </c>
      <c r="H997" s="22">
        <v>5458.15</v>
      </c>
      <c r="I997" s="22">
        <v>5.7750000000000004</v>
      </c>
      <c r="J997" s="22">
        <v>2.04196</v>
      </c>
      <c r="K997" s="22" t="str">
        <f t="shared" si="45"/>
        <v>16x69-Waste</v>
      </c>
      <c r="L997" s="32">
        <f>VLOOKUP(K:K,'price per block'!A:B,2,FALSE)</f>
        <v>300</v>
      </c>
      <c r="M997" s="33">
        <f>VLOOKUP(K:K,'price per block'!A:E,5,FALSE)</f>
        <v>1</v>
      </c>
      <c r="N997">
        <f t="shared" si="46"/>
        <v>5.7750000000000004</v>
      </c>
      <c r="O997" s="34">
        <f t="shared" si="47"/>
        <v>0</v>
      </c>
    </row>
    <row r="998" spans="1:15" x14ac:dyDescent="0.2">
      <c r="A998" s="40">
        <v>45444</v>
      </c>
      <c r="B998" s="23" t="s">
        <v>80</v>
      </c>
      <c r="C998" s="19" t="s">
        <v>28</v>
      </c>
      <c r="D998" s="19" t="s">
        <v>16</v>
      </c>
      <c r="E998" s="19" t="s">
        <v>6</v>
      </c>
      <c r="F998" s="20" t="s">
        <v>6</v>
      </c>
      <c r="G998" s="21">
        <v>0</v>
      </c>
      <c r="H998" s="22">
        <v>1216.6400000000001</v>
      </c>
      <c r="I998" s="22">
        <v>1.29</v>
      </c>
      <c r="J998" s="22">
        <v>0.45601799999999998</v>
      </c>
      <c r="K998" s="22" t="str">
        <f t="shared" si="45"/>
        <v>16x69-Waste</v>
      </c>
      <c r="L998" s="32">
        <f>VLOOKUP(K:K,'price per block'!A:B,2,FALSE)</f>
        <v>300</v>
      </c>
      <c r="M998" s="33">
        <f>VLOOKUP(K:K,'price per block'!A:E,5,FALSE)</f>
        <v>1</v>
      </c>
      <c r="N998">
        <f t="shared" si="46"/>
        <v>1.29</v>
      </c>
      <c r="O998" s="34">
        <f t="shared" si="47"/>
        <v>0</v>
      </c>
    </row>
    <row r="999" spans="1:15" x14ac:dyDescent="0.2">
      <c r="A999" s="40">
        <v>45444</v>
      </c>
      <c r="B999" s="23" t="s">
        <v>80</v>
      </c>
      <c r="C999" s="19" t="s">
        <v>28</v>
      </c>
      <c r="D999" s="19" t="s">
        <v>17</v>
      </c>
      <c r="E999" s="19" t="s">
        <v>6</v>
      </c>
      <c r="F999" s="20" t="s">
        <v>6</v>
      </c>
      <c r="G999" s="21">
        <v>7</v>
      </c>
      <c r="H999" s="22">
        <v>20.503</v>
      </c>
      <c r="I999" s="22">
        <v>2.1999999999999999E-2</v>
      </c>
      <c r="J999" s="22">
        <v>7.7462399999999997E-3</v>
      </c>
      <c r="K999" s="22" t="str">
        <f t="shared" si="45"/>
        <v>16x69-Waste</v>
      </c>
      <c r="L999" s="32">
        <f>VLOOKUP(K:K,'price per block'!A:B,2,FALSE)</f>
        <v>300</v>
      </c>
      <c r="M999" s="33">
        <f>VLOOKUP(K:K,'price per block'!A:E,5,FALSE)</f>
        <v>1</v>
      </c>
      <c r="N999">
        <f t="shared" si="46"/>
        <v>2.1999999999999999E-2</v>
      </c>
      <c r="O999" s="34">
        <f t="shared" si="47"/>
        <v>0</v>
      </c>
    </row>
    <row r="1000" spans="1:15" x14ac:dyDescent="0.2">
      <c r="A1000" s="40">
        <v>45444</v>
      </c>
      <c r="B1000" s="23" t="s">
        <v>80</v>
      </c>
      <c r="C1000" s="19" t="s">
        <v>28</v>
      </c>
      <c r="D1000" s="19" t="s">
        <v>9</v>
      </c>
      <c r="E1000" s="19" t="s">
        <v>10</v>
      </c>
      <c r="F1000" s="20" t="s">
        <v>6</v>
      </c>
      <c r="G1000" s="21">
        <v>81184</v>
      </c>
      <c r="H1000" s="22">
        <v>16868.2</v>
      </c>
      <c r="I1000" s="22">
        <v>17.875</v>
      </c>
      <c r="J1000" s="22">
        <v>6.3209400000000002</v>
      </c>
      <c r="K1000" s="22" t="str">
        <f t="shared" si="45"/>
        <v>16x69-Waste</v>
      </c>
      <c r="L1000" s="32">
        <f>VLOOKUP(K:K,'price per block'!A:B,2,FALSE)</f>
        <v>300</v>
      </c>
      <c r="M1000" s="33">
        <f>VLOOKUP(K:K,'price per block'!A:E,5,FALSE)</f>
        <v>1</v>
      </c>
      <c r="N1000">
        <f t="shared" si="46"/>
        <v>17.875</v>
      </c>
      <c r="O1000" s="34">
        <f t="shared" si="47"/>
        <v>0</v>
      </c>
    </row>
    <row r="1001" spans="1:15" x14ac:dyDescent="0.2">
      <c r="A1001" s="40">
        <v>45444</v>
      </c>
      <c r="B1001" s="23" t="s">
        <v>80</v>
      </c>
      <c r="C1001" s="19" t="s">
        <v>42</v>
      </c>
      <c r="D1001" s="19" t="s">
        <v>6</v>
      </c>
      <c r="E1001" s="19" t="s">
        <v>6</v>
      </c>
      <c r="F1001" s="20" t="s">
        <v>6</v>
      </c>
      <c r="G1001" s="21">
        <v>115002</v>
      </c>
      <c r="H1001" s="22">
        <v>6603.9</v>
      </c>
      <c r="I1001" s="22">
        <v>11.57</v>
      </c>
      <c r="J1001" s="22">
        <v>4.0913599999999999</v>
      </c>
      <c r="K1001" s="22" t="str">
        <f t="shared" si="45"/>
        <v>19x100-Waste</v>
      </c>
      <c r="L1001" s="32">
        <f>VLOOKUP(K:K,'price per block'!A:B,2,FALSE)</f>
        <v>300</v>
      </c>
      <c r="M1001" s="33">
        <f>VLOOKUP(K:K,'price per block'!A:E,5,FALSE)</f>
        <v>1</v>
      </c>
      <c r="N1001">
        <f t="shared" si="46"/>
        <v>11.57</v>
      </c>
      <c r="O1001" s="34">
        <f t="shared" si="47"/>
        <v>0</v>
      </c>
    </row>
    <row r="1002" spans="1:15" x14ac:dyDescent="0.2">
      <c r="A1002" s="40">
        <v>45444</v>
      </c>
      <c r="B1002" s="23" t="s">
        <v>80</v>
      </c>
      <c r="C1002" s="19" t="s">
        <v>42</v>
      </c>
      <c r="D1002" s="19" t="s">
        <v>16</v>
      </c>
      <c r="E1002" s="19" t="s">
        <v>6</v>
      </c>
      <c r="F1002" s="20" t="s">
        <v>6</v>
      </c>
      <c r="G1002" s="21">
        <v>0</v>
      </c>
      <c r="H1002" s="22">
        <v>1505.86</v>
      </c>
      <c r="I1002" s="22">
        <v>2.637</v>
      </c>
      <c r="J1002" s="22">
        <v>0.93262900000000004</v>
      </c>
      <c r="K1002" s="22" t="str">
        <f t="shared" si="45"/>
        <v>19x100-Waste</v>
      </c>
      <c r="L1002" s="32">
        <f>VLOOKUP(K:K,'price per block'!A:B,2,FALSE)</f>
        <v>300</v>
      </c>
      <c r="M1002" s="33">
        <f>VLOOKUP(K:K,'price per block'!A:E,5,FALSE)</f>
        <v>1</v>
      </c>
      <c r="N1002">
        <f t="shared" si="46"/>
        <v>2.637</v>
      </c>
      <c r="O1002" s="34">
        <f t="shared" si="47"/>
        <v>0</v>
      </c>
    </row>
    <row r="1003" spans="1:15" x14ac:dyDescent="0.2">
      <c r="A1003" s="40">
        <v>45444</v>
      </c>
      <c r="B1003" s="23" t="s">
        <v>80</v>
      </c>
      <c r="C1003" s="19" t="s">
        <v>42</v>
      </c>
      <c r="D1003" s="19" t="s">
        <v>17</v>
      </c>
      <c r="E1003" s="19" t="s">
        <v>6</v>
      </c>
      <c r="F1003" s="20" t="s">
        <v>6</v>
      </c>
      <c r="G1003" s="21">
        <v>6</v>
      </c>
      <c r="H1003" s="22">
        <v>20.594999999999999</v>
      </c>
      <c r="I1003" s="22">
        <v>3.5000000000000003E-2</v>
      </c>
      <c r="J1003" s="22">
        <v>1.22191E-2</v>
      </c>
      <c r="K1003" s="22" t="str">
        <f t="shared" si="45"/>
        <v>19x100-Waste</v>
      </c>
      <c r="L1003" s="32">
        <f>VLOOKUP(K:K,'price per block'!A:B,2,FALSE)</f>
        <v>300</v>
      </c>
      <c r="M1003" s="33">
        <f>VLOOKUP(K:K,'price per block'!A:E,5,FALSE)</f>
        <v>1</v>
      </c>
      <c r="N1003">
        <f t="shared" si="46"/>
        <v>3.5000000000000003E-2</v>
      </c>
      <c r="O1003" s="34">
        <f t="shared" si="47"/>
        <v>0</v>
      </c>
    </row>
    <row r="1004" spans="1:15" x14ac:dyDescent="0.2">
      <c r="A1004" s="40">
        <v>45444</v>
      </c>
      <c r="B1004" s="23" t="s">
        <v>80</v>
      </c>
      <c r="C1004" s="19" t="s">
        <v>42</v>
      </c>
      <c r="D1004" s="19" t="s">
        <v>9</v>
      </c>
      <c r="E1004" s="19" t="s">
        <v>10</v>
      </c>
      <c r="F1004" s="20" t="s">
        <v>6</v>
      </c>
      <c r="G1004" s="21">
        <v>101207</v>
      </c>
      <c r="H1004" s="22">
        <v>20415.400000000001</v>
      </c>
      <c r="I1004" s="22">
        <v>35.732999999999997</v>
      </c>
      <c r="J1004" s="22">
        <v>12.6356</v>
      </c>
      <c r="K1004" s="22" t="str">
        <f t="shared" si="45"/>
        <v>19x100-Waste</v>
      </c>
      <c r="L1004" s="32">
        <f>VLOOKUP(K:K,'price per block'!A:B,2,FALSE)</f>
        <v>300</v>
      </c>
      <c r="M1004" s="33">
        <f>VLOOKUP(K:K,'price per block'!A:E,5,FALSE)</f>
        <v>1</v>
      </c>
      <c r="N1004">
        <f t="shared" si="46"/>
        <v>35.732999999999997</v>
      </c>
      <c r="O1004" s="34">
        <f t="shared" si="47"/>
        <v>0</v>
      </c>
    </row>
    <row r="1005" spans="1:15" x14ac:dyDescent="0.2">
      <c r="A1005" s="40">
        <v>45444</v>
      </c>
      <c r="B1005" s="23" t="s">
        <v>80</v>
      </c>
      <c r="C1005" s="19" t="s">
        <v>28</v>
      </c>
      <c r="D1005" s="19" t="s">
        <v>30</v>
      </c>
      <c r="E1005" s="19" t="s">
        <v>12</v>
      </c>
      <c r="F1005" s="20" t="s">
        <v>61</v>
      </c>
      <c r="G1005" s="21">
        <v>119267</v>
      </c>
      <c r="H1005" s="22">
        <v>53198.2</v>
      </c>
      <c r="I1005" s="22">
        <v>56.485999999999997</v>
      </c>
      <c r="J1005" s="22">
        <v>19.9741</v>
      </c>
      <c r="K1005" s="22" t="str">
        <f t="shared" si="45"/>
        <v>16x69-Q1</v>
      </c>
      <c r="L1005" s="32">
        <f>VLOOKUP(K:K,'price per block'!A:B,2,FALSE)</f>
        <v>300</v>
      </c>
      <c r="M1005" s="33">
        <f>VLOOKUP(K:K,'price per block'!A:E,5,FALSE)</f>
        <v>1</v>
      </c>
      <c r="N1005">
        <f t="shared" si="46"/>
        <v>56.485999999999997</v>
      </c>
      <c r="O1005" s="34">
        <f t="shared" si="47"/>
        <v>0</v>
      </c>
    </row>
    <row r="1006" spans="1:15" x14ac:dyDescent="0.2">
      <c r="A1006" s="40">
        <v>45444</v>
      </c>
      <c r="B1006" s="23" t="s">
        <v>80</v>
      </c>
      <c r="C1006" s="19" t="s">
        <v>28</v>
      </c>
      <c r="D1006" s="19" t="s">
        <v>29</v>
      </c>
      <c r="E1006" s="19" t="s">
        <v>15</v>
      </c>
      <c r="F1006" s="20" t="s">
        <v>62</v>
      </c>
      <c r="G1006" s="21">
        <v>21168</v>
      </c>
      <c r="H1006" s="22">
        <v>5429.16</v>
      </c>
      <c r="I1006" s="22">
        <v>5.7590000000000003</v>
      </c>
      <c r="J1006" s="22">
        <v>2.03653</v>
      </c>
      <c r="K1006" s="22" t="str">
        <f t="shared" si="45"/>
        <v>16x69-Q3</v>
      </c>
      <c r="L1006" s="32">
        <f>VLOOKUP(K:K,'price per block'!A:B,2,FALSE)</f>
        <v>217.39130434782609</v>
      </c>
      <c r="M1006" s="33">
        <f>VLOOKUP(K:K,'price per block'!A:E,5,FALSE)</f>
        <v>0.72463768115942029</v>
      </c>
      <c r="N1006">
        <f t="shared" si="46"/>
        <v>4.1731884057971014</v>
      </c>
      <c r="O1006" s="34">
        <f t="shared" si="47"/>
        <v>1.585811594202899</v>
      </c>
    </row>
    <row r="1007" spans="1:15" x14ac:dyDescent="0.2">
      <c r="A1007" s="40">
        <v>45444</v>
      </c>
      <c r="B1007" s="23" t="s">
        <v>80</v>
      </c>
      <c r="C1007" s="19" t="s">
        <v>28</v>
      </c>
      <c r="D1007" s="19" t="s">
        <v>31</v>
      </c>
      <c r="E1007" s="19" t="s">
        <v>12</v>
      </c>
      <c r="F1007" s="20" t="s">
        <v>61</v>
      </c>
      <c r="G1007" s="21">
        <v>39542</v>
      </c>
      <c r="H1007" s="22">
        <v>8810.14</v>
      </c>
      <c r="I1007" s="22">
        <v>9.3130000000000006</v>
      </c>
      <c r="J1007" s="22">
        <v>3.29332</v>
      </c>
      <c r="K1007" s="22" t="str">
        <f t="shared" si="45"/>
        <v>16x69-Q1</v>
      </c>
      <c r="L1007" s="32">
        <f>VLOOKUP(K:K,'price per block'!A:B,2,FALSE)</f>
        <v>300</v>
      </c>
      <c r="M1007" s="33">
        <f>VLOOKUP(K:K,'price per block'!A:E,5,FALSE)</f>
        <v>1</v>
      </c>
      <c r="N1007">
        <f t="shared" si="46"/>
        <v>9.3130000000000006</v>
      </c>
      <c r="O1007" s="34">
        <f t="shared" si="47"/>
        <v>0</v>
      </c>
    </row>
    <row r="1008" spans="1:15" x14ac:dyDescent="0.2">
      <c r="A1008" s="40">
        <v>45444</v>
      </c>
      <c r="B1008" s="23" t="s">
        <v>80</v>
      </c>
      <c r="C1008" s="19" t="s">
        <v>28</v>
      </c>
      <c r="D1008" s="19" t="s">
        <v>32</v>
      </c>
      <c r="E1008" s="19" t="s">
        <v>15</v>
      </c>
      <c r="F1008" s="20" t="s">
        <v>64</v>
      </c>
      <c r="G1008" s="21">
        <v>9436</v>
      </c>
      <c r="H1008" s="22">
        <v>2253.86</v>
      </c>
      <c r="I1008" s="22">
        <v>2.3919999999999999</v>
      </c>
      <c r="J1008" s="22">
        <v>0.84596800000000005</v>
      </c>
      <c r="K1008" s="22" t="str">
        <f t="shared" si="45"/>
        <v>16x69-Q4</v>
      </c>
      <c r="L1008" s="32">
        <f>VLOOKUP(K:K,'price per block'!A:B,2,FALSE)</f>
        <v>217.39130434782609</v>
      </c>
      <c r="M1008" s="33">
        <f>VLOOKUP(K:K,'price per block'!A:E,5,FALSE)</f>
        <v>0.72463768115942029</v>
      </c>
      <c r="N1008">
        <f t="shared" si="46"/>
        <v>1.7333333333333332</v>
      </c>
      <c r="O1008" s="34">
        <f t="shared" si="47"/>
        <v>0.65866666666666673</v>
      </c>
    </row>
    <row r="1009" spans="1:15" x14ac:dyDescent="0.2">
      <c r="A1009" s="40">
        <v>45444</v>
      </c>
      <c r="B1009" s="23" t="s">
        <v>80</v>
      </c>
      <c r="C1009" s="19" t="s">
        <v>28</v>
      </c>
      <c r="D1009" s="19" t="s">
        <v>33</v>
      </c>
      <c r="E1009" s="19" t="s">
        <v>22</v>
      </c>
      <c r="F1009" s="20" t="s">
        <v>63</v>
      </c>
      <c r="G1009" s="21">
        <v>3740</v>
      </c>
      <c r="H1009" s="22">
        <v>1116.32</v>
      </c>
      <c r="I1009" s="22">
        <v>1.1870000000000001</v>
      </c>
      <c r="J1009" s="22">
        <v>0.41987600000000003</v>
      </c>
      <c r="K1009" s="22" t="str">
        <f t="shared" si="45"/>
        <v>16x69-Q2</v>
      </c>
      <c r="L1009" s="32">
        <f>VLOOKUP(K:K,'price per block'!A:B,2,FALSE)</f>
        <v>300</v>
      </c>
      <c r="M1009" s="33">
        <f>VLOOKUP(K:K,'price per block'!A:E,5,FALSE)</f>
        <v>1</v>
      </c>
      <c r="N1009">
        <f t="shared" si="46"/>
        <v>1.1870000000000001</v>
      </c>
      <c r="O1009" s="34">
        <f t="shared" si="47"/>
        <v>0</v>
      </c>
    </row>
    <row r="1010" spans="1:15" x14ac:dyDescent="0.2">
      <c r="A1010" s="40">
        <v>45444</v>
      </c>
      <c r="B1010" s="23" t="s">
        <v>80</v>
      </c>
      <c r="C1010" s="19" t="s">
        <v>42</v>
      </c>
      <c r="D1010" s="19" t="s">
        <v>44</v>
      </c>
      <c r="E1010" s="19" t="s">
        <v>15</v>
      </c>
      <c r="F1010" s="20" t="s">
        <v>64</v>
      </c>
      <c r="G1010" s="21">
        <v>18208</v>
      </c>
      <c r="H1010" s="22">
        <v>3221.32</v>
      </c>
      <c r="I1010" s="22">
        <v>5.6379999999999999</v>
      </c>
      <c r="J1010" s="22">
        <v>1.9936</v>
      </c>
      <c r="K1010" s="22" t="str">
        <f t="shared" si="45"/>
        <v>19x100-Q4</v>
      </c>
      <c r="L1010" s="32">
        <f>VLOOKUP(K:K,'price per block'!A:B,2,FALSE)</f>
        <v>150</v>
      </c>
      <c r="M1010" s="33">
        <f>VLOOKUP(K:K,'price per block'!A:E,5,FALSE)</f>
        <v>0.5</v>
      </c>
      <c r="N1010">
        <f t="shared" si="46"/>
        <v>2.819</v>
      </c>
      <c r="O1010" s="34">
        <f t="shared" si="47"/>
        <v>2.819</v>
      </c>
    </row>
    <row r="1011" spans="1:15" x14ac:dyDescent="0.2">
      <c r="A1011" s="40">
        <v>45444</v>
      </c>
      <c r="B1011" s="23" t="s">
        <v>80</v>
      </c>
      <c r="C1011" s="19" t="s">
        <v>42</v>
      </c>
      <c r="D1011" s="19" t="s">
        <v>46</v>
      </c>
      <c r="E1011" s="19" t="s">
        <v>12</v>
      </c>
      <c r="F1011" s="20" t="s">
        <v>61</v>
      </c>
      <c r="G1011" s="21">
        <v>71989</v>
      </c>
      <c r="H1011" s="22">
        <v>15369.4</v>
      </c>
      <c r="I1011" s="22">
        <v>26.92</v>
      </c>
      <c r="J1011" s="22">
        <v>9.5191599999999994</v>
      </c>
      <c r="K1011" s="22" t="str">
        <f t="shared" si="45"/>
        <v>19x100-Q1</v>
      </c>
      <c r="L1011" s="32">
        <f>VLOOKUP(K:K,'price per block'!A:B,2,FALSE)</f>
        <v>300</v>
      </c>
      <c r="M1011" s="33">
        <f>VLOOKUP(K:K,'price per block'!A:E,5,FALSE)</f>
        <v>1</v>
      </c>
      <c r="N1011">
        <f t="shared" si="46"/>
        <v>26.92</v>
      </c>
      <c r="O1011" s="34">
        <f t="shared" si="47"/>
        <v>0</v>
      </c>
    </row>
    <row r="1012" spans="1:15" x14ac:dyDescent="0.2">
      <c r="A1012" s="40">
        <v>45444</v>
      </c>
      <c r="B1012" s="23" t="s">
        <v>80</v>
      </c>
      <c r="C1012" s="19" t="s">
        <v>42</v>
      </c>
      <c r="D1012" s="19" t="s">
        <v>47</v>
      </c>
      <c r="E1012" s="19" t="s">
        <v>12</v>
      </c>
      <c r="F1012" s="20" t="s">
        <v>61</v>
      </c>
      <c r="G1012" s="21">
        <v>104363</v>
      </c>
      <c r="H1012" s="22">
        <v>44162</v>
      </c>
      <c r="I1012" s="22">
        <v>77.427999999999997</v>
      </c>
      <c r="J1012" s="22">
        <v>27.3794</v>
      </c>
      <c r="K1012" s="22" t="str">
        <f t="shared" si="45"/>
        <v>19x100-Q1</v>
      </c>
      <c r="L1012" s="32">
        <f>VLOOKUP(K:K,'price per block'!A:B,2,FALSE)</f>
        <v>300</v>
      </c>
      <c r="M1012" s="33">
        <f>VLOOKUP(K:K,'price per block'!A:E,5,FALSE)</f>
        <v>1</v>
      </c>
      <c r="N1012">
        <f t="shared" si="46"/>
        <v>77.427999999999997</v>
      </c>
      <c r="O1012" s="34">
        <f t="shared" si="47"/>
        <v>0</v>
      </c>
    </row>
    <row r="1013" spans="1:15" x14ac:dyDescent="0.2">
      <c r="A1013" s="40">
        <v>45444</v>
      </c>
      <c r="B1013" s="23" t="s">
        <v>80</v>
      </c>
      <c r="C1013" s="19" t="s">
        <v>42</v>
      </c>
      <c r="D1013" s="19" t="s">
        <v>48</v>
      </c>
      <c r="E1013" s="19" t="s">
        <v>15</v>
      </c>
      <c r="F1013" s="20" t="s">
        <v>62</v>
      </c>
      <c r="G1013" s="21">
        <v>41637</v>
      </c>
      <c r="H1013" s="22">
        <v>12059.5</v>
      </c>
      <c r="I1013" s="22">
        <v>21.077000000000002</v>
      </c>
      <c r="J1013" s="22">
        <v>7.4531499999999999</v>
      </c>
      <c r="K1013" s="22" t="str">
        <f t="shared" si="45"/>
        <v>19x100-Q3</v>
      </c>
      <c r="L1013" s="32">
        <f>VLOOKUP(K:K,'price per block'!A:B,2,FALSE)</f>
        <v>225</v>
      </c>
      <c r="M1013" s="33">
        <f>VLOOKUP(K:K,'price per block'!A:E,5,FALSE)</f>
        <v>0.75</v>
      </c>
      <c r="N1013">
        <f t="shared" si="46"/>
        <v>15.807750000000002</v>
      </c>
      <c r="O1013" s="34">
        <f t="shared" si="47"/>
        <v>5.2692499999999995</v>
      </c>
    </row>
    <row r="1014" spans="1:15" x14ac:dyDescent="0.2">
      <c r="A1014" s="40">
        <v>45444</v>
      </c>
      <c r="B1014" s="23" t="s">
        <v>80</v>
      </c>
      <c r="C1014" s="19" t="s">
        <v>42</v>
      </c>
      <c r="D1014" s="19" t="s">
        <v>45</v>
      </c>
      <c r="E1014" s="19" t="s">
        <v>22</v>
      </c>
      <c r="F1014" s="20" t="s">
        <v>63</v>
      </c>
      <c r="G1014" s="21">
        <v>1034</v>
      </c>
      <c r="H1014" s="22">
        <v>307.59199999999998</v>
      </c>
      <c r="I1014" s="22">
        <v>0.53900000000000003</v>
      </c>
      <c r="J1014" s="22">
        <v>0.190723</v>
      </c>
      <c r="K1014" s="22" t="str">
        <f t="shared" si="45"/>
        <v>19x100-Q2</v>
      </c>
      <c r="L1014" s="32">
        <f>VLOOKUP(K:K,'price per block'!A:B,2,FALSE)</f>
        <v>300</v>
      </c>
      <c r="M1014" s="33">
        <f>VLOOKUP(K:K,'price per block'!A:E,5,FALSE)</f>
        <v>1</v>
      </c>
      <c r="N1014">
        <f t="shared" si="46"/>
        <v>0.53900000000000003</v>
      </c>
      <c r="O1014" s="34">
        <f t="shared" si="47"/>
        <v>0</v>
      </c>
    </row>
    <row r="1015" spans="1:15" x14ac:dyDescent="0.2">
      <c r="A1015" s="40">
        <v>45444</v>
      </c>
      <c r="B1015" s="23" t="s">
        <v>80</v>
      </c>
      <c r="C1015" s="19" t="s">
        <v>42</v>
      </c>
      <c r="D1015" s="19" t="s">
        <v>41</v>
      </c>
      <c r="E1015" s="19" t="s">
        <v>12</v>
      </c>
      <c r="F1015" s="20" t="s">
        <v>65</v>
      </c>
      <c r="G1015" s="21">
        <v>86</v>
      </c>
      <c r="H1015" s="22">
        <v>258.25799999999998</v>
      </c>
      <c r="I1015" s="22">
        <v>0.45400000000000001</v>
      </c>
      <c r="J1015" s="22">
        <v>0.16067300000000001</v>
      </c>
      <c r="K1015" s="22" t="str">
        <f t="shared" si="45"/>
        <v>19x100-Q5</v>
      </c>
      <c r="L1015" s="32">
        <f>VLOOKUP(K:K,'price per block'!A:B,2,FALSE)</f>
        <v>300</v>
      </c>
      <c r="M1015" s="33">
        <f>VLOOKUP(K:K,'price per block'!A:E,5,FALSE)</f>
        <v>1</v>
      </c>
      <c r="N1015">
        <f t="shared" si="46"/>
        <v>0.45400000000000001</v>
      </c>
      <c r="O1015" s="34">
        <f t="shared" si="47"/>
        <v>0</v>
      </c>
    </row>
    <row r="1016" spans="1:15" x14ac:dyDescent="0.2">
      <c r="A1016" s="40">
        <v>45444</v>
      </c>
      <c r="B1016" s="23" t="s">
        <v>80</v>
      </c>
      <c r="C1016" s="19" t="s">
        <v>42</v>
      </c>
      <c r="D1016" s="19" t="s">
        <v>43</v>
      </c>
      <c r="E1016" s="19" t="s">
        <v>12</v>
      </c>
      <c r="F1016" s="20" t="s">
        <v>65</v>
      </c>
      <c r="G1016" s="21">
        <v>157</v>
      </c>
      <c r="H1016" s="22">
        <v>378.05599999999998</v>
      </c>
      <c r="I1016" s="22">
        <v>0.66500000000000004</v>
      </c>
      <c r="J1016" s="22">
        <v>0.23502100000000001</v>
      </c>
      <c r="K1016" s="22" t="str">
        <f t="shared" si="45"/>
        <v>19x100-Q5</v>
      </c>
      <c r="L1016" s="32">
        <f>VLOOKUP(K:K,'price per block'!A:B,2,FALSE)</f>
        <v>300</v>
      </c>
      <c r="M1016" s="33">
        <f>VLOOKUP(K:K,'price per block'!A:E,5,FALSE)</f>
        <v>1</v>
      </c>
      <c r="N1016">
        <f t="shared" si="46"/>
        <v>0.66500000000000004</v>
      </c>
      <c r="O1016" s="34">
        <f t="shared" si="47"/>
        <v>0</v>
      </c>
    </row>
    <row r="1017" spans="1:15" x14ac:dyDescent="0.2">
      <c r="A1017" s="40">
        <v>45474</v>
      </c>
      <c r="B1017" s="23" t="s">
        <v>80</v>
      </c>
      <c r="C1017" s="19" t="s">
        <v>42</v>
      </c>
      <c r="D1017" s="19" t="s">
        <v>6</v>
      </c>
      <c r="E1017" s="19" t="s">
        <v>6</v>
      </c>
      <c r="F1017" s="20" t="s">
        <v>6</v>
      </c>
      <c r="G1017" s="21">
        <v>36206</v>
      </c>
      <c r="H1017" s="22">
        <v>1943.6</v>
      </c>
      <c r="I1017" s="22">
        <v>3.4039999999999999</v>
      </c>
      <c r="J1017" s="22">
        <v>4.13774</v>
      </c>
      <c r="K1017" s="22" t="str">
        <f t="shared" si="45"/>
        <v>19x100-Waste</v>
      </c>
      <c r="L1017" s="32">
        <f>VLOOKUP(K:K,'price per block'!A:B,2,FALSE)</f>
        <v>300</v>
      </c>
      <c r="M1017" s="33">
        <f>VLOOKUP(K:K,'price per block'!A:E,5,FALSE)</f>
        <v>1</v>
      </c>
      <c r="N1017">
        <f t="shared" si="46"/>
        <v>3.4039999999999999</v>
      </c>
      <c r="O1017" s="34">
        <f t="shared" si="47"/>
        <v>0</v>
      </c>
    </row>
    <row r="1018" spans="1:15" x14ac:dyDescent="0.2">
      <c r="A1018" s="40">
        <v>45474</v>
      </c>
      <c r="B1018" s="23" t="s">
        <v>80</v>
      </c>
      <c r="C1018" s="19" t="s">
        <v>42</v>
      </c>
      <c r="D1018" s="19" t="s">
        <v>16</v>
      </c>
      <c r="E1018" s="19" t="s">
        <v>6</v>
      </c>
      <c r="F1018" s="20" t="s">
        <v>6</v>
      </c>
      <c r="G1018" s="21">
        <v>0</v>
      </c>
      <c r="H1018" s="22">
        <v>470.01600000000002</v>
      </c>
      <c r="I1018" s="22">
        <v>0.82299999999999995</v>
      </c>
      <c r="J1018" s="22">
        <v>1.0002</v>
      </c>
      <c r="K1018" s="22" t="str">
        <f t="shared" si="45"/>
        <v>19x100-Waste</v>
      </c>
      <c r="L1018" s="32">
        <f>VLOOKUP(K:K,'price per block'!A:B,2,FALSE)</f>
        <v>300</v>
      </c>
      <c r="M1018" s="33">
        <f>VLOOKUP(K:K,'price per block'!A:E,5,FALSE)</f>
        <v>1</v>
      </c>
      <c r="N1018">
        <f t="shared" si="46"/>
        <v>0.82299999999999995</v>
      </c>
      <c r="O1018" s="34">
        <f t="shared" si="47"/>
        <v>0</v>
      </c>
    </row>
    <row r="1019" spans="1:15" x14ac:dyDescent="0.2">
      <c r="A1019" s="40">
        <v>45474</v>
      </c>
      <c r="B1019" s="23" t="s">
        <v>80</v>
      </c>
      <c r="C1019" s="19" t="s">
        <v>42</v>
      </c>
      <c r="D1019" s="19" t="s">
        <v>17</v>
      </c>
      <c r="E1019" s="19" t="s">
        <v>6</v>
      </c>
      <c r="F1019" s="20" t="s">
        <v>6</v>
      </c>
      <c r="G1019" s="21">
        <v>0</v>
      </c>
      <c r="H1019" s="22">
        <v>0</v>
      </c>
      <c r="I1019" s="22">
        <v>0</v>
      </c>
      <c r="J1019" s="22">
        <v>0</v>
      </c>
      <c r="K1019" s="22" t="str">
        <f t="shared" si="45"/>
        <v>19x100-Waste</v>
      </c>
      <c r="L1019" s="32">
        <f>VLOOKUP(K:K,'price per block'!A:B,2,FALSE)</f>
        <v>300</v>
      </c>
      <c r="M1019" s="33">
        <f>VLOOKUP(K:K,'price per block'!A:E,5,FALSE)</f>
        <v>1</v>
      </c>
      <c r="N1019">
        <f t="shared" si="46"/>
        <v>0</v>
      </c>
      <c r="O1019" s="34">
        <f t="shared" si="47"/>
        <v>0</v>
      </c>
    </row>
    <row r="1020" spans="1:15" x14ac:dyDescent="0.2">
      <c r="A1020" s="40">
        <v>45474</v>
      </c>
      <c r="B1020" s="23" t="s">
        <v>80</v>
      </c>
      <c r="C1020" s="19" t="s">
        <v>42</v>
      </c>
      <c r="D1020" s="19" t="s">
        <v>9</v>
      </c>
      <c r="E1020" s="19" t="s">
        <v>10</v>
      </c>
      <c r="F1020" s="20" t="s">
        <v>6</v>
      </c>
      <c r="G1020" s="21">
        <v>31664</v>
      </c>
      <c r="H1020" s="22">
        <v>6400.6</v>
      </c>
      <c r="I1020" s="22">
        <v>11.196</v>
      </c>
      <c r="J1020" s="22">
        <v>13.6099</v>
      </c>
      <c r="K1020" s="22" t="str">
        <f t="shared" si="45"/>
        <v>19x100-Waste</v>
      </c>
      <c r="L1020" s="32">
        <f>VLOOKUP(K:K,'price per block'!A:B,2,FALSE)</f>
        <v>300</v>
      </c>
      <c r="M1020" s="33">
        <f>VLOOKUP(K:K,'price per block'!A:E,5,FALSE)</f>
        <v>1</v>
      </c>
      <c r="N1020">
        <f t="shared" si="46"/>
        <v>11.196</v>
      </c>
      <c r="O1020" s="34">
        <f t="shared" si="47"/>
        <v>0</v>
      </c>
    </row>
    <row r="1021" spans="1:15" x14ac:dyDescent="0.2">
      <c r="A1021" s="40">
        <v>45474</v>
      </c>
      <c r="B1021" s="23" t="s">
        <v>80</v>
      </c>
      <c r="C1021" s="19" t="s">
        <v>126</v>
      </c>
      <c r="D1021" s="19" t="s">
        <v>6</v>
      </c>
      <c r="E1021" s="19" t="s">
        <v>6</v>
      </c>
      <c r="F1021" s="20" t="s">
        <v>6</v>
      </c>
      <c r="G1021" s="21">
        <v>21420</v>
      </c>
      <c r="H1021" s="22">
        <v>1217.51</v>
      </c>
      <c r="I1021" s="22">
        <v>1.599</v>
      </c>
      <c r="J1021" s="22">
        <v>1.9441200000000001</v>
      </c>
      <c r="K1021" s="22" t="str">
        <f t="shared" si="45"/>
        <v>19x75-Waste</v>
      </c>
      <c r="L1021" s="32">
        <f>VLOOKUP(K:K,'price per block'!A:B,2,FALSE)</f>
        <v>300</v>
      </c>
      <c r="M1021" s="33">
        <f>VLOOKUP(K:K,'price per block'!A:E,5,FALSE)</f>
        <v>1</v>
      </c>
      <c r="N1021">
        <f t="shared" si="46"/>
        <v>1.599</v>
      </c>
      <c r="O1021" s="34">
        <f t="shared" si="47"/>
        <v>0</v>
      </c>
    </row>
    <row r="1022" spans="1:15" x14ac:dyDescent="0.2">
      <c r="A1022" s="40">
        <v>45474</v>
      </c>
      <c r="B1022" s="23" t="s">
        <v>80</v>
      </c>
      <c r="C1022" s="19" t="s">
        <v>126</v>
      </c>
      <c r="D1022" s="19" t="s">
        <v>9</v>
      </c>
      <c r="E1022" s="19" t="s">
        <v>10</v>
      </c>
      <c r="F1022" s="20" t="s">
        <v>6</v>
      </c>
      <c r="G1022" s="21">
        <v>15461</v>
      </c>
      <c r="H1022" s="22">
        <v>3587.18</v>
      </c>
      <c r="I1022" s="22">
        <v>4.7080000000000002</v>
      </c>
      <c r="J1022" s="22">
        <v>5.7229200000000002</v>
      </c>
      <c r="K1022" s="22" t="str">
        <f t="shared" si="45"/>
        <v>19x75-Waste</v>
      </c>
      <c r="L1022" s="32">
        <f>VLOOKUP(K:K,'price per block'!A:B,2,FALSE)</f>
        <v>300</v>
      </c>
      <c r="M1022" s="33">
        <f>VLOOKUP(K:K,'price per block'!A:E,5,FALSE)</f>
        <v>1</v>
      </c>
      <c r="N1022">
        <f t="shared" si="46"/>
        <v>4.7080000000000002</v>
      </c>
      <c r="O1022" s="34">
        <f t="shared" si="47"/>
        <v>0</v>
      </c>
    </row>
    <row r="1023" spans="1:15" x14ac:dyDescent="0.2">
      <c r="A1023" s="40">
        <v>45474</v>
      </c>
      <c r="B1023" s="23" t="s">
        <v>80</v>
      </c>
      <c r="C1023" s="19" t="s">
        <v>126</v>
      </c>
      <c r="D1023" s="19" t="s">
        <v>16</v>
      </c>
      <c r="E1023" s="19" t="s">
        <v>6</v>
      </c>
      <c r="F1023" s="20" t="s">
        <v>6</v>
      </c>
      <c r="G1023" s="21">
        <v>0</v>
      </c>
      <c r="H1023" s="22">
        <v>242.571</v>
      </c>
      <c r="I1023" s="22">
        <v>0.318</v>
      </c>
      <c r="J1023" s="22">
        <v>0.38713599999999998</v>
      </c>
      <c r="K1023" s="22" t="str">
        <f t="shared" si="45"/>
        <v>19x75-Waste</v>
      </c>
      <c r="L1023" s="32">
        <f>VLOOKUP(K:K,'price per block'!A:B,2,FALSE)</f>
        <v>300</v>
      </c>
      <c r="M1023" s="33">
        <f>VLOOKUP(K:K,'price per block'!A:E,5,FALSE)</f>
        <v>1</v>
      </c>
      <c r="N1023">
        <f t="shared" si="46"/>
        <v>0.318</v>
      </c>
      <c r="O1023" s="34">
        <f t="shared" si="47"/>
        <v>0</v>
      </c>
    </row>
    <row r="1024" spans="1:15" x14ac:dyDescent="0.2">
      <c r="A1024" s="40">
        <v>45474</v>
      </c>
      <c r="B1024" s="23" t="s">
        <v>80</v>
      </c>
      <c r="C1024" s="19" t="s">
        <v>126</v>
      </c>
      <c r="D1024" s="19" t="s">
        <v>17</v>
      </c>
      <c r="E1024" s="19" t="s">
        <v>6</v>
      </c>
      <c r="F1024" s="20" t="s">
        <v>6</v>
      </c>
      <c r="G1024" s="21">
        <v>0</v>
      </c>
      <c r="H1024" s="22">
        <v>0</v>
      </c>
      <c r="I1024" s="22">
        <v>0</v>
      </c>
      <c r="J1024" s="22">
        <v>0</v>
      </c>
      <c r="K1024" s="22" t="str">
        <f t="shared" si="45"/>
        <v>19x75-Waste</v>
      </c>
      <c r="L1024" s="32">
        <f>VLOOKUP(K:K,'price per block'!A:B,2,FALSE)</f>
        <v>300</v>
      </c>
      <c r="M1024" s="33">
        <f>VLOOKUP(K:K,'price per block'!A:E,5,FALSE)</f>
        <v>1</v>
      </c>
      <c r="N1024">
        <f t="shared" si="46"/>
        <v>0</v>
      </c>
      <c r="O1024" s="34">
        <f t="shared" si="47"/>
        <v>0</v>
      </c>
    </row>
    <row r="1025" spans="1:15" x14ac:dyDescent="0.2">
      <c r="A1025" s="40">
        <v>45474</v>
      </c>
      <c r="B1025" s="23" t="s">
        <v>80</v>
      </c>
      <c r="C1025" s="19" t="s">
        <v>55</v>
      </c>
      <c r="D1025" s="19" t="s">
        <v>6</v>
      </c>
      <c r="E1025" s="19" t="s">
        <v>6</v>
      </c>
      <c r="F1025" s="20" t="s">
        <v>6</v>
      </c>
      <c r="G1025" s="21">
        <v>70</v>
      </c>
      <c r="H1025" s="22">
        <v>2.7389999999999999</v>
      </c>
      <c r="I1025" s="22">
        <v>6.0000000000000001E-3</v>
      </c>
      <c r="J1025" s="22">
        <v>7.4200799999999999E-3</v>
      </c>
      <c r="K1025" s="22" t="str">
        <f t="shared" si="45"/>
        <v>19x125-Waste</v>
      </c>
      <c r="L1025" s="32">
        <f>VLOOKUP(K:K,'price per block'!A:B,2,FALSE)</f>
        <v>321.42857142857144</v>
      </c>
      <c r="M1025" s="33">
        <f>VLOOKUP(K:K,'price per block'!A:E,5,FALSE)</f>
        <v>1</v>
      </c>
      <c r="N1025">
        <f t="shared" si="46"/>
        <v>6.0000000000000001E-3</v>
      </c>
      <c r="O1025" s="34">
        <f t="shared" si="47"/>
        <v>0</v>
      </c>
    </row>
    <row r="1026" spans="1:15" x14ac:dyDescent="0.2">
      <c r="A1026" s="40">
        <v>45474</v>
      </c>
      <c r="B1026" s="23" t="s">
        <v>80</v>
      </c>
      <c r="C1026" s="19" t="s">
        <v>55</v>
      </c>
      <c r="D1026" s="19" t="s">
        <v>16</v>
      </c>
      <c r="E1026" s="19" t="s">
        <v>6</v>
      </c>
      <c r="F1026" s="20" t="s">
        <v>6</v>
      </c>
      <c r="G1026" s="21">
        <v>0</v>
      </c>
      <c r="H1026" s="22">
        <v>1.3380000000000001</v>
      </c>
      <c r="I1026" s="22">
        <v>3.0000000000000001E-3</v>
      </c>
      <c r="J1026" s="22">
        <v>3.6213E-3</v>
      </c>
      <c r="K1026" s="22" t="str">
        <f t="shared" si="45"/>
        <v>19x125-Waste</v>
      </c>
      <c r="L1026" s="32">
        <f>VLOOKUP(K:K,'price per block'!A:B,2,FALSE)</f>
        <v>321.42857142857144</v>
      </c>
      <c r="M1026" s="33">
        <f>VLOOKUP(K:K,'price per block'!A:E,5,FALSE)</f>
        <v>1</v>
      </c>
      <c r="N1026">
        <f t="shared" si="46"/>
        <v>3.0000000000000001E-3</v>
      </c>
      <c r="O1026" s="34">
        <f t="shared" si="47"/>
        <v>0</v>
      </c>
    </row>
    <row r="1027" spans="1:15" x14ac:dyDescent="0.2">
      <c r="A1027" s="40">
        <v>45474</v>
      </c>
      <c r="B1027" s="23" t="s">
        <v>80</v>
      </c>
      <c r="C1027" s="19" t="s">
        <v>55</v>
      </c>
      <c r="D1027" s="19" t="s">
        <v>17</v>
      </c>
      <c r="E1027" s="19" t="s">
        <v>6</v>
      </c>
      <c r="F1027" s="20" t="s">
        <v>6</v>
      </c>
      <c r="G1027" s="21">
        <v>4</v>
      </c>
      <c r="H1027" s="22">
        <v>4.0000000000000001E-3</v>
      </c>
      <c r="I1027" s="22">
        <v>0</v>
      </c>
      <c r="J1027" s="22">
        <v>1.09405E-5</v>
      </c>
      <c r="K1027" s="22" t="str">
        <f t="shared" ref="K1027:K1090" si="48">CONCATENATE(C1027,"-",F1027)</f>
        <v>19x125-Waste</v>
      </c>
      <c r="L1027" s="32">
        <f>VLOOKUP(K:K,'price per block'!A:B,2,FALSE)</f>
        <v>321.42857142857144</v>
      </c>
      <c r="M1027" s="33">
        <f>VLOOKUP(K:K,'price per block'!A:E,5,FALSE)</f>
        <v>1</v>
      </c>
      <c r="N1027">
        <f t="shared" ref="N1027:N1090" si="49">M1027*I1027</f>
        <v>0</v>
      </c>
      <c r="O1027" s="34">
        <f t="shared" ref="O1027:O1090" si="50">I1027-N1027</f>
        <v>0</v>
      </c>
    </row>
    <row r="1028" spans="1:15" x14ac:dyDescent="0.2">
      <c r="A1028" s="40">
        <v>45474</v>
      </c>
      <c r="B1028" s="23" t="s">
        <v>80</v>
      </c>
      <c r="C1028" s="19" t="s">
        <v>55</v>
      </c>
      <c r="D1028" s="19" t="s">
        <v>9</v>
      </c>
      <c r="E1028" s="19" t="s">
        <v>10</v>
      </c>
      <c r="F1028" s="20" t="s">
        <v>6</v>
      </c>
      <c r="G1028" s="21">
        <v>76</v>
      </c>
      <c r="H1028" s="22">
        <v>19.832000000000001</v>
      </c>
      <c r="I1028" s="22">
        <v>4.3999999999999997E-2</v>
      </c>
      <c r="J1028" s="22">
        <v>5.36424E-2</v>
      </c>
      <c r="K1028" s="22" t="str">
        <f t="shared" si="48"/>
        <v>19x125-Waste</v>
      </c>
      <c r="L1028" s="32">
        <f>VLOOKUP(K:K,'price per block'!A:B,2,FALSE)</f>
        <v>321.42857142857144</v>
      </c>
      <c r="M1028" s="33">
        <f>VLOOKUP(K:K,'price per block'!A:E,5,FALSE)</f>
        <v>1</v>
      </c>
      <c r="N1028">
        <f t="shared" si="49"/>
        <v>4.3999999999999997E-2</v>
      </c>
      <c r="O1028" s="34">
        <f t="shared" si="50"/>
        <v>0</v>
      </c>
    </row>
    <row r="1029" spans="1:15" x14ac:dyDescent="0.2">
      <c r="A1029" s="40">
        <v>45474</v>
      </c>
      <c r="B1029" s="23" t="s">
        <v>80</v>
      </c>
      <c r="C1029" s="19" t="s">
        <v>42</v>
      </c>
      <c r="D1029" s="19" t="s">
        <v>48</v>
      </c>
      <c r="E1029" s="19" t="s">
        <v>15</v>
      </c>
      <c r="F1029" s="20" t="s">
        <v>62</v>
      </c>
      <c r="G1029" s="21">
        <v>12532</v>
      </c>
      <c r="H1029" s="22">
        <v>3650.92</v>
      </c>
      <c r="I1029" s="22">
        <v>6.3730000000000002</v>
      </c>
      <c r="J1029" s="22">
        <v>7.7467800000000002</v>
      </c>
      <c r="K1029" s="22" t="str">
        <f t="shared" si="48"/>
        <v>19x100-Q3</v>
      </c>
      <c r="L1029" s="32">
        <f>VLOOKUP(K:K,'price per block'!A:B,2,FALSE)</f>
        <v>225</v>
      </c>
      <c r="M1029" s="33">
        <f>VLOOKUP(K:K,'price per block'!A:E,5,FALSE)</f>
        <v>0.75</v>
      </c>
      <c r="N1029">
        <f t="shared" si="49"/>
        <v>4.7797499999999999</v>
      </c>
      <c r="O1029" s="34">
        <f t="shared" si="50"/>
        <v>1.5932500000000003</v>
      </c>
    </row>
    <row r="1030" spans="1:15" x14ac:dyDescent="0.2">
      <c r="A1030" s="40">
        <v>45474</v>
      </c>
      <c r="B1030" s="23" t="s">
        <v>80</v>
      </c>
      <c r="C1030" s="19" t="s">
        <v>42</v>
      </c>
      <c r="D1030" s="19" t="s">
        <v>47</v>
      </c>
      <c r="E1030" s="19" t="s">
        <v>12</v>
      </c>
      <c r="F1030" s="20" t="s">
        <v>61</v>
      </c>
      <c r="G1030" s="21">
        <v>39133</v>
      </c>
      <c r="H1030" s="22">
        <v>15980.1</v>
      </c>
      <c r="I1030" s="22">
        <v>28.007999999999999</v>
      </c>
      <c r="J1030" s="22">
        <v>34.046999999999997</v>
      </c>
      <c r="K1030" s="22" t="str">
        <f t="shared" si="48"/>
        <v>19x100-Q1</v>
      </c>
      <c r="L1030" s="32">
        <f>VLOOKUP(K:K,'price per block'!A:B,2,FALSE)</f>
        <v>300</v>
      </c>
      <c r="M1030" s="33">
        <f>VLOOKUP(K:K,'price per block'!A:E,5,FALSE)</f>
        <v>1</v>
      </c>
      <c r="N1030">
        <f t="shared" si="49"/>
        <v>28.007999999999999</v>
      </c>
      <c r="O1030" s="34">
        <f t="shared" si="50"/>
        <v>0</v>
      </c>
    </row>
    <row r="1031" spans="1:15" x14ac:dyDescent="0.2">
      <c r="A1031" s="40">
        <v>45474</v>
      </c>
      <c r="B1031" s="23" t="s">
        <v>80</v>
      </c>
      <c r="C1031" s="19" t="s">
        <v>42</v>
      </c>
      <c r="D1031" s="19" t="s">
        <v>46</v>
      </c>
      <c r="E1031" s="19" t="s">
        <v>12</v>
      </c>
      <c r="F1031" s="20" t="s">
        <v>61</v>
      </c>
      <c r="G1031" s="21">
        <v>16462</v>
      </c>
      <c r="H1031" s="22">
        <v>3246.4</v>
      </c>
      <c r="I1031" s="22">
        <v>5.6820000000000004</v>
      </c>
      <c r="J1031" s="22">
        <v>6.9075199999999999</v>
      </c>
      <c r="K1031" s="22" t="str">
        <f t="shared" si="48"/>
        <v>19x100-Q1</v>
      </c>
      <c r="L1031" s="32">
        <f>VLOOKUP(K:K,'price per block'!A:B,2,FALSE)</f>
        <v>300</v>
      </c>
      <c r="M1031" s="33">
        <f>VLOOKUP(K:K,'price per block'!A:E,5,FALSE)</f>
        <v>1</v>
      </c>
      <c r="N1031">
        <f t="shared" si="49"/>
        <v>5.6820000000000004</v>
      </c>
      <c r="O1031" s="34">
        <f t="shared" si="50"/>
        <v>0</v>
      </c>
    </row>
    <row r="1032" spans="1:15" x14ac:dyDescent="0.2">
      <c r="A1032" s="40">
        <v>45474</v>
      </c>
      <c r="B1032" s="23" t="s">
        <v>80</v>
      </c>
      <c r="C1032" s="19" t="s">
        <v>42</v>
      </c>
      <c r="D1032" s="19" t="s">
        <v>44</v>
      </c>
      <c r="E1032" s="19" t="s">
        <v>15</v>
      </c>
      <c r="F1032" s="20" t="s">
        <v>64</v>
      </c>
      <c r="G1032" s="21">
        <v>5432</v>
      </c>
      <c r="H1032" s="22">
        <v>961.39599999999996</v>
      </c>
      <c r="I1032" s="22">
        <v>1.681</v>
      </c>
      <c r="J1032" s="22">
        <v>2.0431499999999998</v>
      </c>
      <c r="K1032" s="22" t="str">
        <f t="shared" si="48"/>
        <v>19x100-Q4</v>
      </c>
      <c r="L1032" s="32">
        <f>VLOOKUP(K:K,'price per block'!A:B,2,FALSE)</f>
        <v>150</v>
      </c>
      <c r="M1032" s="33">
        <f>VLOOKUP(K:K,'price per block'!A:E,5,FALSE)</f>
        <v>0.5</v>
      </c>
      <c r="N1032">
        <f t="shared" si="49"/>
        <v>0.84050000000000002</v>
      </c>
      <c r="O1032" s="34">
        <f t="shared" si="50"/>
        <v>0.84050000000000002</v>
      </c>
    </row>
    <row r="1033" spans="1:15" x14ac:dyDescent="0.2">
      <c r="A1033" s="40">
        <v>45474</v>
      </c>
      <c r="B1033" s="23" t="s">
        <v>80</v>
      </c>
      <c r="C1033" s="19" t="s">
        <v>42</v>
      </c>
      <c r="D1033" s="19" t="s">
        <v>45</v>
      </c>
      <c r="E1033" s="19" t="s">
        <v>22</v>
      </c>
      <c r="F1033" s="20" t="s">
        <v>63</v>
      </c>
      <c r="G1033" s="21">
        <v>647</v>
      </c>
      <c r="H1033" s="22">
        <v>174.221</v>
      </c>
      <c r="I1033" s="22">
        <v>0.30499999999999999</v>
      </c>
      <c r="J1033" s="22">
        <v>0.37104399999999998</v>
      </c>
      <c r="K1033" s="22" t="str">
        <f t="shared" si="48"/>
        <v>19x100-Q2</v>
      </c>
      <c r="L1033" s="32">
        <f>VLOOKUP(K:K,'price per block'!A:B,2,FALSE)</f>
        <v>300</v>
      </c>
      <c r="M1033" s="33">
        <f>VLOOKUP(K:K,'price per block'!A:E,5,FALSE)</f>
        <v>1</v>
      </c>
      <c r="N1033">
        <f t="shared" si="49"/>
        <v>0.30499999999999999</v>
      </c>
      <c r="O1033" s="34">
        <f t="shared" si="50"/>
        <v>0</v>
      </c>
    </row>
    <row r="1034" spans="1:15" x14ac:dyDescent="0.2">
      <c r="A1034" s="40">
        <v>45474</v>
      </c>
      <c r="B1034" s="23" t="s">
        <v>80</v>
      </c>
      <c r="C1034" s="19" t="s">
        <v>42</v>
      </c>
      <c r="D1034" s="19" t="s">
        <v>43</v>
      </c>
      <c r="E1034" s="19" t="s">
        <v>12</v>
      </c>
      <c r="F1034" s="20" t="s">
        <v>65</v>
      </c>
      <c r="G1034" s="21">
        <v>72</v>
      </c>
      <c r="H1034" s="22">
        <v>173.376</v>
      </c>
      <c r="I1034" s="22">
        <v>0.30499999999999999</v>
      </c>
      <c r="J1034" s="22">
        <v>0.37060500000000002</v>
      </c>
      <c r="K1034" s="22" t="str">
        <f t="shared" si="48"/>
        <v>19x100-Q5</v>
      </c>
      <c r="L1034" s="32">
        <f>VLOOKUP(K:K,'price per block'!A:B,2,FALSE)</f>
        <v>300</v>
      </c>
      <c r="M1034" s="33">
        <f>VLOOKUP(K:K,'price per block'!A:E,5,FALSE)</f>
        <v>1</v>
      </c>
      <c r="N1034">
        <f t="shared" si="49"/>
        <v>0.30499999999999999</v>
      </c>
      <c r="O1034" s="34">
        <f t="shared" si="50"/>
        <v>0</v>
      </c>
    </row>
    <row r="1035" spans="1:15" x14ac:dyDescent="0.2">
      <c r="A1035" s="40">
        <v>45474</v>
      </c>
      <c r="B1035" s="23" t="s">
        <v>80</v>
      </c>
      <c r="C1035" s="19" t="s">
        <v>42</v>
      </c>
      <c r="D1035" s="19" t="s">
        <v>41</v>
      </c>
      <c r="E1035" s="19" t="s">
        <v>12</v>
      </c>
      <c r="F1035" s="20" t="s">
        <v>65</v>
      </c>
      <c r="G1035" s="21">
        <v>17</v>
      </c>
      <c r="H1035" s="22">
        <v>51.051000000000002</v>
      </c>
      <c r="I1035" s="22">
        <v>0.09</v>
      </c>
      <c r="J1035" s="22">
        <v>0.10914600000000001</v>
      </c>
      <c r="K1035" s="22" t="str">
        <f t="shared" si="48"/>
        <v>19x100-Q5</v>
      </c>
      <c r="L1035" s="32">
        <f>VLOOKUP(K:K,'price per block'!A:B,2,FALSE)</f>
        <v>300</v>
      </c>
      <c r="M1035" s="33">
        <f>VLOOKUP(K:K,'price per block'!A:E,5,FALSE)</f>
        <v>1</v>
      </c>
      <c r="N1035">
        <f t="shared" si="49"/>
        <v>0.09</v>
      </c>
      <c r="O1035" s="34">
        <f t="shared" si="50"/>
        <v>0</v>
      </c>
    </row>
    <row r="1036" spans="1:15" x14ac:dyDescent="0.2">
      <c r="A1036" s="40">
        <v>45474</v>
      </c>
      <c r="B1036" s="23" t="s">
        <v>80</v>
      </c>
      <c r="C1036" s="19" t="s">
        <v>126</v>
      </c>
      <c r="D1036" s="19" t="s">
        <v>11</v>
      </c>
      <c r="E1036" s="19" t="s">
        <v>12</v>
      </c>
      <c r="F1036" s="20" t="s">
        <v>61</v>
      </c>
      <c r="G1036" s="21">
        <v>22250</v>
      </c>
      <c r="H1036" s="22">
        <v>9218.81</v>
      </c>
      <c r="I1036" s="22">
        <v>12.103999999999999</v>
      </c>
      <c r="J1036" s="22">
        <v>14.714</v>
      </c>
      <c r="K1036" s="22" t="str">
        <f t="shared" si="48"/>
        <v>19x75-Q1</v>
      </c>
      <c r="L1036" s="32">
        <f>VLOOKUP(K:K,'price per block'!A:B,2,FALSE)</f>
        <v>300</v>
      </c>
      <c r="M1036" s="33">
        <f>VLOOKUP(K:K,'price per block'!A:E,5,FALSE)</f>
        <v>1</v>
      </c>
      <c r="N1036">
        <f t="shared" si="49"/>
        <v>12.103999999999999</v>
      </c>
      <c r="O1036" s="34">
        <f t="shared" si="50"/>
        <v>0</v>
      </c>
    </row>
    <row r="1037" spans="1:15" x14ac:dyDescent="0.2">
      <c r="A1037" s="40">
        <v>45474</v>
      </c>
      <c r="B1037" s="23" t="s">
        <v>80</v>
      </c>
      <c r="C1037" s="19" t="s">
        <v>126</v>
      </c>
      <c r="D1037" s="19" t="s">
        <v>14</v>
      </c>
      <c r="E1037" s="19" t="s">
        <v>15</v>
      </c>
      <c r="F1037" s="20" t="s">
        <v>62</v>
      </c>
      <c r="G1037" s="21">
        <v>6029</v>
      </c>
      <c r="H1037" s="22">
        <v>1773.13</v>
      </c>
      <c r="I1037" s="22">
        <v>2.3239999999999998</v>
      </c>
      <c r="J1037" s="22">
        <v>2.8251499999999998</v>
      </c>
      <c r="K1037" s="22" t="str">
        <f t="shared" si="48"/>
        <v>19x75-Q3</v>
      </c>
      <c r="L1037" s="32">
        <f>VLOOKUP(K:K,'price per block'!A:B,2,FALSE)</f>
        <v>244</v>
      </c>
      <c r="M1037" s="33">
        <f>VLOOKUP(K:K,'price per block'!A:E,5,FALSE)</f>
        <v>0.81333333333333335</v>
      </c>
      <c r="N1037">
        <f t="shared" si="49"/>
        <v>1.8901866666666667</v>
      </c>
      <c r="O1037" s="34">
        <f t="shared" si="50"/>
        <v>0.43381333333333316</v>
      </c>
    </row>
    <row r="1038" spans="1:15" x14ac:dyDescent="0.2">
      <c r="A1038" s="40">
        <v>45474</v>
      </c>
      <c r="B1038" s="23" t="s">
        <v>80</v>
      </c>
      <c r="C1038" s="19" t="s">
        <v>126</v>
      </c>
      <c r="D1038" s="19" t="s">
        <v>13</v>
      </c>
      <c r="E1038" s="19" t="s">
        <v>12</v>
      </c>
      <c r="F1038" s="20" t="s">
        <v>61</v>
      </c>
      <c r="G1038" s="21">
        <v>8131</v>
      </c>
      <c r="H1038" s="22">
        <v>1644.03</v>
      </c>
      <c r="I1038" s="22">
        <v>2.1589999999999998</v>
      </c>
      <c r="J1038" s="22">
        <v>2.62453</v>
      </c>
      <c r="K1038" s="22" t="str">
        <f t="shared" si="48"/>
        <v>19x75-Q1</v>
      </c>
      <c r="L1038" s="32">
        <f>VLOOKUP(K:K,'price per block'!A:B,2,FALSE)</f>
        <v>300</v>
      </c>
      <c r="M1038" s="33">
        <f>VLOOKUP(K:K,'price per block'!A:E,5,FALSE)</f>
        <v>1</v>
      </c>
      <c r="N1038">
        <f t="shared" si="49"/>
        <v>2.1589999999999998</v>
      </c>
      <c r="O1038" s="34">
        <f t="shared" si="50"/>
        <v>0</v>
      </c>
    </row>
    <row r="1039" spans="1:15" x14ac:dyDescent="0.2">
      <c r="A1039" s="40">
        <v>45474</v>
      </c>
      <c r="B1039" s="23" t="s">
        <v>80</v>
      </c>
      <c r="C1039" s="19" t="s">
        <v>126</v>
      </c>
      <c r="D1039" s="19" t="s">
        <v>23</v>
      </c>
      <c r="E1039" s="19" t="s">
        <v>22</v>
      </c>
      <c r="F1039" s="20" t="s">
        <v>63</v>
      </c>
      <c r="G1039" s="21">
        <v>1452</v>
      </c>
      <c r="H1039" s="22">
        <v>424.95800000000003</v>
      </c>
      <c r="I1039" s="22">
        <v>0.55800000000000005</v>
      </c>
      <c r="J1039" s="22">
        <v>0.67802300000000004</v>
      </c>
      <c r="K1039" s="22" t="str">
        <f t="shared" si="48"/>
        <v>19x75-Q2</v>
      </c>
      <c r="L1039" s="32">
        <f>VLOOKUP(K:K,'price per block'!A:B,2,FALSE)</f>
        <v>300</v>
      </c>
      <c r="M1039" s="33">
        <f>VLOOKUP(K:K,'price per block'!A:E,5,FALSE)</f>
        <v>1</v>
      </c>
      <c r="N1039">
        <f t="shared" si="49"/>
        <v>0.55800000000000005</v>
      </c>
      <c r="O1039" s="34">
        <f t="shared" si="50"/>
        <v>0</v>
      </c>
    </row>
    <row r="1040" spans="1:15" x14ac:dyDescent="0.2">
      <c r="A1040" s="40">
        <v>45474</v>
      </c>
      <c r="B1040" s="23" t="s">
        <v>80</v>
      </c>
      <c r="C1040" s="19" t="s">
        <v>126</v>
      </c>
      <c r="D1040" s="19" t="s">
        <v>24</v>
      </c>
      <c r="E1040" s="19" t="s">
        <v>12</v>
      </c>
      <c r="F1040" s="20" t="s">
        <v>65</v>
      </c>
      <c r="G1040" s="21">
        <v>54</v>
      </c>
      <c r="H1040" s="22">
        <v>130.03200000000001</v>
      </c>
      <c r="I1040" s="22">
        <v>0.17100000000000001</v>
      </c>
      <c r="J1040" s="22">
        <v>0.207506</v>
      </c>
      <c r="K1040" s="22" t="str">
        <f t="shared" si="48"/>
        <v>19x75-Q5</v>
      </c>
      <c r="L1040" s="32">
        <f>VLOOKUP(K:K,'price per block'!A:B,2,FALSE)</f>
        <v>300</v>
      </c>
      <c r="M1040" s="33">
        <f>VLOOKUP(K:K,'price per block'!A:E,5,FALSE)</f>
        <v>1</v>
      </c>
      <c r="N1040">
        <f t="shared" si="49"/>
        <v>0.17100000000000001</v>
      </c>
      <c r="O1040" s="34">
        <f t="shared" si="50"/>
        <v>0</v>
      </c>
    </row>
    <row r="1041" spans="1:15" x14ac:dyDescent="0.2">
      <c r="A1041" s="40">
        <v>45474</v>
      </c>
      <c r="B1041" s="23" t="s">
        <v>80</v>
      </c>
      <c r="C1041" s="19" t="s">
        <v>126</v>
      </c>
      <c r="D1041" s="19" t="s">
        <v>25</v>
      </c>
      <c r="E1041" s="19" t="s">
        <v>12</v>
      </c>
      <c r="F1041" s="20" t="s">
        <v>65</v>
      </c>
      <c r="G1041" s="21">
        <v>58</v>
      </c>
      <c r="H1041" s="22">
        <v>174.17400000000001</v>
      </c>
      <c r="I1041" s="22">
        <v>0.22800000000000001</v>
      </c>
      <c r="J1041" s="22">
        <v>0.27766600000000002</v>
      </c>
      <c r="K1041" s="22" t="str">
        <f t="shared" si="48"/>
        <v>19x75-Q5</v>
      </c>
      <c r="L1041" s="32">
        <f>VLOOKUP(K:K,'price per block'!A:B,2,FALSE)</f>
        <v>300</v>
      </c>
      <c r="M1041" s="33">
        <f>VLOOKUP(K:K,'price per block'!A:E,5,FALSE)</f>
        <v>1</v>
      </c>
      <c r="N1041">
        <f t="shared" si="49"/>
        <v>0.22800000000000001</v>
      </c>
      <c r="O1041" s="34">
        <f t="shared" si="50"/>
        <v>0</v>
      </c>
    </row>
    <row r="1042" spans="1:15" x14ac:dyDescent="0.2">
      <c r="A1042" s="40">
        <v>45474</v>
      </c>
      <c r="B1042" s="23" t="s">
        <v>80</v>
      </c>
      <c r="C1042" s="19" t="s">
        <v>55</v>
      </c>
      <c r="D1042" s="19" t="s">
        <v>58</v>
      </c>
      <c r="E1042" s="19" t="s">
        <v>15</v>
      </c>
      <c r="F1042" s="20" t="s">
        <v>62</v>
      </c>
      <c r="G1042" s="21">
        <v>101</v>
      </c>
      <c r="H1042" s="22">
        <v>34.786999999999999</v>
      </c>
      <c r="I1042" s="22">
        <v>7.6999999999999999E-2</v>
      </c>
      <c r="J1042" s="22">
        <v>9.4172099999999995E-2</v>
      </c>
      <c r="K1042" s="22" t="str">
        <f t="shared" si="48"/>
        <v>19x125-Q3</v>
      </c>
      <c r="L1042" s="32">
        <f>VLOOKUP(K:K,'price per block'!A:B,2,FALSE)</f>
        <v>257.14285714285717</v>
      </c>
      <c r="M1042" s="33">
        <f>VLOOKUP(K:K,'price per block'!A:E,5,FALSE)</f>
        <v>0.6</v>
      </c>
      <c r="N1042">
        <f t="shared" si="49"/>
        <v>4.6199999999999998E-2</v>
      </c>
      <c r="O1042" s="34">
        <f t="shared" si="50"/>
        <v>3.0800000000000001E-2</v>
      </c>
    </row>
    <row r="1043" spans="1:15" x14ac:dyDescent="0.2">
      <c r="A1043" s="40">
        <v>45474</v>
      </c>
      <c r="B1043" s="23" t="s">
        <v>80</v>
      </c>
      <c r="C1043" s="19" t="s">
        <v>55</v>
      </c>
      <c r="D1043" s="19" t="s">
        <v>54</v>
      </c>
      <c r="E1043" s="19" t="s">
        <v>15</v>
      </c>
      <c r="F1043" s="20" t="s">
        <v>64</v>
      </c>
      <c r="G1043" s="21">
        <v>57</v>
      </c>
      <c r="H1043" s="22">
        <v>12.442</v>
      </c>
      <c r="I1043" s="22">
        <v>2.8000000000000001E-2</v>
      </c>
      <c r="J1043" s="22">
        <v>3.3673599999999998E-2</v>
      </c>
      <c r="K1043" s="22" t="str">
        <f t="shared" si="48"/>
        <v>19x125-Q4</v>
      </c>
      <c r="L1043" s="32">
        <f>VLOOKUP(K:K,'price per block'!A:B,2,FALSE)</f>
        <v>128.57142857142858</v>
      </c>
      <c r="M1043" s="33">
        <f>VLOOKUP(K:K,'price per block'!A:E,5,FALSE)</f>
        <v>0.4</v>
      </c>
      <c r="N1043">
        <f t="shared" si="49"/>
        <v>1.1200000000000002E-2</v>
      </c>
      <c r="O1043" s="34">
        <f t="shared" si="50"/>
        <v>1.6799999999999999E-2</v>
      </c>
    </row>
    <row r="1044" spans="1:15" x14ac:dyDescent="0.2">
      <c r="A1044" s="40">
        <v>45474</v>
      </c>
      <c r="B1044" s="23" t="s">
        <v>80</v>
      </c>
      <c r="C1044" s="19" t="s">
        <v>55</v>
      </c>
      <c r="D1044" s="19" t="s">
        <v>59</v>
      </c>
      <c r="E1044" s="19" t="s">
        <v>12</v>
      </c>
      <c r="F1044" s="20" t="s">
        <v>61</v>
      </c>
      <c r="G1044" s="21">
        <v>40</v>
      </c>
      <c r="H1044" s="22">
        <v>8.15</v>
      </c>
      <c r="I1044" s="22">
        <v>1.7999999999999999E-2</v>
      </c>
      <c r="J1044" s="22">
        <v>2.2067E-2</v>
      </c>
      <c r="K1044" s="22" t="str">
        <f t="shared" si="48"/>
        <v>19x125-Q1</v>
      </c>
      <c r="L1044" s="32">
        <f>VLOOKUP(K:K,'price per block'!A:B,2,FALSE)</f>
        <v>321.42857142857144</v>
      </c>
      <c r="M1044" s="33">
        <f>VLOOKUP(K:K,'price per block'!A:E,5,FALSE)</f>
        <v>1</v>
      </c>
      <c r="N1044">
        <f t="shared" si="49"/>
        <v>1.7999999999999999E-2</v>
      </c>
      <c r="O1044" s="34">
        <f t="shared" si="50"/>
        <v>0</v>
      </c>
    </row>
    <row r="1045" spans="1:15" x14ac:dyDescent="0.2">
      <c r="A1045" s="40">
        <v>45474</v>
      </c>
      <c r="B1045" s="23" t="s">
        <v>80</v>
      </c>
      <c r="C1045" s="19" t="s">
        <v>55</v>
      </c>
      <c r="D1045" s="19" t="s">
        <v>57</v>
      </c>
      <c r="E1045" s="19" t="s">
        <v>12</v>
      </c>
      <c r="F1045" s="20" t="s">
        <v>61</v>
      </c>
      <c r="G1045" s="21">
        <v>61</v>
      </c>
      <c r="H1045" s="22">
        <v>22.558</v>
      </c>
      <c r="I1045" s="22">
        <v>0.05</v>
      </c>
      <c r="J1045" s="22">
        <v>6.1227799999999999E-2</v>
      </c>
      <c r="K1045" s="22" t="str">
        <f t="shared" si="48"/>
        <v>19x125-Q1</v>
      </c>
      <c r="L1045" s="32">
        <f>VLOOKUP(K:K,'price per block'!A:B,2,FALSE)</f>
        <v>321.42857142857144</v>
      </c>
      <c r="M1045" s="33">
        <f>VLOOKUP(K:K,'price per block'!A:E,5,FALSE)</f>
        <v>1</v>
      </c>
      <c r="N1045">
        <f t="shared" si="49"/>
        <v>0.05</v>
      </c>
      <c r="O1045" s="34">
        <f t="shared" si="50"/>
        <v>0</v>
      </c>
    </row>
    <row r="1046" spans="1:15" x14ac:dyDescent="0.2">
      <c r="A1046" s="40">
        <v>45474</v>
      </c>
      <c r="B1046" s="23" t="s">
        <v>81</v>
      </c>
      <c r="C1046" s="19" t="s">
        <v>126</v>
      </c>
      <c r="D1046" s="19" t="s">
        <v>6</v>
      </c>
      <c r="E1046" s="19" t="s">
        <v>6</v>
      </c>
      <c r="F1046" s="20" t="s">
        <v>6</v>
      </c>
      <c r="G1046" s="21">
        <v>442139</v>
      </c>
      <c r="H1046" s="22">
        <v>28360.799999999999</v>
      </c>
      <c r="I1046" s="22">
        <v>37.194000000000003</v>
      </c>
      <c r="J1046" s="22">
        <v>8.0415600000000005</v>
      </c>
      <c r="K1046" s="22" t="str">
        <f t="shared" si="48"/>
        <v>19x75-Waste</v>
      </c>
      <c r="L1046" s="32">
        <f>VLOOKUP(K:K,'price per block'!A:B,2,FALSE)</f>
        <v>300</v>
      </c>
      <c r="M1046" s="33">
        <f>VLOOKUP(K:K,'price per block'!A:E,5,FALSE)</f>
        <v>1</v>
      </c>
      <c r="N1046">
        <f t="shared" si="49"/>
        <v>37.194000000000003</v>
      </c>
      <c r="O1046" s="34">
        <f t="shared" si="50"/>
        <v>0</v>
      </c>
    </row>
    <row r="1047" spans="1:15" x14ac:dyDescent="0.2">
      <c r="A1047" s="40">
        <v>45474</v>
      </c>
      <c r="B1047" s="23" t="s">
        <v>81</v>
      </c>
      <c r="C1047" s="19" t="s">
        <v>126</v>
      </c>
      <c r="D1047" s="19" t="s">
        <v>9</v>
      </c>
      <c r="E1047" s="19" t="s">
        <v>10</v>
      </c>
      <c r="F1047" s="20" t="s">
        <v>6</v>
      </c>
      <c r="G1047" s="21">
        <v>364948</v>
      </c>
      <c r="H1047" s="22">
        <v>96559.7</v>
      </c>
      <c r="I1047" s="22">
        <v>126.611</v>
      </c>
      <c r="J1047" s="22">
        <v>27.374199999999998</v>
      </c>
      <c r="K1047" s="22" t="str">
        <f t="shared" si="48"/>
        <v>19x75-Waste</v>
      </c>
      <c r="L1047" s="32">
        <f>VLOOKUP(K:K,'price per block'!A:B,2,FALSE)</f>
        <v>300</v>
      </c>
      <c r="M1047" s="33">
        <f>VLOOKUP(K:K,'price per block'!A:E,5,FALSE)</f>
        <v>1</v>
      </c>
      <c r="N1047">
        <f t="shared" si="49"/>
        <v>126.611</v>
      </c>
      <c r="O1047" s="34">
        <f t="shared" si="50"/>
        <v>0</v>
      </c>
    </row>
    <row r="1048" spans="1:15" x14ac:dyDescent="0.2">
      <c r="A1048" s="40">
        <v>45474</v>
      </c>
      <c r="B1048" s="23" t="s">
        <v>81</v>
      </c>
      <c r="C1048" s="19" t="s">
        <v>126</v>
      </c>
      <c r="D1048" s="19" t="s">
        <v>16</v>
      </c>
      <c r="E1048" s="19" t="s">
        <v>6</v>
      </c>
      <c r="F1048" s="20" t="s">
        <v>6</v>
      </c>
      <c r="G1048" s="21">
        <v>0</v>
      </c>
      <c r="H1048" s="22">
        <v>5027.8900000000003</v>
      </c>
      <c r="I1048" s="22">
        <v>6.593</v>
      </c>
      <c r="J1048" s="22">
        <v>1.42544</v>
      </c>
      <c r="K1048" s="22" t="str">
        <f t="shared" si="48"/>
        <v>19x75-Waste</v>
      </c>
      <c r="L1048" s="32">
        <f>VLOOKUP(K:K,'price per block'!A:B,2,FALSE)</f>
        <v>300</v>
      </c>
      <c r="M1048" s="33">
        <f>VLOOKUP(K:K,'price per block'!A:E,5,FALSE)</f>
        <v>1</v>
      </c>
      <c r="N1048">
        <f t="shared" si="49"/>
        <v>6.593</v>
      </c>
      <c r="O1048" s="34">
        <f t="shared" si="50"/>
        <v>0</v>
      </c>
    </row>
    <row r="1049" spans="1:15" x14ac:dyDescent="0.2">
      <c r="A1049" s="40">
        <v>45474</v>
      </c>
      <c r="B1049" s="23" t="s">
        <v>81</v>
      </c>
      <c r="C1049" s="19" t="s">
        <v>126</v>
      </c>
      <c r="D1049" s="19" t="s">
        <v>17</v>
      </c>
      <c r="E1049" s="19" t="s">
        <v>6</v>
      </c>
      <c r="F1049" s="20" t="s">
        <v>6</v>
      </c>
      <c r="G1049" s="21">
        <v>55</v>
      </c>
      <c r="H1049" s="22">
        <v>180.054</v>
      </c>
      <c r="I1049" s="22">
        <v>0.23599999999999999</v>
      </c>
      <c r="J1049" s="22">
        <v>5.0975100000000002E-2</v>
      </c>
      <c r="K1049" s="22" t="str">
        <f t="shared" si="48"/>
        <v>19x75-Waste</v>
      </c>
      <c r="L1049" s="32">
        <f>VLOOKUP(K:K,'price per block'!A:B,2,FALSE)</f>
        <v>300</v>
      </c>
      <c r="M1049" s="33">
        <f>VLOOKUP(K:K,'price per block'!A:E,5,FALSE)</f>
        <v>1</v>
      </c>
      <c r="N1049">
        <f t="shared" si="49"/>
        <v>0.23599999999999999</v>
      </c>
      <c r="O1049" s="34">
        <f t="shared" si="50"/>
        <v>0</v>
      </c>
    </row>
    <row r="1050" spans="1:15" x14ac:dyDescent="0.2">
      <c r="A1050" s="40">
        <v>45474</v>
      </c>
      <c r="B1050" s="23" t="s">
        <v>81</v>
      </c>
      <c r="C1050" s="19" t="s">
        <v>126</v>
      </c>
      <c r="D1050" s="19" t="s">
        <v>11</v>
      </c>
      <c r="E1050" s="19" t="s">
        <v>12</v>
      </c>
      <c r="F1050" s="20" t="s">
        <v>61</v>
      </c>
      <c r="G1050" s="21">
        <v>371516</v>
      </c>
      <c r="H1050" s="22">
        <v>142081</v>
      </c>
      <c r="I1050" s="22">
        <v>186.34399999999999</v>
      </c>
      <c r="J1050" s="22">
        <v>40.289099999999998</v>
      </c>
      <c r="K1050" s="22" t="str">
        <f t="shared" si="48"/>
        <v>19x75-Q1</v>
      </c>
      <c r="L1050" s="32">
        <f>VLOOKUP(K:K,'price per block'!A:B,2,FALSE)</f>
        <v>300</v>
      </c>
      <c r="M1050" s="33">
        <f>VLOOKUP(K:K,'price per block'!A:E,5,FALSE)</f>
        <v>1</v>
      </c>
      <c r="N1050">
        <f t="shared" si="49"/>
        <v>186.34399999999999</v>
      </c>
      <c r="O1050" s="34">
        <f t="shared" si="50"/>
        <v>0</v>
      </c>
    </row>
    <row r="1051" spans="1:15" x14ac:dyDescent="0.2">
      <c r="A1051" s="40">
        <v>45474</v>
      </c>
      <c r="B1051" s="23" t="s">
        <v>81</v>
      </c>
      <c r="C1051" s="19" t="s">
        <v>126</v>
      </c>
      <c r="D1051" s="19" t="s">
        <v>14</v>
      </c>
      <c r="E1051" s="19" t="s">
        <v>15</v>
      </c>
      <c r="F1051" s="20" t="s">
        <v>62</v>
      </c>
      <c r="G1051" s="21">
        <v>127938</v>
      </c>
      <c r="H1051" s="22">
        <v>35911.699999999997</v>
      </c>
      <c r="I1051" s="22">
        <v>47.030999999999999</v>
      </c>
      <c r="J1051" s="22">
        <v>10.1685</v>
      </c>
      <c r="K1051" s="22" t="str">
        <f t="shared" si="48"/>
        <v>19x75-Q3</v>
      </c>
      <c r="L1051" s="32">
        <f>VLOOKUP(K:K,'price per block'!A:B,2,FALSE)</f>
        <v>244</v>
      </c>
      <c r="M1051" s="33">
        <f>VLOOKUP(K:K,'price per block'!A:E,5,FALSE)</f>
        <v>0.81333333333333335</v>
      </c>
      <c r="N1051">
        <f t="shared" si="49"/>
        <v>38.25188</v>
      </c>
      <c r="O1051" s="34">
        <f t="shared" si="50"/>
        <v>8.7791199999999989</v>
      </c>
    </row>
    <row r="1052" spans="1:15" x14ac:dyDescent="0.2">
      <c r="A1052" s="40">
        <v>45474</v>
      </c>
      <c r="B1052" s="23" t="s">
        <v>81</v>
      </c>
      <c r="C1052" s="19" t="s">
        <v>126</v>
      </c>
      <c r="D1052" s="19" t="s">
        <v>13</v>
      </c>
      <c r="E1052" s="19" t="s">
        <v>12</v>
      </c>
      <c r="F1052" s="20" t="s">
        <v>61</v>
      </c>
      <c r="G1052" s="21">
        <v>216097</v>
      </c>
      <c r="H1052" s="22">
        <v>43468.3</v>
      </c>
      <c r="I1052" s="22">
        <v>57.01</v>
      </c>
      <c r="J1052" s="22">
        <v>12.3261</v>
      </c>
      <c r="K1052" s="22" t="str">
        <f t="shared" si="48"/>
        <v>19x75-Q1</v>
      </c>
      <c r="L1052" s="32">
        <f>VLOOKUP(K:K,'price per block'!A:B,2,FALSE)</f>
        <v>300</v>
      </c>
      <c r="M1052" s="33">
        <f>VLOOKUP(K:K,'price per block'!A:E,5,FALSE)</f>
        <v>1</v>
      </c>
      <c r="N1052">
        <f t="shared" si="49"/>
        <v>57.01</v>
      </c>
      <c r="O1052" s="34">
        <f t="shared" si="50"/>
        <v>0</v>
      </c>
    </row>
    <row r="1053" spans="1:15" x14ac:dyDescent="0.2">
      <c r="A1053" s="40">
        <v>45474</v>
      </c>
      <c r="B1053" s="23" t="s">
        <v>81</v>
      </c>
      <c r="C1053" s="19" t="s">
        <v>126</v>
      </c>
      <c r="D1053" s="19" t="s">
        <v>23</v>
      </c>
      <c r="E1053" s="19" t="s">
        <v>22</v>
      </c>
      <c r="F1053" s="20" t="s">
        <v>63</v>
      </c>
      <c r="G1053" s="21">
        <v>2941</v>
      </c>
      <c r="H1053" s="22">
        <v>746.78399999999999</v>
      </c>
      <c r="I1053" s="22">
        <v>0.97899999999999998</v>
      </c>
      <c r="J1053" s="22">
        <v>0.211643</v>
      </c>
      <c r="K1053" s="22" t="str">
        <f t="shared" si="48"/>
        <v>19x75-Q2</v>
      </c>
      <c r="L1053" s="32">
        <f>VLOOKUP(K:K,'price per block'!A:B,2,FALSE)</f>
        <v>300</v>
      </c>
      <c r="M1053" s="33">
        <f>VLOOKUP(K:K,'price per block'!A:E,5,FALSE)</f>
        <v>1</v>
      </c>
      <c r="N1053">
        <f t="shared" si="49"/>
        <v>0.97899999999999998</v>
      </c>
      <c r="O1053" s="34">
        <f t="shared" si="50"/>
        <v>0</v>
      </c>
    </row>
    <row r="1054" spans="1:15" x14ac:dyDescent="0.2">
      <c r="A1054" s="40">
        <v>45474</v>
      </c>
      <c r="B1054" s="23" t="s">
        <v>81</v>
      </c>
      <c r="C1054" s="19" t="s">
        <v>126</v>
      </c>
      <c r="D1054" s="19" t="s">
        <v>24</v>
      </c>
      <c r="E1054" s="19" t="s">
        <v>12</v>
      </c>
      <c r="F1054" s="20" t="s">
        <v>65</v>
      </c>
      <c r="G1054" s="21">
        <v>111</v>
      </c>
      <c r="H1054" s="22">
        <v>267.28800000000001</v>
      </c>
      <c r="I1054" s="22">
        <v>0.35099999999999998</v>
      </c>
      <c r="J1054" s="22">
        <v>7.5791399999999995E-2</v>
      </c>
      <c r="K1054" s="22" t="str">
        <f t="shared" si="48"/>
        <v>19x75-Q5</v>
      </c>
      <c r="L1054" s="32">
        <f>VLOOKUP(K:K,'price per block'!A:B,2,FALSE)</f>
        <v>300</v>
      </c>
      <c r="M1054" s="33">
        <f>VLOOKUP(K:K,'price per block'!A:E,5,FALSE)</f>
        <v>1</v>
      </c>
      <c r="N1054">
        <f t="shared" si="49"/>
        <v>0.35099999999999998</v>
      </c>
      <c r="O1054" s="34">
        <f t="shared" si="50"/>
        <v>0</v>
      </c>
    </row>
    <row r="1055" spans="1:15" x14ac:dyDescent="0.2">
      <c r="A1055" s="40">
        <v>45474</v>
      </c>
      <c r="B1055" s="23" t="s">
        <v>81</v>
      </c>
      <c r="C1055" s="19" t="s">
        <v>126</v>
      </c>
      <c r="D1055" s="19" t="s">
        <v>25</v>
      </c>
      <c r="E1055" s="19" t="s">
        <v>12</v>
      </c>
      <c r="F1055" s="20" t="s">
        <v>65</v>
      </c>
      <c r="G1055" s="21">
        <v>43</v>
      </c>
      <c r="H1055" s="22">
        <v>129.12899999999999</v>
      </c>
      <c r="I1055" s="22">
        <v>0.17</v>
      </c>
      <c r="J1055" s="22">
        <v>3.6653699999999997E-2</v>
      </c>
      <c r="K1055" s="22" t="str">
        <f t="shared" si="48"/>
        <v>19x75-Q5</v>
      </c>
      <c r="L1055" s="32">
        <f>VLOOKUP(K:K,'price per block'!A:B,2,FALSE)</f>
        <v>300</v>
      </c>
      <c r="M1055" s="33">
        <f>VLOOKUP(K:K,'price per block'!A:E,5,FALSE)</f>
        <v>1</v>
      </c>
      <c r="N1055">
        <f t="shared" si="49"/>
        <v>0.17</v>
      </c>
      <c r="O1055" s="34">
        <f t="shared" si="50"/>
        <v>0</v>
      </c>
    </row>
    <row r="1056" spans="1:15" x14ac:dyDescent="0.2">
      <c r="A1056" s="40">
        <v>45474</v>
      </c>
      <c r="B1056" s="23" t="s">
        <v>78</v>
      </c>
      <c r="C1056" s="19" t="s">
        <v>126</v>
      </c>
      <c r="D1056" s="19" t="s">
        <v>6</v>
      </c>
      <c r="E1056" s="19" t="s">
        <v>6</v>
      </c>
      <c r="F1056" s="20" t="s">
        <v>6</v>
      </c>
      <c r="G1056" s="21">
        <v>110811</v>
      </c>
      <c r="H1056" s="22">
        <v>7103.86</v>
      </c>
      <c r="I1056" s="22">
        <v>9.3249999999999993</v>
      </c>
      <c r="J1056" s="22">
        <v>7.2520499999999997</v>
      </c>
      <c r="K1056" s="22" t="str">
        <f t="shared" si="48"/>
        <v>19x75-Waste</v>
      </c>
      <c r="L1056" s="32">
        <f>VLOOKUP(K:K,'price per block'!A:B,2,FALSE)</f>
        <v>300</v>
      </c>
      <c r="M1056" s="33">
        <f>VLOOKUP(K:K,'price per block'!A:E,5,FALSE)</f>
        <v>1</v>
      </c>
      <c r="N1056">
        <f t="shared" si="49"/>
        <v>9.3249999999999993</v>
      </c>
      <c r="O1056" s="34">
        <f t="shared" si="50"/>
        <v>0</v>
      </c>
    </row>
    <row r="1057" spans="1:15" x14ac:dyDescent="0.2">
      <c r="A1057" s="40">
        <v>45474</v>
      </c>
      <c r="B1057" s="23" t="s">
        <v>78</v>
      </c>
      <c r="C1057" s="19" t="s">
        <v>126</v>
      </c>
      <c r="D1057" s="19" t="s">
        <v>9</v>
      </c>
      <c r="E1057" s="19" t="s">
        <v>10</v>
      </c>
      <c r="F1057" s="20" t="s">
        <v>6</v>
      </c>
      <c r="G1057" s="21">
        <v>100118</v>
      </c>
      <c r="H1057" s="22">
        <v>23258.5</v>
      </c>
      <c r="I1057" s="22">
        <v>30.518000000000001</v>
      </c>
      <c r="J1057" s="22">
        <v>23.7332</v>
      </c>
      <c r="K1057" s="22" t="str">
        <f t="shared" si="48"/>
        <v>19x75-Waste</v>
      </c>
      <c r="L1057" s="32">
        <f>VLOOKUP(K:K,'price per block'!A:B,2,FALSE)</f>
        <v>300</v>
      </c>
      <c r="M1057" s="33">
        <f>VLOOKUP(K:K,'price per block'!A:E,5,FALSE)</f>
        <v>1</v>
      </c>
      <c r="N1057">
        <f t="shared" si="49"/>
        <v>30.518000000000001</v>
      </c>
      <c r="O1057" s="34">
        <f t="shared" si="50"/>
        <v>0</v>
      </c>
    </row>
    <row r="1058" spans="1:15" x14ac:dyDescent="0.2">
      <c r="A1058" s="40">
        <v>45474</v>
      </c>
      <c r="B1058" s="23" t="s">
        <v>78</v>
      </c>
      <c r="C1058" s="19" t="s">
        <v>126</v>
      </c>
      <c r="D1058" s="19" t="s">
        <v>16</v>
      </c>
      <c r="E1058" s="19" t="s">
        <v>6</v>
      </c>
      <c r="F1058" s="20" t="s">
        <v>6</v>
      </c>
      <c r="G1058" s="21">
        <v>0</v>
      </c>
      <c r="H1058" s="22">
        <v>1352.9</v>
      </c>
      <c r="I1058" s="22">
        <v>1.7769999999999999</v>
      </c>
      <c r="J1058" s="22">
        <v>1.3819600000000001</v>
      </c>
      <c r="K1058" s="22" t="str">
        <f t="shared" si="48"/>
        <v>19x75-Waste</v>
      </c>
      <c r="L1058" s="32">
        <f>VLOOKUP(K:K,'price per block'!A:B,2,FALSE)</f>
        <v>300</v>
      </c>
      <c r="M1058" s="33">
        <f>VLOOKUP(K:K,'price per block'!A:E,5,FALSE)</f>
        <v>1</v>
      </c>
      <c r="N1058">
        <f t="shared" si="49"/>
        <v>1.7769999999999999</v>
      </c>
      <c r="O1058" s="34">
        <f t="shared" si="50"/>
        <v>0</v>
      </c>
    </row>
    <row r="1059" spans="1:15" x14ac:dyDescent="0.2">
      <c r="A1059" s="40">
        <v>45474</v>
      </c>
      <c r="B1059" s="23" t="s">
        <v>78</v>
      </c>
      <c r="C1059" s="19" t="s">
        <v>126</v>
      </c>
      <c r="D1059" s="19" t="s">
        <v>17</v>
      </c>
      <c r="E1059" s="19" t="s">
        <v>6</v>
      </c>
      <c r="F1059" s="20" t="s">
        <v>6</v>
      </c>
      <c r="G1059" s="21">
        <v>6</v>
      </c>
      <c r="H1059" s="22">
        <v>18.686</v>
      </c>
      <c r="I1059" s="22">
        <v>2.4E-2</v>
      </c>
      <c r="J1059" s="22">
        <v>1.8969199999999999E-2</v>
      </c>
      <c r="K1059" s="22" t="str">
        <f t="shared" si="48"/>
        <v>19x75-Waste</v>
      </c>
      <c r="L1059" s="32">
        <f>VLOOKUP(K:K,'price per block'!A:B,2,FALSE)</f>
        <v>300</v>
      </c>
      <c r="M1059" s="33">
        <f>VLOOKUP(K:K,'price per block'!A:E,5,FALSE)</f>
        <v>1</v>
      </c>
      <c r="N1059">
        <f t="shared" si="49"/>
        <v>2.4E-2</v>
      </c>
      <c r="O1059" s="34">
        <f t="shared" si="50"/>
        <v>0</v>
      </c>
    </row>
    <row r="1060" spans="1:15" x14ac:dyDescent="0.2">
      <c r="A1060" s="40">
        <v>45474</v>
      </c>
      <c r="B1060" s="23" t="s">
        <v>78</v>
      </c>
      <c r="C1060" s="19" t="s">
        <v>126</v>
      </c>
      <c r="D1060" s="19" t="s">
        <v>11</v>
      </c>
      <c r="E1060" s="19" t="s">
        <v>12</v>
      </c>
      <c r="F1060" s="20" t="s">
        <v>61</v>
      </c>
      <c r="G1060" s="21">
        <v>120062</v>
      </c>
      <c r="H1060" s="22">
        <v>47659.3</v>
      </c>
      <c r="I1060" s="22">
        <v>62.545000000000002</v>
      </c>
      <c r="J1060" s="22">
        <v>48.6402</v>
      </c>
      <c r="K1060" s="22" t="str">
        <f t="shared" si="48"/>
        <v>19x75-Q1</v>
      </c>
      <c r="L1060" s="32">
        <f>VLOOKUP(K:K,'price per block'!A:B,2,FALSE)</f>
        <v>300</v>
      </c>
      <c r="M1060" s="33">
        <f>VLOOKUP(K:K,'price per block'!A:E,5,FALSE)</f>
        <v>1</v>
      </c>
      <c r="N1060">
        <f t="shared" si="49"/>
        <v>62.545000000000002</v>
      </c>
      <c r="O1060" s="34">
        <f t="shared" si="50"/>
        <v>0</v>
      </c>
    </row>
    <row r="1061" spans="1:15" x14ac:dyDescent="0.2">
      <c r="A1061" s="40">
        <v>45474</v>
      </c>
      <c r="B1061" s="23" t="s">
        <v>78</v>
      </c>
      <c r="C1061" s="19" t="s">
        <v>126</v>
      </c>
      <c r="D1061" s="19" t="s">
        <v>13</v>
      </c>
      <c r="E1061" s="19" t="s">
        <v>12</v>
      </c>
      <c r="F1061" s="20" t="s">
        <v>61</v>
      </c>
      <c r="G1061" s="21">
        <v>48986</v>
      </c>
      <c r="H1061" s="22">
        <v>9962.93</v>
      </c>
      <c r="I1061" s="22">
        <v>13.077999999999999</v>
      </c>
      <c r="J1061" s="22">
        <v>10.1706</v>
      </c>
      <c r="K1061" s="22" t="str">
        <f t="shared" si="48"/>
        <v>19x75-Q1</v>
      </c>
      <c r="L1061" s="32">
        <f>VLOOKUP(K:K,'price per block'!A:B,2,FALSE)</f>
        <v>300</v>
      </c>
      <c r="M1061" s="33">
        <f>VLOOKUP(K:K,'price per block'!A:E,5,FALSE)</f>
        <v>1</v>
      </c>
      <c r="N1061">
        <f t="shared" si="49"/>
        <v>13.077999999999999</v>
      </c>
      <c r="O1061" s="34">
        <f t="shared" si="50"/>
        <v>0</v>
      </c>
    </row>
    <row r="1062" spans="1:15" x14ac:dyDescent="0.2">
      <c r="A1062" s="40">
        <v>45474</v>
      </c>
      <c r="B1062" s="23" t="s">
        <v>78</v>
      </c>
      <c r="C1062" s="19" t="s">
        <v>126</v>
      </c>
      <c r="D1062" s="19" t="s">
        <v>14</v>
      </c>
      <c r="E1062" s="19" t="s">
        <v>15</v>
      </c>
      <c r="F1062" s="20" t="s">
        <v>62</v>
      </c>
      <c r="G1062" s="21">
        <v>22604</v>
      </c>
      <c r="H1062" s="22">
        <v>6267.03</v>
      </c>
      <c r="I1062" s="22">
        <v>8.218</v>
      </c>
      <c r="J1062" s="22">
        <v>6.39107</v>
      </c>
      <c r="K1062" s="22" t="str">
        <f t="shared" si="48"/>
        <v>19x75-Q3</v>
      </c>
      <c r="L1062" s="32">
        <f>VLOOKUP(K:K,'price per block'!A:B,2,FALSE)</f>
        <v>244</v>
      </c>
      <c r="M1062" s="33">
        <f>VLOOKUP(K:K,'price per block'!A:E,5,FALSE)</f>
        <v>0.81333333333333335</v>
      </c>
      <c r="N1062">
        <f t="shared" si="49"/>
        <v>6.6839733333333333</v>
      </c>
      <c r="O1062" s="34">
        <f t="shared" si="50"/>
        <v>1.5340266666666666</v>
      </c>
    </row>
    <row r="1063" spans="1:15" x14ac:dyDescent="0.2">
      <c r="A1063" s="40">
        <v>45474</v>
      </c>
      <c r="B1063" s="23" t="s">
        <v>78</v>
      </c>
      <c r="C1063" s="19" t="s">
        <v>126</v>
      </c>
      <c r="D1063" s="19" t="s">
        <v>23</v>
      </c>
      <c r="E1063" s="19" t="s">
        <v>22</v>
      </c>
      <c r="F1063" s="20" t="s">
        <v>63</v>
      </c>
      <c r="G1063" s="21">
        <v>6794</v>
      </c>
      <c r="H1063" s="22">
        <v>1834.29</v>
      </c>
      <c r="I1063" s="22">
        <v>2.407</v>
      </c>
      <c r="J1063" s="22">
        <v>1.8718900000000001</v>
      </c>
      <c r="K1063" s="22" t="str">
        <f t="shared" si="48"/>
        <v>19x75-Q2</v>
      </c>
      <c r="L1063" s="32">
        <f>VLOOKUP(K:K,'price per block'!A:B,2,FALSE)</f>
        <v>300</v>
      </c>
      <c r="M1063" s="33">
        <f>VLOOKUP(K:K,'price per block'!A:E,5,FALSE)</f>
        <v>1</v>
      </c>
      <c r="N1063">
        <f t="shared" si="49"/>
        <v>2.407</v>
      </c>
      <c r="O1063" s="34">
        <f t="shared" si="50"/>
        <v>0</v>
      </c>
    </row>
    <row r="1064" spans="1:15" x14ac:dyDescent="0.2">
      <c r="A1064" s="40">
        <v>45474</v>
      </c>
      <c r="B1064" s="23" t="s">
        <v>78</v>
      </c>
      <c r="C1064" s="19" t="s">
        <v>126</v>
      </c>
      <c r="D1064" s="19" t="s">
        <v>25</v>
      </c>
      <c r="E1064" s="19" t="s">
        <v>12</v>
      </c>
      <c r="F1064" s="20" t="s">
        <v>65</v>
      </c>
      <c r="G1064" s="21">
        <v>72</v>
      </c>
      <c r="H1064" s="22">
        <v>216.21600000000001</v>
      </c>
      <c r="I1064" s="22">
        <v>0.28399999999999997</v>
      </c>
      <c r="J1064" s="22">
        <v>0.22076699999999999</v>
      </c>
      <c r="K1064" s="22" t="str">
        <f t="shared" si="48"/>
        <v>19x75-Q5</v>
      </c>
      <c r="L1064" s="32">
        <f>VLOOKUP(K:K,'price per block'!A:B,2,FALSE)</f>
        <v>300</v>
      </c>
      <c r="M1064" s="33">
        <f>VLOOKUP(K:K,'price per block'!A:E,5,FALSE)</f>
        <v>1</v>
      </c>
      <c r="N1064">
        <f t="shared" si="49"/>
        <v>0.28399999999999997</v>
      </c>
      <c r="O1064" s="34">
        <f t="shared" si="50"/>
        <v>0</v>
      </c>
    </row>
    <row r="1065" spans="1:15" x14ac:dyDescent="0.2">
      <c r="A1065" s="40">
        <v>45474</v>
      </c>
      <c r="B1065" s="23" t="s">
        <v>78</v>
      </c>
      <c r="C1065" s="19" t="s">
        <v>126</v>
      </c>
      <c r="D1065" s="19" t="s">
        <v>24</v>
      </c>
      <c r="E1065" s="19" t="s">
        <v>12</v>
      </c>
      <c r="F1065" s="20" t="s">
        <v>65</v>
      </c>
      <c r="G1065" s="21">
        <v>130</v>
      </c>
      <c r="H1065" s="22">
        <v>313.04000000000002</v>
      </c>
      <c r="I1065" s="22">
        <v>0.41099999999999998</v>
      </c>
      <c r="J1065" s="22">
        <v>0.31934400000000002</v>
      </c>
      <c r="K1065" s="22" t="str">
        <f t="shared" si="48"/>
        <v>19x75-Q5</v>
      </c>
      <c r="L1065" s="32">
        <f>VLOOKUP(K:K,'price per block'!A:B,2,FALSE)</f>
        <v>300</v>
      </c>
      <c r="M1065" s="33">
        <f>VLOOKUP(K:K,'price per block'!A:E,5,FALSE)</f>
        <v>1</v>
      </c>
      <c r="N1065">
        <f t="shared" si="49"/>
        <v>0.41099999999999998</v>
      </c>
      <c r="O1065" s="34">
        <f t="shared" si="50"/>
        <v>0</v>
      </c>
    </row>
    <row r="1066" spans="1:15" x14ac:dyDescent="0.2">
      <c r="A1066" s="40">
        <v>45474</v>
      </c>
      <c r="B1066" s="23" t="s">
        <v>83</v>
      </c>
      <c r="C1066" s="19" t="s">
        <v>126</v>
      </c>
      <c r="D1066" s="19" t="s">
        <v>9</v>
      </c>
      <c r="E1066" s="19" t="s">
        <v>10</v>
      </c>
      <c r="F1066" s="20" t="s">
        <v>6</v>
      </c>
      <c r="G1066" s="21">
        <v>42103</v>
      </c>
      <c r="H1066" s="22">
        <v>9769.67</v>
      </c>
      <c r="I1066" s="22">
        <v>12.804</v>
      </c>
      <c r="J1066" s="22">
        <v>23.396000000000001</v>
      </c>
      <c r="K1066" s="22" t="str">
        <f t="shared" si="48"/>
        <v>19x75-Waste</v>
      </c>
      <c r="L1066" s="32">
        <f>VLOOKUP(K:K,'price per block'!A:B,2,FALSE)</f>
        <v>300</v>
      </c>
      <c r="M1066" s="33">
        <f>VLOOKUP(K:K,'price per block'!A:E,5,FALSE)</f>
        <v>1</v>
      </c>
      <c r="N1066">
        <f t="shared" si="49"/>
        <v>12.804</v>
      </c>
      <c r="O1066" s="34">
        <f t="shared" si="50"/>
        <v>0</v>
      </c>
    </row>
    <row r="1067" spans="1:15" x14ac:dyDescent="0.2">
      <c r="A1067" s="40">
        <v>45474</v>
      </c>
      <c r="B1067" s="23" t="s">
        <v>83</v>
      </c>
      <c r="C1067" s="19" t="s">
        <v>126</v>
      </c>
      <c r="D1067" s="19" t="s">
        <v>6</v>
      </c>
      <c r="E1067" s="19" t="s">
        <v>6</v>
      </c>
      <c r="F1067" s="20" t="s">
        <v>6</v>
      </c>
      <c r="G1067" s="21">
        <v>46015</v>
      </c>
      <c r="H1067" s="22">
        <v>2545.1999999999998</v>
      </c>
      <c r="I1067" s="22">
        <v>3.3370000000000002</v>
      </c>
      <c r="J1067" s="22">
        <v>6.0966199999999997</v>
      </c>
      <c r="K1067" s="22" t="str">
        <f t="shared" si="48"/>
        <v>19x75-Waste</v>
      </c>
      <c r="L1067" s="32">
        <f>VLOOKUP(K:K,'price per block'!A:B,2,FALSE)</f>
        <v>300</v>
      </c>
      <c r="M1067" s="33">
        <f>VLOOKUP(K:K,'price per block'!A:E,5,FALSE)</f>
        <v>1</v>
      </c>
      <c r="N1067">
        <f t="shared" si="49"/>
        <v>3.3370000000000002</v>
      </c>
      <c r="O1067" s="34">
        <f t="shared" si="50"/>
        <v>0</v>
      </c>
    </row>
    <row r="1068" spans="1:15" x14ac:dyDescent="0.2">
      <c r="A1068" s="40">
        <v>45474</v>
      </c>
      <c r="B1068" s="23" t="s">
        <v>83</v>
      </c>
      <c r="C1068" s="19" t="s">
        <v>126</v>
      </c>
      <c r="D1068" s="19" t="s">
        <v>16</v>
      </c>
      <c r="E1068" s="19" t="s">
        <v>6</v>
      </c>
      <c r="F1068" s="20" t="s">
        <v>6</v>
      </c>
      <c r="G1068" s="21">
        <v>0</v>
      </c>
      <c r="H1068" s="22">
        <v>551.89300000000003</v>
      </c>
      <c r="I1068" s="22">
        <v>0.72399999999999998</v>
      </c>
      <c r="J1068" s="22">
        <v>1.3220000000000001</v>
      </c>
      <c r="K1068" s="22" t="str">
        <f t="shared" si="48"/>
        <v>19x75-Waste</v>
      </c>
      <c r="L1068" s="32">
        <f>VLOOKUP(K:K,'price per block'!A:B,2,FALSE)</f>
        <v>300</v>
      </c>
      <c r="M1068" s="33">
        <f>VLOOKUP(K:K,'price per block'!A:E,5,FALSE)</f>
        <v>1</v>
      </c>
      <c r="N1068">
        <f t="shared" si="49"/>
        <v>0.72399999999999998</v>
      </c>
      <c r="O1068" s="34">
        <f t="shared" si="50"/>
        <v>0</v>
      </c>
    </row>
    <row r="1069" spans="1:15" x14ac:dyDescent="0.2">
      <c r="A1069" s="40">
        <v>45474</v>
      </c>
      <c r="B1069" s="23" t="s">
        <v>83</v>
      </c>
      <c r="C1069" s="19" t="s">
        <v>126</v>
      </c>
      <c r="D1069" s="19" t="s">
        <v>17</v>
      </c>
      <c r="E1069" s="19" t="s">
        <v>6</v>
      </c>
      <c r="F1069" s="20" t="s">
        <v>6</v>
      </c>
      <c r="G1069" s="21">
        <v>7</v>
      </c>
      <c r="H1069" s="22">
        <v>20.635999999999999</v>
      </c>
      <c r="I1069" s="22">
        <v>2.7E-2</v>
      </c>
      <c r="J1069" s="22">
        <v>4.93129E-2</v>
      </c>
      <c r="K1069" s="22" t="str">
        <f t="shared" si="48"/>
        <v>19x75-Waste</v>
      </c>
      <c r="L1069" s="32">
        <f>VLOOKUP(K:K,'price per block'!A:B,2,FALSE)</f>
        <v>300</v>
      </c>
      <c r="M1069" s="33">
        <f>VLOOKUP(K:K,'price per block'!A:E,5,FALSE)</f>
        <v>1</v>
      </c>
      <c r="N1069">
        <f t="shared" si="49"/>
        <v>2.7E-2</v>
      </c>
      <c r="O1069" s="34">
        <f t="shared" si="50"/>
        <v>0</v>
      </c>
    </row>
    <row r="1070" spans="1:15" x14ac:dyDescent="0.2">
      <c r="A1070" s="40">
        <v>45474</v>
      </c>
      <c r="B1070" s="23" t="s">
        <v>83</v>
      </c>
      <c r="C1070" s="19" t="s">
        <v>126</v>
      </c>
      <c r="D1070" s="19" t="s">
        <v>13</v>
      </c>
      <c r="E1070" s="19" t="s">
        <v>12</v>
      </c>
      <c r="F1070" s="20" t="s">
        <v>61</v>
      </c>
      <c r="G1070" s="21">
        <v>18400</v>
      </c>
      <c r="H1070" s="22">
        <v>3723.68</v>
      </c>
      <c r="I1070" s="22">
        <v>4.8810000000000002</v>
      </c>
      <c r="J1070" s="22">
        <v>8.9190900000000006</v>
      </c>
      <c r="K1070" s="22" t="str">
        <f t="shared" si="48"/>
        <v>19x75-Q1</v>
      </c>
      <c r="L1070" s="32">
        <f>VLOOKUP(K:K,'price per block'!A:B,2,FALSE)</f>
        <v>300</v>
      </c>
      <c r="M1070" s="33">
        <f>VLOOKUP(K:K,'price per block'!A:E,5,FALSE)</f>
        <v>1</v>
      </c>
      <c r="N1070">
        <f t="shared" si="49"/>
        <v>4.8810000000000002</v>
      </c>
      <c r="O1070" s="34">
        <f t="shared" si="50"/>
        <v>0</v>
      </c>
    </row>
    <row r="1071" spans="1:15" x14ac:dyDescent="0.2">
      <c r="A1071" s="40">
        <v>45474</v>
      </c>
      <c r="B1071" s="23" t="s">
        <v>83</v>
      </c>
      <c r="C1071" s="19" t="s">
        <v>126</v>
      </c>
      <c r="D1071" s="19" t="s">
        <v>14</v>
      </c>
      <c r="E1071" s="19" t="s">
        <v>15</v>
      </c>
      <c r="F1071" s="20" t="s">
        <v>62</v>
      </c>
      <c r="G1071" s="21">
        <v>10042</v>
      </c>
      <c r="H1071" s="22">
        <v>2771.72</v>
      </c>
      <c r="I1071" s="22">
        <v>3.629</v>
      </c>
      <c r="J1071" s="22">
        <v>6.6318299999999999</v>
      </c>
      <c r="K1071" s="22" t="str">
        <f t="shared" si="48"/>
        <v>19x75-Q3</v>
      </c>
      <c r="L1071" s="32">
        <f>VLOOKUP(K:K,'price per block'!A:B,2,FALSE)</f>
        <v>244</v>
      </c>
      <c r="M1071" s="33">
        <f>VLOOKUP(K:K,'price per block'!A:E,5,FALSE)</f>
        <v>0.81333333333333335</v>
      </c>
      <c r="N1071">
        <f t="shared" si="49"/>
        <v>2.9515866666666666</v>
      </c>
      <c r="O1071" s="34">
        <f t="shared" si="50"/>
        <v>0.67741333333333342</v>
      </c>
    </row>
    <row r="1072" spans="1:15" x14ac:dyDescent="0.2">
      <c r="A1072" s="40">
        <v>45474</v>
      </c>
      <c r="B1072" s="23" t="s">
        <v>83</v>
      </c>
      <c r="C1072" s="19" t="s">
        <v>126</v>
      </c>
      <c r="D1072" s="19" t="s">
        <v>11</v>
      </c>
      <c r="E1072" s="19" t="s">
        <v>12</v>
      </c>
      <c r="F1072" s="20" t="s">
        <v>61</v>
      </c>
      <c r="G1072" s="21">
        <v>52954</v>
      </c>
      <c r="H1072" s="22">
        <v>21959.1</v>
      </c>
      <c r="I1072" s="22">
        <v>28.797000000000001</v>
      </c>
      <c r="J1072" s="22">
        <v>52.617600000000003</v>
      </c>
      <c r="K1072" s="22" t="str">
        <f t="shared" si="48"/>
        <v>19x75-Q1</v>
      </c>
      <c r="L1072" s="32">
        <f>VLOOKUP(K:K,'price per block'!A:B,2,FALSE)</f>
        <v>300</v>
      </c>
      <c r="M1072" s="33">
        <f>VLOOKUP(K:K,'price per block'!A:E,5,FALSE)</f>
        <v>1</v>
      </c>
      <c r="N1072">
        <f t="shared" si="49"/>
        <v>28.797000000000001</v>
      </c>
      <c r="O1072" s="34">
        <f t="shared" si="50"/>
        <v>0</v>
      </c>
    </row>
    <row r="1073" spans="1:15" x14ac:dyDescent="0.2">
      <c r="A1073" s="40">
        <v>45474</v>
      </c>
      <c r="B1073" s="23" t="s">
        <v>83</v>
      </c>
      <c r="C1073" s="19" t="s">
        <v>126</v>
      </c>
      <c r="D1073" s="19" t="s">
        <v>23</v>
      </c>
      <c r="E1073" s="19" t="s">
        <v>22</v>
      </c>
      <c r="F1073" s="20" t="s">
        <v>63</v>
      </c>
      <c r="G1073" s="21">
        <v>661</v>
      </c>
      <c r="H1073" s="22">
        <v>185.512</v>
      </c>
      <c r="I1073" s="22">
        <v>0.24299999999999999</v>
      </c>
      <c r="J1073" s="22">
        <v>0.44381199999999998</v>
      </c>
      <c r="K1073" s="22" t="str">
        <f t="shared" si="48"/>
        <v>19x75-Q2</v>
      </c>
      <c r="L1073" s="32">
        <f>VLOOKUP(K:K,'price per block'!A:B,2,FALSE)</f>
        <v>300</v>
      </c>
      <c r="M1073" s="33">
        <f>VLOOKUP(K:K,'price per block'!A:E,5,FALSE)</f>
        <v>1</v>
      </c>
      <c r="N1073">
        <f t="shared" si="49"/>
        <v>0.24299999999999999</v>
      </c>
      <c r="O1073" s="34">
        <f t="shared" si="50"/>
        <v>0</v>
      </c>
    </row>
    <row r="1074" spans="1:15" x14ac:dyDescent="0.2">
      <c r="A1074" s="40">
        <v>45474</v>
      </c>
      <c r="B1074" s="23" t="s">
        <v>83</v>
      </c>
      <c r="C1074" s="19" t="s">
        <v>126</v>
      </c>
      <c r="D1074" s="19" t="s">
        <v>25</v>
      </c>
      <c r="E1074" s="19" t="s">
        <v>12</v>
      </c>
      <c r="F1074" s="20" t="s">
        <v>65</v>
      </c>
      <c r="G1074" s="21">
        <v>27</v>
      </c>
      <c r="H1074" s="22">
        <v>81.081000000000003</v>
      </c>
      <c r="I1074" s="22">
        <v>0.106</v>
      </c>
      <c r="J1074" s="22">
        <v>0.19433700000000001</v>
      </c>
      <c r="K1074" s="22" t="str">
        <f t="shared" si="48"/>
        <v>19x75-Q5</v>
      </c>
      <c r="L1074" s="32">
        <f>VLOOKUP(K:K,'price per block'!A:B,2,FALSE)</f>
        <v>300</v>
      </c>
      <c r="M1074" s="33">
        <f>VLOOKUP(K:K,'price per block'!A:E,5,FALSE)</f>
        <v>1</v>
      </c>
      <c r="N1074">
        <f t="shared" si="49"/>
        <v>0.106</v>
      </c>
      <c r="O1074" s="34">
        <f t="shared" si="50"/>
        <v>0</v>
      </c>
    </row>
    <row r="1075" spans="1:15" x14ac:dyDescent="0.2">
      <c r="A1075" s="40">
        <v>45474</v>
      </c>
      <c r="B1075" s="23" t="s">
        <v>83</v>
      </c>
      <c r="C1075" s="19" t="s">
        <v>126</v>
      </c>
      <c r="D1075" s="19" t="s">
        <v>24</v>
      </c>
      <c r="E1075" s="19" t="s">
        <v>12</v>
      </c>
      <c r="F1075" s="20" t="s">
        <v>65</v>
      </c>
      <c r="G1075" s="21">
        <v>57</v>
      </c>
      <c r="H1075" s="22">
        <v>137.256</v>
      </c>
      <c r="I1075" s="22">
        <v>0.18</v>
      </c>
      <c r="J1075" s="22">
        <v>0.329397</v>
      </c>
      <c r="K1075" s="22" t="str">
        <f t="shared" si="48"/>
        <v>19x75-Q5</v>
      </c>
      <c r="L1075" s="32">
        <f>VLOOKUP(K:K,'price per block'!A:B,2,FALSE)</f>
        <v>300</v>
      </c>
      <c r="M1075" s="33">
        <f>VLOOKUP(K:K,'price per block'!A:E,5,FALSE)</f>
        <v>1</v>
      </c>
      <c r="N1075">
        <f t="shared" si="49"/>
        <v>0.18</v>
      </c>
      <c r="O1075" s="34">
        <f t="shared" si="50"/>
        <v>0</v>
      </c>
    </row>
    <row r="1076" spans="1:15" x14ac:dyDescent="0.2">
      <c r="A1076" s="40">
        <v>45474</v>
      </c>
      <c r="B1076" s="23" t="s">
        <v>79</v>
      </c>
      <c r="C1076" s="19" t="s">
        <v>126</v>
      </c>
      <c r="D1076" s="19" t="s">
        <v>6</v>
      </c>
      <c r="E1076" s="19" t="s">
        <v>6</v>
      </c>
      <c r="F1076" s="20" t="s">
        <v>6</v>
      </c>
      <c r="G1076" s="21">
        <v>42282</v>
      </c>
      <c r="H1076" s="22">
        <v>2428.79</v>
      </c>
      <c r="I1076" s="22">
        <v>3.1869999999999998</v>
      </c>
      <c r="J1076" s="22">
        <v>6.4383299999999997</v>
      </c>
      <c r="K1076" s="22" t="str">
        <f t="shared" si="48"/>
        <v>19x75-Waste</v>
      </c>
      <c r="L1076" s="32">
        <f>VLOOKUP(K:K,'price per block'!A:B,2,FALSE)</f>
        <v>300</v>
      </c>
      <c r="M1076" s="33">
        <f>VLOOKUP(K:K,'price per block'!A:E,5,FALSE)</f>
        <v>1</v>
      </c>
      <c r="N1076">
        <f t="shared" si="49"/>
        <v>3.1869999999999998</v>
      </c>
      <c r="O1076" s="34">
        <f t="shared" si="50"/>
        <v>0</v>
      </c>
    </row>
    <row r="1077" spans="1:15" x14ac:dyDescent="0.2">
      <c r="A1077" s="40">
        <v>45474</v>
      </c>
      <c r="B1077" s="23" t="s">
        <v>79</v>
      </c>
      <c r="C1077" s="19" t="s">
        <v>126</v>
      </c>
      <c r="D1077" s="19" t="s">
        <v>16</v>
      </c>
      <c r="E1077" s="19" t="s">
        <v>6</v>
      </c>
      <c r="F1077" s="20" t="s">
        <v>6</v>
      </c>
      <c r="G1077" s="21">
        <v>0</v>
      </c>
      <c r="H1077" s="22">
        <v>495.43099999999998</v>
      </c>
      <c r="I1077" s="22">
        <v>0.65</v>
      </c>
      <c r="J1077" s="22">
        <v>1.3129999999999999</v>
      </c>
      <c r="K1077" s="22" t="str">
        <f t="shared" si="48"/>
        <v>19x75-Waste</v>
      </c>
      <c r="L1077" s="32">
        <f>VLOOKUP(K:K,'price per block'!A:B,2,FALSE)</f>
        <v>300</v>
      </c>
      <c r="M1077" s="33">
        <f>VLOOKUP(K:K,'price per block'!A:E,5,FALSE)</f>
        <v>1</v>
      </c>
      <c r="N1077">
        <f t="shared" si="49"/>
        <v>0.65</v>
      </c>
      <c r="O1077" s="34">
        <f t="shared" si="50"/>
        <v>0</v>
      </c>
    </row>
    <row r="1078" spans="1:15" x14ac:dyDescent="0.2">
      <c r="A1078" s="40">
        <v>45474</v>
      </c>
      <c r="B1078" s="23" t="s">
        <v>79</v>
      </c>
      <c r="C1078" s="19" t="s">
        <v>126</v>
      </c>
      <c r="D1078" s="19" t="s">
        <v>17</v>
      </c>
      <c r="E1078" s="19" t="s">
        <v>6</v>
      </c>
      <c r="F1078" s="20" t="s">
        <v>6</v>
      </c>
      <c r="G1078" s="21">
        <v>5</v>
      </c>
      <c r="H1078" s="22">
        <v>14.175000000000001</v>
      </c>
      <c r="I1078" s="22">
        <v>1.9E-2</v>
      </c>
      <c r="J1078" s="22">
        <v>3.7468000000000001E-2</v>
      </c>
      <c r="K1078" s="22" t="str">
        <f t="shared" si="48"/>
        <v>19x75-Waste</v>
      </c>
      <c r="L1078" s="32">
        <f>VLOOKUP(K:K,'price per block'!A:B,2,FALSE)</f>
        <v>300</v>
      </c>
      <c r="M1078" s="33">
        <f>VLOOKUP(K:K,'price per block'!A:E,5,FALSE)</f>
        <v>1</v>
      </c>
      <c r="N1078">
        <f t="shared" si="49"/>
        <v>1.9E-2</v>
      </c>
      <c r="O1078" s="34">
        <f t="shared" si="50"/>
        <v>0</v>
      </c>
    </row>
    <row r="1079" spans="1:15" x14ac:dyDescent="0.2">
      <c r="A1079" s="40">
        <v>45474</v>
      </c>
      <c r="B1079" s="23" t="s">
        <v>79</v>
      </c>
      <c r="C1079" s="19" t="s">
        <v>126</v>
      </c>
      <c r="D1079" s="19" t="s">
        <v>9</v>
      </c>
      <c r="E1079" s="19" t="s">
        <v>10</v>
      </c>
      <c r="F1079" s="20" t="s">
        <v>6</v>
      </c>
      <c r="G1079" s="21">
        <v>35168</v>
      </c>
      <c r="H1079" s="22">
        <v>7496.02</v>
      </c>
      <c r="I1079" s="22">
        <v>9.8339999999999996</v>
      </c>
      <c r="J1079" s="22">
        <v>19.864100000000001</v>
      </c>
      <c r="K1079" s="22" t="str">
        <f t="shared" si="48"/>
        <v>19x75-Waste</v>
      </c>
      <c r="L1079" s="32">
        <f>VLOOKUP(K:K,'price per block'!A:B,2,FALSE)</f>
        <v>300</v>
      </c>
      <c r="M1079" s="33">
        <f>VLOOKUP(K:K,'price per block'!A:E,5,FALSE)</f>
        <v>1</v>
      </c>
      <c r="N1079">
        <f t="shared" si="49"/>
        <v>9.8339999999999996</v>
      </c>
      <c r="O1079" s="34">
        <f t="shared" si="50"/>
        <v>0</v>
      </c>
    </row>
    <row r="1080" spans="1:15" x14ac:dyDescent="0.2">
      <c r="A1080" s="40">
        <v>45474</v>
      </c>
      <c r="B1080" s="23" t="s">
        <v>79</v>
      </c>
      <c r="C1080" s="19" t="s">
        <v>126</v>
      </c>
      <c r="D1080" s="19" t="s">
        <v>13</v>
      </c>
      <c r="E1080" s="19" t="s">
        <v>12</v>
      </c>
      <c r="F1080" s="20" t="s">
        <v>61</v>
      </c>
      <c r="G1080" s="21">
        <v>14663</v>
      </c>
      <c r="H1080" s="22">
        <v>2982.68</v>
      </c>
      <c r="I1080" s="22">
        <v>3.9140000000000001</v>
      </c>
      <c r="J1080" s="22">
        <v>7.9058700000000002</v>
      </c>
      <c r="K1080" s="22" t="str">
        <f t="shared" si="48"/>
        <v>19x75-Q1</v>
      </c>
      <c r="L1080" s="32">
        <f>VLOOKUP(K:K,'price per block'!A:B,2,FALSE)</f>
        <v>300</v>
      </c>
      <c r="M1080" s="33">
        <f>VLOOKUP(K:K,'price per block'!A:E,5,FALSE)</f>
        <v>1</v>
      </c>
      <c r="N1080">
        <f t="shared" si="49"/>
        <v>3.9140000000000001</v>
      </c>
      <c r="O1080" s="34">
        <f t="shared" si="50"/>
        <v>0</v>
      </c>
    </row>
    <row r="1081" spans="1:15" x14ac:dyDescent="0.2">
      <c r="A1081" s="40">
        <v>45474</v>
      </c>
      <c r="B1081" s="23" t="s">
        <v>79</v>
      </c>
      <c r="C1081" s="19" t="s">
        <v>126</v>
      </c>
      <c r="D1081" s="19" t="s">
        <v>11</v>
      </c>
      <c r="E1081" s="19" t="s">
        <v>12</v>
      </c>
      <c r="F1081" s="20" t="s">
        <v>61</v>
      </c>
      <c r="G1081" s="21">
        <v>52108</v>
      </c>
      <c r="H1081" s="22">
        <v>21973.7</v>
      </c>
      <c r="I1081" s="22">
        <v>28.834</v>
      </c>
      <c r="J1081" s="22">
        <v>58.243699999999997</v>
      </c>
      <c r="K1081" s="22" t="str">
        <f t="shared" si="48"/>
        <v>19x75-Q1</v>
      </c>
      <c r="L1081" s="32">
        <f>VLOOKUP(K:K,'price per block'!A:B,2,FALSE)</f>
        <v>300</v>
      </c>
      <c r="M1081" s="33">
        <f>VLOOKUP(K:K,'price per block'!A:E,5,FALSE)</f>
        <v>1</v>
      </c>
      <c r="N1081">
        <f t="shared" si="49"/>
        <v>28.834</v>
      </c>
      <c r="O1081" s="34">
        <f t="shared" si="50"/>
        <v>0</v>
      </c>
    </row>
    <row r="1082" spans="1:15" x14ac:dyDescent="0.2">
      <c r="A1082" s="40">
        <v>45474</v>
      </c>
      <c r="B1082" s="23" t="s">
        <v>79</v>
      </c>
      <c r="C1082" s="19" t="s">
        <v>126</v>
      </c>
      <c r="D1082" s="19" t="s">
        <v>23</v>
      </c>
      <c r="E1082" s="19" t="s">
        <v>22</v>
      </c>
      <c r="F1082" s="20" t="s">
        <v>63</v>
      </c>
      <c r="G1082" s="21">
        <v>1192</v>
      </c>
      <c r="H1082" s="22">
        <v>323.05</v>
      </c>
      <c r="I1082" s="22">
        <v>0.42399999999999999</v>
      </c>
      <c r="J1082" s="22">
        <v>0.85596700000000003</v>
      </c>
      <c r="K1082" s="22" t="str">
        <f t="shared" si="48"/>
        <v>19x75-Q2</v>
      </c>
      <c r="L1082" s="32">
        <f>VLOOKUP(K:K,'price per block'!A:B,2,FALSE)</f>
        <v>300</v>
      </c>
      <c r="M1082" s="33">
        <f>VLOOKUP(K:K,'price per block'!A:E,5,FALSE)</f>
        <v>1</v>
      </c>
      <c r="N1082">
        <f t="shared" si="49"/>
        <v>0.42399999999999999</v>
      </c>
      <c r="O1082" s="34">
        <f t="shared" si="50"/>
        <v>0</v>
      </c>
    </row>
    <row r="1083" spans="1:15" x14ac:dyDescent="0.2">
      <c r="A1083" s="40">
        <v>45474</v>
      </c>
      <c r="B1083" s="23" t="s">
        <v>79</v>
      </c>
      <c r="C1083" s="19" t="s">
        <v>126</v>
      </c>
      <c r="D1083" s="19" t="s">
        <v>14</v>
      </c>
      <c r="E1083" s="19" t="s">
        <v>15</v>
      </c>
      <c r="F1083" s="20" t="s">
        <v>62</v>
      </c>
      <c r="G1083" s="21">
        <v>6642</v>
      </c>
      <c r="H1083" s="22">
        <v>1775.33</v>
      </c>
      <c r="I1083" s="22">
        <v>2.327</v>
      </c>
      <c r="J1083" s="22">
        <v>4.7005600000000003</v>
      </c>
      <c r="K1083" s="22" t="str">
        <f t="shared" si="48"/>
        <v>19x75-Q3</v>
      </c>
      <c r="L1083" s="32">
        <f>VLOOKUP(K:K,'price per block'!A:B,2,FALSE)</f>
        <v>244</v>
      </c>
      <c r="M1083" s="33">
        <f>VLOOKUP(K:K,'price per block'!A:E,5,FALSE)</f>
        <v>0.81333333333333335</v>
      </c>
      <c r="N1083">
        <f t="shared" si="49"/>
        <v>1.8926266666666667</v>
      </c>
      <c r="O1083" s="34">
        <f t="shared" si="50"/>
        <v>0.43437333333333328</v>
      </c>
    </row>
    <row r="1084" spans="1:15" x14ac:dyDescent="0.2">
      <c r="A1084" s="40">
        <v>45474</v>
      </c>
      <c r="B1084" s="23" t="s">
        <v>79</v>
      </c>
      <c r="C1084" s="19" t="s">
        <v>126</v>
      </c>
      <c r="D1084" s="19" t="s">
        <v>24</v>
      </c>
      <c r="E1084" s="19" t="s">
        <v>12</v>
      </c>
      <c r="F1084" s="20" t="s">
        <v>65</v>
      </c>
      <c r="G1084" s="21">
        <v>73</v>
      </c>
      <c r="H1084" s="22">
        <v>175.78399999999999</v>
      </c>
      <c r="I1084" s="22">
        <v>0.23100000000000001</v>
      </c>
      <c r="J1084" s="22">
        <v>0.46582600000000002</v>
      </c>
      <c r="K1084" s="22" t="str">
        <f t="shared" si="48"/>
        <v>19x75-Q5</v>
      </c>
      <c r="L1084" s="32">
        <f>VLOOKUP(K:K,'price per block'!A:B,2,FALSE)</f>
        <v>300</v>
      </c>
      <c r="M1084" s="33">
        <f>VLOOKUP(K:K,'price per block'!A:E,5,FALSE)</f>
        <v>1</v>
      </c>
      <c r="N1084">
        <f t="shared" si="49"/>
        <v>0.23100000000000001</v>
      </c>
      <c r="O1084" s="34">
        <f t="shared" si="50"/>
        <v>0</v>
      </c>
    </row>
    <row r="1085" spans="1:15" x14ac:dyDescent="0.2">
      <c r="A1085" s="40">
        <v>45474</v>
      </c>
      <c r="B1085" s="23" t="s">
        <v>79</v>
      </c>
      <c r="C1085" s="19" t="s">
        <v>126</v>
      </c>
      <c r="D1085" s="19" t="s">
        <v>25</v>
      </c>
      <c r="E1085" s="19" t="s">
        <v>12</v>
      </c>
      <c r="F1085" s="20" t="s">
        <v>65</v>
      </c>
      <c r="G1085" s="21">
        <v>22</v>
      </c>
      <c r="H1085" s="22">
        <v>66.066000000000003</v>
      </c>
      <c r="I1085" s="22">
        <v>8.6999999999999994E-2</v>
      </c>
      <c r="J1085" s="22">
        <v>0.175127</v>
      </c>
      <c r="K1085" s="22" t="str">
        <f t="shared" si="48"/>
        <v>19x75-Q5</v>
      </c>
      <c r="L1085" s="32">
        <f>VLOOKUP(K:K,'price per block'!A:B,2,FALSE)</f>
        <v>300</v>
      </c>
      <c r="M1085" s="33">
        <f>VLOOKUP(K:K,'price per block'!A:E,5,FALSE)</f>
        <v>1</v>
      </c>
      <c r="N1085">
        <f t="shared" si="49"/>
        <v>8.6999999999999994E-2</v>
      </c>
      <c r="O1085" s="34">
        <f t="shared" si="50"/>
        <v>0</v>
      </c>
    </row>
    <row r="1086" spans="1:15" x14ac:dyDescent="0.2">
      <c r="A1086" s="40">
        <v>45474</v>
      </c>
      <c r="B1086" t="s">
        <v>82</v>
      </c>
      <c r="C1086" s="19" t="s">
        <v>42</v>
      </c>
      <c r="D1086" s="19" t="s">
        <v>6</v>
      </c>
      <c r="E1086" s="19" t="s">
        <v>6</v>
      </c>
      <c r="F1086" s="20" t="s">
        <v>6</v>
      </c>
      <c r="G1086" s="21">
        <v>15768</v>
      </c>
      <c r="H1086" s="22">
        <v>869.43100000000004</v>
      </c>
      <c r="I1086" s="22">
        <v>1.5229999999999999</v>
      </c>
      <c r="J1086" s="22">
        <v>1.90198</v>
      </c>
      <c r="K1086" s="22" t="str">
        <f t="shared" si="48"/>
        <v>19x100-Waste</v>
      </c>
      <c r="L1086" s="32">
        <f>VLOOKUP(K:K,'price per block'!A:B,2,FALSE)</f>
        <v>300</v>
      </c>
      <c r="M1086" s="33">
        <f>VLOOKUP(K:K,'price per block'!A:E,5,FALSE)</f>
        <v>1</v>
      </c>
      <c r="N1086">
        <f t="shared" si="49"/>
        <v>1.5229999999999999</v>
      </c>
      <c r="O1086" s="34">
        <f t="shared" si="50"/>
        <v>0</v>
      </c>
    </row>
    <row r="1087" spans="1:15" x14ac:dyDescent="0.2">
      <c r="A1087" s="40">
        <v>45474</v>
      </c>
      <c r="B1087" t="s">
        <v>82</v>
      </c>
      <c r="C1087" s="19" t="s">
        <v>42</v>
      </c>
      <c r="D1087" s="19" t="s">
        <v>9</v>
      </c>
      <c r="E1087" s="19" t="s">
        <v>10</v>
      </c>
      <c r="F1087" s="20" t="s">
        <v>6</v>
      </c>
      <c r="G1087" s="21">
        <v>14283</v>
      </c>
      <c r="H1087" s="22">
        <v>2859.07</v>
      </c>
      <c r="I1087" s="22">
        <v>5.0010000000000003</v>
      </c>
      <c r="J1087" s="22">
        <v>6.2457399999999996</v>
      </c>
      <c r="K1087" s="22" t="str">
        <f t="shared" si="48"/>
        <v>19x100-Waste</v>
      </c>
      <c r="L1087" s="32">
        <f>VLOOKUP(K:K,'price per block'!A:B,2,FALSE)</f>
        <v>300</v>
      </c>
      <c r="M1087" s="33">
        <f>VLOOKUP(K:K,'price per block'!A:E,5,FALSE)</f>
        <v>1</v>
      </c>
      <c r="N1087">
        <f t="shared" si="49"/>
        <v>5.0010000000000003</v>
      </c>
      <c r="O1087" s="34">
        <f t="shared" si="50"/>
        <v>0</v>
      </c>
    </row>
    <row r="1088" spans="1:15" x14ac:dyDescent="0.2">
      <c r="A1088" s="40">
        <v>45474</v>
      </c>
      <c r="B1088" t="s">
        <v>82</v>
      </c>
      <c r="C1088" s="19" t="s">
        <v>42</v>
      </c>
      <c r="D1088" s="19" t="s">
        <v>16</v>
      </c>
      <c r="E1088" s="19" t="s">
        <v>6</v>
      </c>
      <c r="F1088" s="20" t="s">
        <v>6</v>
      </c>
      <c r="G1088" s="21">
        <v>0</v>
      </c>
      <c r="H1088" s="22">
        <v>203.70500000000001</v>
      </c>
      <c r="I1088" s="22">
        <v>0.35699999999999998</v>
      </c>
      <c r="J1088" s="22">
        <v>0.44540200000000002</v>
      </c>
      <c r="K1088" s="22" t="str">
        <f t="shared" si="48"/>
        <v>19x100-Waste</v>
      </c>
      <c r="L1088" s="32">
        <f>VLOOKUP(K:K,'price per block'!A:B,2,FALSE)</f>
        <v>300</v>
      </c>
      <c r="M1088" s="33">
        <f>VLOOKUP(K:K,'price per block'!A:E,5,FALSE)</f>
        <v>1</v>
      </c>
      <c r="N1088">
        <f t="shared" si="49"/>
        <v>0.35699999999999998</v>
      </c>
      <c r="O1088" s="34">
        <f t="shared" si="50"/>
        <v>0</v>
      </c>
    </row>
    <row r="1089" spans="1:15" x14ac:dyDescent="0.2">
      <c r="A1089" s="40">
        <v>45474</v>
      </c>
      <c r="B1089" t="s">
        <v>82</v>
      </c>
      <c r="C1089" s="19" t="s">
        <v>42</v>
      </c>
      <c r="D1089" s="19" t="s">
        <v>17</v>
      </c>
      <c r="E1089" s="19" t="s">
        <v>6</v>
      </c>
      <c r="F1089" s="20" t="s">
        <v>6</v>
      </c>
      <c r="G1089" s="21">
        <v>0</v>
      </c>
      <c r="H1089" s="22">
        <v>0</v>
      </c>
      <c r="I1089" s="22">
        <v>0</v>
      </c>
      <c r="J1089" s="22">
        <v>0</v>
      </c>
      <c r="K1089" s="22" t="str">
        <f t="shared" si="48"/>
        <v>19x100-Waste</v>
      </c>
      <c r="L1089" s="32">
        <f>VLOOKUP(K:K,'price per block'!A:B,2,FALSE)</f>
        <v>300</v>
      </c>
      <c r="M1089" s="33">
        <f>VLOOKUP(K:K,'price per block'!A:E,5,FALSE)</f>
        <v>1</v>
      </c>
      <c r="N1089">
        <f t="shared" si="49"/>
        <v>0</v>
      </c>
      <c r="O1089" s="34">
        <f t="shared" si="50"/>
        <v>0</v>
      </c>
    </row>
    <row r="1090" spans="1:15" x14ac:dyDescent="0.2">
      <c r="A1090" s="40">
        <v>45474</v>
      </c>
      <c r="B1090" t="s">
        <v>82</v>
      </c>
      <c r="C1090" s="19" t="s">
        <v>126</v>
      </c>
      <c r="D1090" s="19" t="s">
        <v>6</v>
      </c>
      <c r="E1090" s="19" t="s">
        <v>6</v>
      </c>
      <c r="F1090" s="20" t="s">
        <v>6</v>
      </c>
      <c r="G1090" s="21">
        <v>34441</v>
      </c>
      <c r="H1090" s="22">
        <v>2044.07</v>
      </c>
      <c r="I1090" s="22">
        <v>2.6859999999999999</v>
      </c>
      <c r="J1090" s="22">
        <v>3.3544800000000001</v>
      </c>
      <c r="K1090" s="22" t="str">
        <f t="shared" si="48"/>
        <v>19x75-Waste</v>
      </c>
      <c r="L1090" s="32">
        <f>VLOOKUP(K:K,'price per block'!A:B,2,FALSE)</f>
        <v>300</v>
      </c>
      <c r="M1090" s="33">
        <f>VLOOKUP(K:K,'price per block'!A:E,5,FALSE)</f>
        <v>1</v>
      </c>
      <c r="N1090">
        <f t="shared" si="49"/>
        <v>2.6859999999999999</v>
      </c>
      <c r="O1090" s="34">
        <f t="shared" si="50"/>
        <v>0</v>
      </c>
    </row>
    <row r="1091" spans="1:15" x14ac:dyDescent="0.2">
      <c r="A1091" s="40">
        <v>45474</v>
      </c>
      <c r="B1091" t="s">
        <v>82</v>
      </c>
      <c r="C1091" s="19" t="s">
        <v>126</v>
      </c>
      <c r="D1091" s="19" t="s">
        <v>9</v>
      </c>
      <c r="E1091" s="19" t="s">
        <v>10</v>
      </c>
      <c r="F1091" s="20" t="s">
        <v>6</v>
      </c>
      <c r="G1091" s="21">
        <v>25241</v>
      </c>
      <c r="H1091" s="22">
        <v>5168.4799999999996</v>
      </c>
      <c r="I1091" s="22">
        <v>6.7880000000000003</v>
      </c>
      <c r="J1091" s="22">
        <v>8.4773800000000001</v>
      </c>
      <c r="K1091" s="22" t="str">
        <f t="shared" ref="K1091:K1154" si="51">CONCATENATE(C1091,"-",F1091)</f>
        <v>19x75-Waste</v>
      </c>
      <c r="L1091" s="32">
        <f>VLOOKUP(K:K,'price per block'!A:B,2,FALSE)</f>
        <v>300</v>
      </c>
      <c r="M1091" s="33">
        <f>VLOOKUP(K:K,'price per block'!A:E,5,FALSE)</f>
        <v>1</v>
      </c>
      <c r="N1091">
        <f t="shared" ref="N1091:N1154" si="52">M1091*I1091</f>
        <v>6.7880000000000003</v>
      </c>
      <c r="O1091" s="34">
        <f t="shared" ref="O1091:O1154" si="53">I1091-N1091</f>
        <v>0</v>
      </c>
    </row>
    <row r="1092" spans="1:15" x14ac:dyDescent="0.2">
      <c r="A1092" s="40">
        <v>45474</v>
      </c>
      <c r="B1092" t="s">
        <v>82</v>
      </c>
      <c r="C1092" s="19" t="s">
        <v>126</v>
      </c>
      <c r="D1092" s="19" t="s">
        <v>16</v>
      </c>
      <c r="E1092" s="19" t="s">
        <v>6</v>
      </c>
      <c r="F1092" s="20" t="s">
        <v>6</v>
      </c>
      <c r="G1092" s="21">
        <v>0</v>
      </c>
      <c r="H1092" s="22">
        <v>383.62200000000001</v>
      </c>
      <c r="I1092" s="22">
        <v>0.504</v>
      </c>
      <c r="J1092" s="22">
        <v>0.62951800000000002</v>
      </c>
      <c r="K1092" s="22" t="str">
        <f t="shared" si="51"/>
        <v>19x75-Waste</v>
      </c>
      <c r="L1092" s="32">
        <f>VLOOKUP(K:K,'price per block'!A:B,2,FALSE)</f>
        <v>300</v>
      </c>
      <c r="M1092" s="33">
        <f>VLOOKUP(K:K,'price per block'!A:E,5,FALSE)</f>
        <v>1</v>
      </c>
      <c r="N1092">
        <f t="shared" si="52"/>
        <v>0.504</v>
      </c>
      <c r="O1092" s="34">
        <f t="shared" si="53"/>
        <v>0</v>
      </c>
    </row>
    <row r="1093" spans="1:15" x14ac:dyDescent="0.2">
      <c r="A1093" s="40">
        <v>45474</v>
      </c>
      <c r="B1093" t="s">
        <v>82</v>
      </c>
      <c r="C1093" s="19" t="s">
        <v>126</v>
      </c>
      <c r="D1093" s="19" t="s">
        <v>17</v>
      </c>
      <c r="E1093" s="19" t="s">
        <v>6</v>
      </c>
      <c r="F1093" s="20" t="s">
        <v>6</v>
      </c>
      <c r="G1093" s="21">
        <v>2</v>
      </c>
      <c r="H1093" s="22">
        <v>5.9989999999999997</v>
      </c>
      <c r="I1093" s="22">
        <v>8.0000000000000002E-3</v>
      </c>
      <c r="J1093" s="22">
        <v>9.7980399999999992E-3</v>
      </c>
      <c r="K1093" s="22" t="str">
        <f t="shared" si="51"/>
        <v>19x75-Waste</v>
      </c>
      <c r="L1093" s="32">
        <f>VLOOKUP(K:K,'price per block'!A:B,2,FALSE)</f>
        <v>300</v>
      </c>
      <c r="M1093" s="33">
        <f>VLOOKUP(K:K,'price per block'!A:E,5,FALSE)</f>
        <v>1</v>
      </c>
      <c r="N1093">
        <f t="shared" si="52"/>
        <v>8.0000000000000002E-3</v>
      </c>
      <c r="O1093" s="34">
        <f t="shared" si="53"/>
        <v>0</v>
      </c>
    </row>
    <row r="1094" spans="1:15" x14ac:dyDescent="0.2">
      <c r="A1094" s="40">
        <v>45474</v>
      </c>
      <c r="B1094" t="s">
        <v>82</v>
      </c>
      <c r="C1094" s="19" t="s">
        <v>55</v>
      </c>
      <c r="D1094" s="19" t="s">
        <v>6</v>
      </c>
      <c r="E1094" s="19" t="s">
        <v>6</v>
      </c>
      <c r="F1094" s="20" t="s">
        <v>6</v>
      </c>
      <c r="G1094" s="21">
        <v>6589</v>
      </c>
      <c r="H1094" s="22">
        <v>340.37799999999999</v>
      </c>
      <c r="I1094" s="22">
        <v>0.75800000000000001</v>
      </c>
      <c r="J1094" s="22">
        <v>0.94681999999999999</v>
      </c>
      <c r="K1094" s="22" t="str">
        <f t="shared" si="51"/>
        <v>19x125-Waste</v>
      </c>
      <c r="L1094" s="32">
        <f>VLOOKUP(K:K,'price per block'!A:B,2,FALSE)</f>
        <v>321.42857142857144</v>
      </c>
      <c r="M1094" s="33">
        <f>VLOOKUP(K:K,'price per block'!A:E,5,FALSE)</f>
        <v>1</v>
      </c>
      <c r="N1094">
        <f t="shared" si="52"/>
        <v>0.75800000000000001</v>
      </c>
      <c r="O1094" s="34">
        <f t="shared" si="53"/>
        <v>0</v>
      </c>
    </row>
    <row r="1095" spans="1:15" x14ac:dyDescent="0.2">
      <c r="A1095" s="40">
        <v>45474</v>
      </c>
      <c r="B1095" t="s">
        <v>82</v>
      </c>
      <c r="C1095" s="19" t="s">
        <v>55</v>
      </c>
      <c r="D1095" s="19" t="s">
        <v>16</v>
      </c>
      <c r="E1095" s="19" t="s">
        <v>6</v>
      </c>
      <c r="F1095" s="20" t="s">
        <v>6</v>
      </c>
      <c r="G1095" s="21">
        <v>0</v>
      </c>
      <c r="H1095" s="22">
        <v>99.006</v>
      </c>
      <c r="I1095" s="22">
        <v>0.22</v>
      </c>
      <c r="J1095" s="22">
        <v>0.27524700000000002</v>
      </c>
      <c r="K1095" s="22" t="str">
        <f t="shared" si="51"/>
        <v>19x125-Waste</v>
      </c>
      <c r="L1095" s="32">
        <f>VLOOKUP(K:K,'price per block'!A:B,2,FALSE)</f>
        <v>321.42857142857144</v>
      </c>
      <c r="M1095" s="33">
        <f>VLOOKUP(K:K,'price per block'!A:E,5,FALSE)</f>
        <v>1</v>
      </c>
      <c r="N1095">
        <f t="shared" si="52"/>
        <v>0.22</v>
      </c>
      <c r="O1095" s="34">
        <f t="shared" si="53"/>
        <v>0</v>
      </c>
    </row>
    <row r="1096" spans="1:15" x14ac:dyDescent="0.2">
      <c r="A1096" s="40">
        <v>45474</v>
      </c>
      <c r="B1096" t="s">
        <v>82</v>
      </c>
      <c r="C1096" s="19" t="s">
        <v>55</v>
      </c>
      <c r="D1096" s="19" t="s">
        <v>17</v>
      </c>
      <c r="E1096" s="19" t="s">
        <v>6</v>
      </c>
      <c r="F1096" s="20" t="s">
        <v>6</v>
      </c>
      <c r="G1096" s="21">
        <v>1</v>
      </c>
      <c r="H1096" s="22">
        <v>3.919</v>
      </c>
      <c r="I1096" s="22">
        <v>8.9999999999999993E-3</v>
      </c>
      <c r="J1096" s="22">
        <v>1.0784699999999999E-2</v>
      </c>
      <c r="K1096" s="22" t="str">
        <f t="shared" si="51"/>
        <v>19x125-Waste</v>
      </c>
      <c r="L1096" s="32">
        <f>VLOOKUP(K:K,'price per block'!A:B,2,FALSE)</f>
        <v>321.42857142857144</v>
      </c>
      <c r="M1096" s="33">
        <f>VLOOKUP(K:K,'price per block'!A:E,5,FALSE)</f>
        <v>1</v>
      </c>
      <c r="N1096">
        <f t="shared" si="52"/>
        <v>8.9999999999999993E-3</v>
      </c>
      <c r="O1096" s="34">
        <f t="shared" si="53"/>
        <v>0</v>
      </c>
    </row>
    <row r="1097" spans="1:15" x14ac:dyDescent="0.2">
      <c r="A1097" s="40">
        <v>45474</v>
      </c>
      <c r="B1097" t="s">
        <v>82</v>
      </c>
      <c r="C1097" s="19" t="s">
        <v>55</v>
      </c>
      <c r="D1097" s="19" t="s">
        <v>9</v>
      </c>
      <c r="E1097" s="19" t="s">
        <v>10</v>
      </c>
      <c r="F1097" s="20" t="s">
        <v>6</v>
      </c>
      <c r="G1097" s="21">
        <v>6413</v>
      </c>
      <c r="H1097" s="22">
        <v>1344.05</v>
      </c>
      <c r="I1097" s="22">
        <v>2.9889999999999999</v>
      </c>
      <c r="J1097" s="22">
        <v>3.7333099999999999</v>
      </c>
      <c r="K1097" s="22" t="str">
        <f t="shared" si="51"/>
        <v>19x125-Waste</v>
      </c>
      <c r="L1097" s="32">
        <f>VLOOKUP(K:K,'price per block'!A:B,2,FALSE)</f>
        <v>321.42857142857144</v>
      </c>
      <c r="M1097" s="33">
        <f>VLOOKUP(K:K,'price per block'!A:E,5,FALSE)</f>
        <v>1</v>
      </c>
      <c r="N1097">
        <f t="shared" si="52"/>
        <v>2.9889999999999999</v>
      </c>
      <c r="O1097" s="34">
        <f t="shared" si="53"/>
        <v>0</v>
      </c>
    </row>
    <row r="1098" spans="1:15" x14ac:dyDescent="0.2">
      <c r="A1098" s="40">
        <v>45474</v>
      </c>
      <c r="B1098" t="s">
        <v>82</v>
      </c>
      <c r="C1098" s="19" t="s">
        <v>42</v>
      </c>
      <c r="D1098" s="19" t="s">
        <v>44</v>
      </c>
      <c r="E1098" s="19" t="s">
        <v>15</v>
      </c>
      <c r="F1098" s="20" t="s">
        <v>64</v>
      </c>
      <c r="G1098" s="21">
        <v>2400</v>
      </c>
      <c r="H1098" s="22">
        <v>422.07299999999998</v>
      </c>
      <c r="I1098" s="22">
        <v>0.73799999999999999</v>
      </c>
      <c r="J1098" s="22">
        <v>0.92183300000000001</v>
      </c>
      <c r="K1098" s="22" t="str">
        <f t="shared" si="51"/>
        <v>19x100-Q4</v>
      </c>
      <c r="L1098" s="32">
        <f>VLOOKUP(K:K,'price per block'!A:B,2,FALSE)</f>
        <v>150</v>
      </c>
      <c r="M1098" s="33">
        <f>VLOOKUP(K:K,'price per block'!A:E,5,FALSE)</f>
        <v>0.5</v>
      </c>
      <c r="N1098">
        <f t="shared" si="52"/>
        <v>0.36899999999999999</v>
      </c>
      <c r="O1098" s="34">
        <f t="shared" si="53"/>
        <v>0.36899999999999999</v>
      </c>
    </row>
    <row r="1099" spans="1:15" x14ac:dyDescent="0.2">
      <c r="A1099" s="40">
        <v>45474</v>
      </c>
      <c r="B1099" t="s">
        <v>82</v>
      </c>
      <c r="C1099" s="19" t="s">
        <v>42</v>
      </c>
      <c r="D1099" s="19" t="s">
        <v>48</v>
      </c>
      <c r="E1099" s="19" t="s">
        <v>15</v>
      </c>
      <c r="F1099" s="20" t="s">
        <v>62</v>
      </c>
      <c r="G1099" s="21">
        <v>5320</v>
      </c>
      <c r="H1099" s="22">
        <v>1519.39</v>
      </c>
      <c r="I1099" s="22">
        <v>2.65</v>
      </c>
      <c r="J1099" s="22">
        <v>3.30972</v>
      </c>
      <c r="K1099" s="22" t="str">
        <f t="shared" si="51"/>
        <v>19x100-Q3</v>
      </c>
      <c r="L1099" s="32">
        <f>VLOOKUP(K:K,'price per block'!A:B,2,FALSE)</f>
        <v>225</v>
      </c>
      <c r="M1099" s="33">
        <f>VLOOKUP(K:K,'price per block'!A:E,5,FALSE)</f>
        <v>0.75</v>
      </c>
      <c r="N1099">
        <f t="shared" si="52"/>
        <v>1.9874999999999998</v>
      </c>
      <c r="O1099" s="34">
        <f t="shared" si="53"/>
        <v>0.66250000000000009</v>
      </c>
    </row>
    <row r="1100" spans="1:15" x14ac:dyDescent="0.2">
      <c r="A1100" s="40">
        <v>45474</v>
      </c>
      <c r="B1100" t="s">
        <v>82</v>
      </c>
      <c r="C1100" s="19" t="s">
        <v>42</v>
      </c>
      <c r="D1100" s="19" t="s">
        <v>46</v>
      </c>
      <c r="E1100" s="19" t="s">
        <v>12</v>
      </c>
      <c r="F1100" s="20" t="s">
        <v>61</v>
      </c>
      <c r="G1100" s="21">
        <v>7406</v>
      </c>
      <c r="H1100" s="22">
        <v>1457.74</v>
      </c>
      <c r="I1100" s="22">
        <v>2.552</v>
      </c>
      <c r="J1100" s="22">
        <v>3.18716</v>
      </c>
      <c r="K1100" s="22" t="str">
        <f t="shared" si="51"/>
        <v>19x100-Q1</v>
      </c>
      <c r="L1100" s="32">
        <f>VLOOKUP(K:K,'price per block'!A:B,2,FALSE)</f>
        <v>300</v>
      </c>
      <c r="M1100" s="33">
        <f>VLOOKUP(K:K,'price per block'!A:E,5,FALSE)</f>
        <v>1</v>
      </c>
      <c r="N1100">
        <f t="shared" si="52"/>
        <v>2.552</v>
      </c>
      <c r="O1100" s="34">
        <f t="shared" si="53"/>
        <v>0</v>
      </c>
    </row>
    <row r="1101" spans="1:15" x14ac:dyDescent="0.2">
      <c r="A1101" s="40">
        <v>45474</v>
      </c>
      <c r="B1101" t="s">
        <v>82</v>
      </c>
      <c r="C1101" s="19" t="s">
        <v>42</v>
      </c>
      <c r="D1101" s="19" t="s">
        <v>47</v>
      </c>
      <c r="E1101" s="19" t="s">
        <v>12</v>
      </c>
      <c r="F1101" s="20" t="s">
        <v>61</v>
      </c>
      <c r="G1101" s="21">
        <v>17281</v>
      </c>
      <c r="H1101" s="22">
        <v>7006.27</v>
      </c>
      <c r="I1101" s="22">
        <v>12.284000000000001</v>
      </c>
      <c r="J1101" s="22">
        <v>15.3422</v>
      </c>
      <c r="K1101" s="22" t="str">
        <f t="shared" si="51"/>
        <v>19x100-Q1</v>
      </c>
      <c r="L1101" s="32">
        <f>VLOOKUP(K:K,'price per block'!A:B,2,FALSE)</f>
        <v>300</v>
      </c>
      <c r="M1101" s="33">
        <f>VLOOKUP(K:K,'price per block'!A:E,5,FALSE)</f>
        <v>1</v>
      </c>
      <c r="N1101">
        <f t="shared" si="52"/>
        <v>12.284000000000001</v>
      </c>
      <c r="O1101" s="34">
        <f t="shared" si="53"/>
        <v>0</v>
      </c>
    </row>
    <row r="1102" spans="1:15" x14ac:dyDescent="0.2">
      <c r="A1102" s="40">
        <v>45474</v>
      </c>
      <c r="B1102" t="s">
        <v>82</v>
      </c>
      <c r="C1102" s="19" t="s">
        <v>42</v>
      </c>
      <c r="D1102" s="19" t="s">
        <v>45</v>
      </c>
      <c r="E1102" s="19" t="s">
        <v>22</v>
      </c>
      <c r="F1102" s="20" t="s">
        <v>63</v>
      </c>
      <c r="G1102" s="21">
        <v>234</v>
      </c>
      <c r="H1102" s="22">
        <v>65.385999999999996</v>
      </c>
      <c r="I1102" s="22">
        <v>0.115</v>
      </c>
      <c r="J1102" s="22">
        <v>0.14327300000000001</v>
      </c>
      <c r="K1102" s="22" t="str">
        <f t="shared" si="51"/>
        <v>19x100-Q2</v>
      </c>
      <c r="L1102" s="32">
        <f>VLOOKUP(K:K,'price per block'!A:B,2,FALSE)</f>
        <v>300</v>
      </c>
      <c r="M1102" s="33">
        <f>VLOOKUP(K:K,'price per block'!A:E,5,FALSE)</f>
        <v>1</v>
      </c>
      <c r="N1102">
        <f t="shared" si="52"/>
        <v>0.115</v>
      </c>
      <c r="O1102" s="34">
        <f t="shared" si="53"/>
        <v>0</v>
      </c>
    </row>
    <row r="1103" spans="1:15" x14ac:dyDescent="0.2">
      <c r="A1103" s="40">
        <v>45474</v>
      </c>
      <c r="B1103" t="s">
        <v>82</v>
      </c>
      <c r="C1103" s="19" t="s">
        <v>42</v>
      </c>
      <c r="D1103" s="19" t="s">
        <v>43</v>
      </c>
      <c r="E1103" s="19" t="s">
        <v>12</v>
      </c>
      <c r="F1103" s="20" t="s">
        <v>65</v>
      </c>
      <c r="G1103" s="21">
        <v>27</v>
      </c>
      <c r="H1103" s="22">
        <v>65.016000000000005</v>
      </c>
      <c r="I1103" s="22">
        <v>0.114</v>
      </c>
      <c r="J1103" s="22">
        <v>0.142681</v>
      </c>
      <c r="K1103" s="22" t="str">
        <f t="shared" si="51"/>
        <v>19x100-Q5</v>
      </c>
      <c r="L1103" s="32">
        <f>VLOOKUP(K:K,'price per block'!A:B,2,FALSE)</f>
        <v>300</v>
      </c>
      <c r="M1103" s="33">
        <f>VLOOKUP(K:K,'price per block'!A:E,5,FALSE)</f>
        <v>1</v>
      </c>
      <c r="N1103">
        <f t="shared" si="52"/>
        <v>0.114</v>
      </c>
      <c r="O1103" s="34">
        <f t="shared" si="53"/>
        <v>0</v>
      </c>
    </row>
    <row r="1104" spans="1:15" x14ac:dyDescent="0.2">
      <c r="A1104" s="40">
        <v>45474</v>
      </c>
      <c r="B1104" t="s">
        <v>82</v>
      </c>
      <c r="C1104" s="19" t="s">
        <v>42</v>
      </c>
      <c r="D1104" s="19" t="s">
        <v>41</v>
      </c>
      <c r="E1104" s="19" t="s">
        <v>12</v>
      </c>
      <c r="F1104" s="20" t="s">
        <v>65</v>
      </c>
      <c r="G1104" s="21">
        <v>25</v>
      </c>
      <c r="H1104" s="22">
        <v>75.075000000000003</v>
      </c>
      <c r="I1104" s="22">
        <v>0.13200000000000001</v>
      </c>
      <c r="J1104" s="22">
        <v>0.16506199999999999</v>
      </c>
      <c r="K1104" s="22" t="str">
        <f t="shared" si="51"/>
        <v>19x100-Q5</v>
      </c>
      <c r="L1104" s="32">
        <f>VLOOKUP(K:K,'price per block'!A:B,2,FALSE)</f>
        <v>300</v>
      </c>
      <c r="M1104" s="33">
        <f>VLOOKUP(K:K,'price per block'!A:E,5,FALSE)</f>
        <v>1</v>
      </c>
      <c r="N1104">
        <f t="shared" si="52"/>
        <v>0.13200000000000001</v>
      </c>
      <c r="O1104" s="34">
        <f t="shared" si="53"/>
        <v>0</v>
      </c>
    </row>
    <row r="1105" spans="1:15" x14ac:dyDescent="0.2">
      <c r="A1105" s="40">
        <v>45474</v>
      </c>
      <c r="B1105" t="s">
        <v>82</v>
      </c>
      <c r="C1105" s="19" t="s">
        <v>126</v>
      </c>
      <c r="D1105" s="19" t="s">
        <v>13</v>
      </c>
      <c r="E1105" s="19" t="s">
        <v>12</v>
      </c>
      <c r="F1105" s="20" t="s">
        <v>61</v>
      </c>
      <c r="G1105" s="21">
        <v>10882</v>
      </c>
      <c r="H1105" s="22">
        <v>2218.5500000000002</v>
      </c>
      <c r="I1105" s="22">
        <v>2.915</v>
      </c>
      <c r="J1105" s="22">
        <v>3.6403500000000002</v>
      </c>
      <c r="K1105" s="22" t="str">
        <f t="shared" si="51"/>
        <v>19x75-Q1</v>
      </c>
      <c r="L1105" s="32">
        <f>VLOOKUP(K:K,'price per block'!A:B,2,FALSE)</f>
        <v>300</v>
      </c>
      <c r="M1105" s="33">
        <f>VLOOKUP(K:K,'price per block'!A:E,5,FALSE)</f>
        <v>1</v>
      </c>
      <c r="N1105">
        <f t="shared" si="52"/>
        <v>2.915</v>
      </c>
      <c r="O1105" s="34">
        <f t="shared" si="53"/>
        <v>0</v>
      </c>
    </row>
    <row r="1106" spans="1:15" x14ac:dyDescent="0.2">
      <c r="A1106" s="40">
        <v>45474</v>
      </c>
      <c r="B1106" t="s">
        <v>82</v>
      </c>
      <c r="C1106" s="19" t="s">
        <v>126</v>
      </c>
      <c r="D1106" s="19" t="s">
        <v>11</v>
      </c>
      <c r="E1106" s="19" t="s">
        <v>12</v>
      </c>
      <c r="F1106" s="20" t="s">
        <v>61</v>
      </c>
      <c r="G1106" s="21">
        <v>41777</v>
      </c>
      <c r="H1106" s="22">
        <v>17706.8</v>
      </c>
      <c r="I1106" s="22">
        <v>23.265000000000001</v>
      </c>
      <c r="J1106" s="22">
        <v>29.056999999999999</v>
      </c>
      <c r="K1106" s="22" t="str">
        <f t="shared" si="51"/>
        <v>19x75-Q1</v>
      </c>
      <c r="L1106" s="32">
        <f>VLOOKUP(K:K,'price per block'!A:B,2,FALSE)</f>
        <v>300</v>
      </c>
      <c r="M1106" s="33">
        <f>VLOOKUP(K:K,'price per block'!A:E,5,FALSE)</f>
        <v>1</v>
      </c>
      <c r="N1106">
        <f t="shared" si="52"/>
        <v>23.265000000000001</v>
      </c>
      <c r="O1106" s="34">
        <f t="shared" si="53"/>
        <v>0</v>
      </c>
    </row>
    <row r="1107" spans="1:15" x14ac:dyDescent="0.2">
      <c r="A1107" s="40">
        <v>45474</v>
      </c>
      <c r="B1107" t="s">
        <v>82</v>
      </c>
      <c r="C1107" s="19" t="s">
        <v>126</v>
      </c>
      <c r="D1107" s="19" t="s">
        <v>23</v>
      </c>
      <c r="E1107" s="19" t="s">
        <v>22</v>
      </c>
      <c r="F1107" s="20" t="s">
        <v>63</v>
      </c>
      <c r="G1107" s="21">
        <v>1027</v>
      </c>
      <c r="H1107" s="22">
        <v>283.03699999999998</v>
      </c>
      <c r="I1107" s="22">
        <v>0.372</v>
      </c>
      <c r="J1107" s="22">
        <v>0.46411999999999998</v>
      </c>
      <c r="K1107" s="22" t="str">
        <f t="shared" si="51"/>
        <v>19x75-Q2</v>
      </c>
      <c r="L1107" s="32">
        <f>VLOOKUP(K:K,'price per block'!A:B,2,FALSE)</f>
        <v>300</v>
      </c>
      <c r="M1107" s="33">
        <f>VLOOKUP(K:K,'price per block'!A:E,5,FALSE)</f>
        <v>1</v>
      </c>
      <c r="N1107">
        <f t="shared" si="52"/>
        <v>0.372</v>
      </c>
      <c r="O1107" s="34">
        <f t="shared" si="53"/>
        <v>0</v>
      </c>
    </row>
    <row r="1108" spans="1:15" x14ac:dyDescent="0.2">
      <c r="A1108" s="40">
        <v>45474</v>
      </c>
      <c r="B1108" t="s">
        <v>82</v>
      </c>
      <c r="C1108" s="19" t="s">
        <v>126</v>
      </c>
      <c r="D1108" s="19" t="s">
        <v>14</v>
      </c>
      <c r="E1108" s="19" t="s">
        <v>15</v>
      </c>
      <c r="F1108" s="20" t="s">
        <v>62</v>
      </c>
      <c r="G1108" s="21">
        <v>4489</v>
      </c>
      <c r="H1108" s="22">
        <v>1184.33</v>
      </c>
      <c r="I1108" s="22">
        <v>1.5549999999999999</v>
      </c>
      <c r="J1108" s="22">
        <v>1.9417199999999999</v>
      </c>
      <c r="K1108" s="22" t="str">
        <f t="shared" si="51"/>
        <v>19x75-Q3</v>
      </c>
      <c r="L1108" s="32">
        <f>VLOOKUP(K:K,'price per block'!A:B,2,FALSE)</f>
        <v>244</v>
      </c>
      <c r="M1108" s="33">
        <f>VLOOKUP(K:K,'price per block'!A:E,5,FALSE)</f>
        <v>0.81333333333333335</v>
      </c>
      <c r="N1108">
        <f t="shared" si="52"/>
        <v>1.2647333333333333</v>
      </c>
      <c r="O1108" s="34">
        <f t="shared" si="53"/>
        <v>0.29026666666666667</v>
      </c>
    </row>
    <row r="1109" spans="1:15" x14ac:dyDescent="0.2">
      <c r="A1109" s="40">
        <v>45474</v>
      </c>
      <c r="B1109" t="s">
        <v>82</v>
      </c>
      <c r="C1109" s="19" t="s">
        <v>126</v>
      </c>
      <c r="D1109" s="19" t="s">
        <v>24</v>
      </c>
      <c r="E1109" s="19" t="s">
        <v>12</v>
      </c>
      <c r="F1109" s="20" t="s">
        <v>65</v>
      </c>
      <c r="G1109" s="21">
        <v>62</v>
      </c>
      <c r="H1109" s="22">
        <v>149.29599999999999</v>
      </c>
      <c r="I1109" s="22">
        <v>0.19700000000000001</v>
      </c>
      <c r="J1109" s="22">
        <v>0.245449</v>
      </c>
      <c r="K1109" s="22" t="str">
        <f t="shared" si="51"/>
        <v>19x75-Q5</v>
      </c>
      <c r="L1109" s="32">
        <f>VLOOKUP(K:K,'price per block'!A:B,2,FALSE)</f>
        <v>300</v>
      </c>
      <c r="M1109" s="33">
        <f>VLOOKUP(K:K,'price per block'!A:E,5,FALSE)</f>
        <v>1</v>
      </c>
      <c r="N1109">
        <f t="shared" si="52"/>
        <v>0.19700000000000001</v>
      </c>
      <c r="O1109" s="34">
        <f t="shared" si="53"/>
        <v>0</v>
      </c>
    </row>
    <row r="1110" spans="1:15" x14ac:dyDescent="0.2">
      <c r="A1110" s="40">
        <v>45474</v>
      </c>
      <c r="B1110" t="s">
        <v>82</v>
      </c>
      <c r="C1110" s="19" t="s">
        <v>126</v>
      </c>
      <c r="D1110" s="19" t="s">
        <v>25</v>
      </c>
      <c r="E1110" s="19" t="s">
        <v>12</v>
      </c>
      <c r="F1110" s="20" t="s">
        <v>65</v>
      </c>
      <c r="G1110" s="21">
        <v>28</v>
      </c>
      <c r="H1110" s="22">
        <v>84.084000000000003</v>
      </c>
      <c r="I1110" s="22">
        <v>0.11</v>
      </c>
      <c r="J1110" s="22">
        <v>0.13794600000000001</v>
      </c>
      <c r="K1110" s="22" t="str">
        <f t="shared" si="51"/>
        <v>19x75-Q5</v>
      </c>
      <c r="L1110" s="32">
        <f>VLOOKUP(K:K,'price per block'!A:B,2,FALSE)</f>
        <v>300</v>
      </c>
      <c r="M1110" s="33">
        <f>VLOOKUP(K:K,'price per block'!A:E,5,FALSE)</f>
        <v>1</v>
      </c>
      <c r="N1110">
        <f t="shared" si="52"/>
        <v>0.11</v>
      </c>
      <c r="O1110" s="34">
        <f t="shared" si="53"/>
        <v>0</v>
      </c>
    </row>
    <row r="1111" spans="1:15" x14ac:dyDescent="0.2">
      <c r="A1111" s="40">
        <v>45474</v>
      </c>
      <c r="B1111" t="s">
        <v>82</v>
      </c>
      <c r="C1111" s="19" t="s">
        <v>55</v>
      </c>
      <c r="D1111" s="19" t="s">
        <v>59</v>
      </c>
      <c r="E1111" s="19" t="s">
        <v>12</v>
      </c>
      <c r="F1111" s="20" t="s">
        <v>61</v>
      </c>
      <c r="G1111" s="21">
        <v>2795</v>
      </c>
      <c r="H1111" s="22">
        <v>578.24199999999996</v>
      </c>
      <c r="I1111" s="22">
        <v>1.288</v>
      </c>
      <c r="J1111" s="22">
        <v>1.60815</v>
      </c>
      <c r="K1111" s="22" t="str">
        <f t="shared" si="51"/>
        <v>19x125-Q1</v>
      </c>
      <c r="L1111" s="32">
        <f>VLOOKUP(K:K,'price per block'!A:B,2,FALSE)</f>
        <v>321.42857142857144</v>
      </c>
      <c r="M1111" s="33">
        <f>VLOOKUP(K:K,'price per block'!A:E,5,FALSE)</f>
        <v>1</v>
      </c>
      <c r="N1111">
        <f t="shared" si="52"/>
        <v>1.288</v>
      </c>
      <c r="O1111" s="34">
        <f t="shared" si="53"/>
        <v>0</v>
      </c>
    </row>
    <row r="1112" spans="1:15" x14ac:dyDescent="0.2">
      <c r="A1112" s="40">
        <v>45474</v>
      </c>
      <c r="B1112" t="s">
        <v>82</v>
      </c>
      <c r="C1112" s="19" t="s">
        <v>55</v>
      </c>
      <c r="D1112" s="19" t="s">
        <v>57</v>
      </c>
      <c r="E1112" s="19" t="s">
        <v>12</v>
      </c>
      <c r="F1112" s="20" t="s">
        <v>61</v>
      </c>
      <c r="G1112" s="21">
        <v>8000</v>
      </c>
      <c r="H1112" s="22">
        <v>3304.19</v>
      </c>
      <c r="I1112" s="22">
        <v>7.375</v>
      </c>
      <c r="J1112" s="22">
        <v>9.21096</v>
      </c>
      <c r="K1112" s="22" t="str">
        <f t="shared" si="51"/>
        <v>19x125-Q1</v>
      </c>
      <c r="L1112" s="32">
        <f>VLOOKUP(K:K,'price per block'!A:B,2,FALSE)</f>
        <v>321.42857142857144</v>
      </c>
      <c r="M1112" s="33">
        <f>VLOOKUP(K:K,'price per block'!A:E,5,FALSE)</f>
        <v>1</v>
      </c>
      <c r="N1112">
        <f t="shared" si="52"/>
        <v>7.375</v>
      </c>
      <c r="O1112" s="34">
        <f t="shared" si="53"/>
        <v>0</v>
      </c>
    </row>
    <row r="1113" spans="1:15" x14ac:dyDescent="0.2">
      <c r="A1113" s="40">
        <v>45474</v>
      </c>
      <c r="B1113" t="s">
        <v>82</v>
      </c>
      <c r="C1113" s="19" t="s">
        <v>55</v>
      </c>
      <c r="D1113" s="19" t="s">
        <v>58</v>
      </c>
      <c r="E1113" s="19" t="s">
        <v>15</v>
      </c>
      <c r="F1113" s="20" t="s">
        <v>62</v>
      </c>
      <c r="G1113" s="21">
        <v>3172</v>
      </c>
      <c r="H1113" s="22">
        <v>944.88800000000003</v>
      </c>
      <c r="I1113" s="22">
        <v>2.0920000000000001</v>
      </c>
      <c r="J1113" s="22">
        <v>2.6127799999999999</v>
      </c>
      <c r="K1113" s="22" t="str">
        <f t="shared" si="51"/>
        <v>19x125-Q3</v>
      </c>
      <c r="L1113" s="32">
        <f>VLOOKUP(K:K,'price per block'!A:B,2,FALSE)</f>
        <v>257.14285714285717</v>
      </c>
      <c r="M1113" s="33">
        <f>VLOOKUP(K:K,'price per block'!A:E,5,FALSE)</f>
        <v>0.6</v>
      </c>
      <c r="N1113">
        <f t="shared" si="52"/>
        <v>1.2552000000000001</v>
      </c>
      <c r="O1113" s="34">
        <f t="shared" si="53"/>
        <v>0.83679999999999999</v>
      </c>
    </row>
    <row r="1114" spans="1:15" x14ac:dyDescent="0.2">
      <c r="A1114" s="40">
        <v>45474</v>
      </c>
      <c r="B1114" t="s">
        <v>82</v>
      </c>
      <c r="C1114" s="19" t="s">
        <v>55</v>
      </c>
      <c r="D1114" s="19" t="s">
        <v>54</v>
      </c>
      <c r="E1114" s="19" t="s">
        <v>15</v>
      </c>
      <c r="F1114" s="20" t="s">
        <v>64</v>
      </c>
      <c r="G1114" s="21">
        <v>2863</v>
      </c>
      <c r="H1114" s="22">
        <v>661.54499999999996</v>
      </c>
      <c r="I1114" s="22">
        <v>1.47</v>
      </c>
      <c r="J1114" s="22">
        <v>1.8356600000000001</v>
      </c>
      <c r="K1114" s="22" t="str">
        <f t="shared" si="51"/>
        <v>19x125-Q4</v>
      </c>
      <c r="L1114" s="32">
        <f>VLOOKUP(K:K,'price per block'!A:B,2,FALSE)</f>
        <v>128.57142857142858</v>
      </c>
      <c r="M1114" s="33">
        <f>VLOOKUP(K:K,'price per block'!A:E,5,FALSE)</f>
        <v>0.4</v>
      </c>
      <c r="N1114">
        <f t="shared" si="52"/>
        <v>0.58799999999999997</v>
      </c>
      <c r="O1114" s="34">
        <f t="shared" si="53"/>
        <v>0.88200000000000001</v>
      </c>
    </row>
    <row r="1115" spans="1:15" x14ac:dyDescent="0.2">
      <c r="A1115" s="40">
        <v>45474</v>
      </c>
      <c r="B1115" t="s">
        <v>82</v>
      </c>
      <c r="C1115" s="19" t="s">
        <v>55</v>
      </c>
      <c r="D1115" s="19" t="s">
        <v>56</v>
      </c>
      <c r="E1115" s="19" t="s">
        <v>22</v>
      </c>
      <c r="F1115" s="20" t="s">
        <v>63</v>
      </c>
      <c r="G1115" s="21">
        <v>7</v>
      </c>
      <c r="H1115" s="22">
        <v>1.2549999999999999</v>
      </c>
      <c r="I1115" s="22">
        <v>3.0000000000000001E-3</v>
      </c>
      <c r="J1115" s="22">
        <v>3.4970700000000001E-3</v>
      </c>
      <c r="K1115" s="22" t="str">
        <f t="shared" si="51"/>
        <v>19x125-Q2</v>
      </c>
      <c r="L1115" s="32">
        <f>VLOOKUP(K:K,'price per block'!A:B,2,FALSE)</f>
        <v>321.42857142857144</v>
      </c>
      <c r="M1115" s="33">
        <f>VLOOKUP(K:K,'price per block'!A:E,5,FALSE)</f>
        <v>1</v>
      </c>
      <c r="N1115">
        <f t="shared" si="52"/>
        <v>3.0000000000000001E-3</v>
      </c>
      <c r="O1115" s="34">
        <f t="shared" si="53"/>
        <v>0</v>
      </c>
    </row>
    <row r="1116" spans="1:15" x14ac:dyDescent="0.2">
      <c r="A1116" s="40">
        <v>45505</v>
      </c>
      <c r="B1116" s="23" t="s">
        <v>79</v>
      </c>
      <c r="C1116" s="19" t="s">
        <v>42</v>
      </c>
      <c r="D1116" s="19" t="s">
        <v>6</v>
      </c>
      <c r="E1116" s="19" t="s">
        <v>6</v>
      </c>
      <c r="F1116" s="20" t="s">
        <v>6</v>
      </c>
      <c r="G1116" s="21">
        <v>31502</v>
      </c>
      <c r="H1116" s="22">
        <v>1930.77</v>
      </c>
      <c r="I1116" s="22">
        <v>3.3959999999999999</v>
      </c>
      <c r="J1116" s="22">
        <v>1.36903</v>
      </c>
      <c r="K1116" s="22" t="str">
        <f t="shared" si="51"/>
        <v>19x100-Waste</v>
      </c>
      <c r="L1116" s="32">
        <f>VLOOKUP(K:K,'price per block'!A:B,2,FALSE)</f>
        <v>300</v>
      </c>
      <c r="M1116" s="33">
        <f>VLOOKUP(K:K,'price per block'!A:E,5,FALSE)</f>
        <v>1</v>
      </c>
      <c r="N1116">
        <f t="shared" si="52"/>
        <v>3.3959999999999999</v>
      </c>
      <c r="O1116" s="34">
        <f t="shared" si="53"/>
        <v>0</v>
      </c>
    </row>
    <row r="1117" spans="1:15" x14ac:dyDescent="0.2">
      <c r="A1117" s="40">
        <v>45505</v>
      </c>
      <c r="B1117" s="23" t="s">
        <v>79</v>
      </c>
      <c r="C1117" s="19" t="s">
        <v>42</v>
      </c>
      <c r="D1117" s="19" t="s">
        <v>16</v>
      </c>
      <c r="E1117" s="19" t="s">
        <v>6</v>
      </c>
      <c r="F1117" s="20" t="s">
        <v>6</v>
      </c>
      <c r="G1117" s="21">
        <v>0</v>
      </c>
      <c r="H1117" s="22">
        <v>417.464</v>
      </c>
      <c r="I1117" s="22">
        <v>0.73399999999999999</v>
      </c>
      <c r="J1117" s="22">
        <v>0.29587599999999997</v>
      </c>
      <c r="K1117" s="22" t="str">
        <f t="shared" si="51"/>
        <v>19x100-Waste</v>
      </c>
      <c r="L1117" s="32">
        <f>VLOOKUP(K:K,'price per block'!A:B,2,FALSE)</f>
        <v>300</v>
      </c>
      <c r="M1117" s="33">
        <f>VLOOKUP(K:K,'price per block'!A:E,5,FALSE)</f>
        <v>1</v>
      </c>
      <c r="N1117">
        <f t="shared" si="52"/>
        <v>0.73399999999999999</v>
      </c>
      <c r="O1117" s="34">
        <f t="shared" si="53"/>
        <v>0</v>
      </c>
    </row>
    <row r="1118" spans="1:15" x14ac:dyDescent="0.2">
      <c r="A1118" s="40">
        <v>45505</v>
      </c>
      <c r="B1118" s="23" t="s">
        <v>79</v>
      </c>
      <c r="C1118" s="19" t="s">
        <v>42</v>
      </c>
      <c r="D1118" s="19" t="s">
        <v>17</v>
      </c>
      <c r="E1118" s="19" t="s">
        <v>6</v>
      </c>
      <c r="F1118" s="20" t="s">
        <v>6</v>
      </c>
      <c r="G1118" s="21">
        <v>2</v>
      </c>
      <c r="H1118" s="22">
        <v>7.7480000000000002</v>
      </c>
      <c r="I1118" s="22">
        <v>1.2999999999999999E-2</v>
      </c>
      <c r="J1118" s="22">
        <v>5.4002E-3</v>
      </c>
      <c r="K1118" s="22" t="str">
        <f t="shared" si="51"/>
        <v>19x100-Waste</v>
      </c>
      <c r="L1118" s="32">
        <f>VLOOKUP(K:K,'price per block'!A:B,2,FALSE)</f>
        <v>300</v>
      </c>
      <c r="M1118" s="33">
        <f>VLOOKUP(K:K,'price per block'!A:E,5,FALSE)</f>
        <v>1</v>
      </c>
      <c r="N1118">
        <f t="shared" si="52"/>
        <v>1.2999999999999999E-2</v>
      </c>
      <c r="O1118" s="34">
        <f t="shared" si="53"/>
        <v>0</v>
      </c>
    </row>
    <row r="1119" spans="1:15" x14ac:dyDescent="0.2">
      <c r="A1119" s="40">
        <v>45505</v>
      </c>
      <c r="B1119" s="23" t="s">
        <v>79</v>
      </c>
      <c r="C1119" s="19" t="s">
        <v>42</v>
      </c>
      <c r="D1119" s="19" t="s">
        <v>9</v>
      </c>
      <c r="E1119" s="19" t="s">
        <v>10</v>
      </c>
      <c r="F1119" s="20" t="s">
        <v>6</v>
      </c>
      <c r="G1119" s="21">
        <v>33018</v>
      </c>
      <c r="H1119" s="22">
        <v>6636.81</v>
      </c>
      <c r="I1119" s="22">
        <v>11.661</v>
      </c>
      <c r="J1119" s="22">
        <v>4.7015500000000001</v>
      </c>
      <c r="K1119" s="22" t="str">
        <f t="shared" si="51"/>
        <v>19x100-Waste</v>
      </c>
      <c r="L1119" s="32">
        <f>VLOOKUP(K:K,'price per block'!A:B,2,FALSE)</f>
        <v>300</v>
      </c>
      <c r="M1119" s="33">
        <f>VLOOKUP(K:K,'price per block'!A:E,5,FALSE)</f>
        <v>1</v>
      </c>
      <c r="N1119">
        <f t="shared" si="52"/>
        <v>11.661</v>
      </c>
      <c r="O1119" s="34">
        <f t="shared" si="53"/>
        <v>0</v>
      </c>
    </row>
    <row r="1120" spans="1:15" x14ac:dyDescent="0.2">
      <c r="A1120" s="40">
        <v>45505</v>
      </c>
      <c r="B1120" s="23" t="s">
        <v>79</v>
      </c>
      <c r="C1120" s="19" t="s">
        <v>126</v>
      </c>
      <c r="D1120" s="19" t="s">
        <v>6</v>
      </c>
      <c r="E1120" s="19" t="s">
        <v>6</v>
      </c>
      <c r="F1120" s="20" t="s">
        <v>6</v>
      </c>
      <c r="G1120" s="21">
        <v>150294</v>
      </c>
      <c r="H1120" s="22">
        <v>9108.01</v>
      </c>
      <c r="I1120" s="22">
        <v>11.930999999999999</v>
      </c>
      <c r="J1120" s="22">
        <v>4.8102499999999999</v>
      </c>
      <c r="K1120" s="22" t="str">
        <f t="shared" si="51"/>
        <v>19x75-Waste</v>
      </c>
      <c r="L1120" s="32">
        <f>VLOOKUP(K:K,'price per block'!A:B,2,FALSE)</f>
        <v>300</v>
      </c>
      <c r="M1120" s="33">
        <f>VLOOKUP(K:K,'price per block'!A:E,5,FALSE)</f>
        <v>1</v>
      </c>
      <c r="N1120">
        <f t="shared" si="52"/>
        <v>11.930999999999999</v>
      </c>
      <c r="O1120" s="34">
        <f t="shared" si="53"/>
        <v>0</v>
      </c>
    </row>
    <row r="1121" spans="1:15" x14ac:dyDescent="0.2">
      <c r="A1121" s="40">
        <v>45505</v>
      </c>
      <c r="B1121" s="23" t="s">
        <v>79</v>
      </c>
      <c r="C1121" s="19" t="s">
        <v>126</v>
      </c>
      <c r="D1121" s="19" t="s">
        <v>16</v>
      </c>
      <c r="E1121" s="19" t="s">
        <v>6</v>
      </c>
      <c r="F1121" s="20" t="s">
        <v>6</v>
      </c>
      <c r="G1121" s="21">
        <v>0</v>
      </c>
      <c r="H1121" s="22">
        <v>1734.78</v>
      </c>
      <c r="I1121" s="22">
        <v>2.2719999999999998</v>
      </c>
      <c r="J1121" s="22">
        <v>0.91610000000000003</v>
      </c>
      <c r="K1121" s="22" t="str">
        <f t="shared" si="51"/>
        <v>19x75-Waste</v>
      </c>
      <c r="L1121" s="32">
        <f>VLOOKUP(K:K,'price per block'!A:B,2,FALSE)</f>
        <v>300</v>
      </c>
      <c r="M1121" s="33">
        <f>VLOOKUP(K:K,'price per block'!A:E,5,FALSE)</f>
        <v>1</v>
      </c>
      <c r="N1121">
        <f t="shared" si="52"/>
        <v>2.2719999999999998</v>
      </c>
      <c r="O1121" s="34">
        <f t="shared" si="53"/>
        <v>0</v>
      </c>
    </row>
    <row r="1122" spans="1:15" x14ac:dyDescent="0.2">
      <c r="A1122" s="40">
        <v>45505</v>
      </c>
      <c r="B1122" s="23" t="s">
        <v>79</v>
      </c>
      <c r="C1122" s="19" t="s">
        <v>126</v>
      </c>
      <c r="D1122" s="19" t="s">
        <v>17</v>
      </c>
      <c r="E1122" s="19" t="s">
        <v>6</v>
      </c>
      <c r="F1122" s="20" t="s">
        <v>6</v>
      </c>
      <c r="G1122" s="21">
        <v>9</v>
      </c>
      <c r="H1122" s="22">
        <v>30.591000000000001</v>
      </c>
      <c r="I1122" s="22">
        <v>0.04</v>
      </c>
      <c r="J1122" s="22">
        <v>1.6155800000000001E-2</v>
      </c>
      <c r="K1122" s="22" t="str">
        <f t="shared" si="51"/>
        <v>19x75-Waste</v>
      </c>
      <c r="L1122" s="32">
        <f>VLOOKUP(K:K,'price per block'!A:B,2,FALSE)</f>
        <v>300</v>
      </c>
      <c r="M1122" s="33">
        <f>VLOOKUP(K:K,'price per block'!A:E,5,FALSE)</f>
        <v>1</v>
      </c>
      <c r="N1122">
        <f t="shared" si="52"/>
        <v>0.04</v>
      </c>
      <c r="O1122" s="34">
        <f t="shared" si="53"/>
        <v>0</v>
      </c>
    </row>
    <row r="1123" spans="1:15" x14ac:dyDescent="0.2">
      <c r="A1123" s="40">
        <v>45505</v>
      </c>
      <c r="B1123" s="23" t="s">
        <v>79</v>
      </c>
      <c r="C1123" s="19" t="s">
        <v>126</v>
      </c>
      <c r="D1123" s="19" t="s">
        <v>9</v>
      </c>
      <c r="E1123" s="19" t="s">
        <v>10</v>
      </c>
      <c r="F1123" s="20" t="s">
        <v>6</v>
      </c>
      <c r="G1123" s="21">
        <v>114793</v>
      </c>
      <c r="H1123" s="22">
        <v>23050.2</v>
      </c>
      <c r="I1123" s="22">
        <v>30.184999999999999</v>
      </c>
      <c r="J1123" s="22">
        <v>12.17</v>
      </c>
      <c r="K1123" s="22" t="str">
        <f t="shared" si="51"/>
        <v>19x75-Waste</v>
      </c>
      <c r="L1123" s="32">
        <f>VLOOKUP(K:K,'price per block'!A:B,2,FALSE)</f>
        <v>300</v>
      </c>
      <c r="M1123" s="33">
        <f>VLOOKUP(K:K,'price per block'!A:E,5,FALSE)</f>
        <v>1</v>
      </c>
      <c r="N1123">
        <f t="shared" si="52"/>
        <v>30.184999999999999</v>
      </c>
      <c r="O1123" s="34">
        <f t="shared" si="53"/>
        <v>0</v>
      </c>
    </row>
    <row r="1124" spans="1:15" x14ac:dyDescent="0.2">
      <c r="A1124" s="40">
        <v>45505</v>
      </c>
      <c r="B1124" s="23" t="s">
        <v>79</v>
      </c>
      <c r="C1124" s="19" t="s">
        <v>84</v>
      </c>
      <c r="D1124" s="19" t="s">
        <v>6</v>
      </c>
      <c r="E1124" s="19" t="s">
        <v>6</v>
      </c>
      <c r="F1124" s="20" t="s">
        <v>6</v>
      </c>
      <c r="G1124" s="21">
        <v>5184</v>
      </c>
      <c r="H1124" s="22">
        <v>276.86399999999998</v>
      </c>
      <c r="I1124" s="22">
        <v>0.74099999999999999</v>
      </c>
      <c r="J1124" s="22">
        <v>0.29866399999999999</v>
      </c>
      <c r="K1124" s="22" t="str">
        <f t="shared" si="51"/>
        <v>19x150-Waste</v>
      </c>
      <c r="L1124" s="32">
        <f>VLOOKUP(K:K,'price per block'!A:B,2,FALSE)</f>
        <v>346.15384615384613</v>
      </c>
      <c r="M1124" s="33">
        <f>VLOOKUP(K:K,'price per block'!A:E,5,FALSE)</f>
        <v>1</v>
      </c>
      <c r="N1124">
        <f t="shared" si="52"/>
        <v>0.74099999999999999</v>
      </c>
      <c r="O1124" s="34">
        <f t="shared" si="53"/>
        <v>0</v>
      </c>
    </row>
    <row r="1125" spans="1:15" x14ac:dyDescent="0.2">
      <c r="A1125" s="40">
        <v>45505</v>
      </c>
      <c r="B1125" s="23" t="s">
        <v>79</v>
      </c>
      <c r="C1125" s="19" t="s">
        <v>84</v>
      </c>
      <c r="D1125" s="19" t="s">
        <v>16</v>
      </c>
      <c r="E1125" s="19" t="s">
        <v>6</v>
      </c>
      <c r="F1125" s="20" t="s">
        <v>6</v>
      </c>
      <c r="G1125" s="21">
        <v>0</v>
      </c>
      <c r="H1125" s="22">
        <v>115.78400000000001</v>
      </c>
      <c r="I1125" s="22">
        <v>0.31</v>
      </c>
      <c r="J1125" s="22">
        <v>0.124833</v>
      </c>
      <c r="K1125" s="22" t="str">
        <f t="shared" si="51"/>
        <v>19x150-Waste</v>
      </c>
      <c r="L1125" s="32">
        <f>VLOOKUP(K:K,'price per block'!A:B,2,FALSE)</f>
        <v>346.15384615384613</v>
      </c>
      <c r="M1125" s="33">
        <f>VLOOKUP(K:K,'price per block'!A:E,5,FALSE)</f>
        <v>1</v>
      </c>
      <c r="N1125">
        <f t="shared" si="52"/>
        <v>0.31</v>
      </c>
      <c r="O1125" s="34">
        <f t="shared" si="53"/>
        <v>0</v>
      </c>
    </row>
    <row r="1126" spans="1:15" x14ac:dyDescent="0.2">
      <c r="A1126" s="40">
        <v>45505</v>
      </c>
      <c r="B1126" s="23" t="s">
        <v>79</v>
      </c>
      <c r="C1126" s="19" t="s">
        <v>84</v>
      </c>
      <c r="D1126" s="19" t="s">
        <v>17</v>
      </c>
      <c r="E1126" s="19" t="s">
        <v>6</v>
      </c>
      <c r="F1126" s="20" t="s">
        <v>6</v>
      </c>
      <c r="G1126" s="21">
        <v>2</v>
      </c>
      <c r="H1126" s="22">
        <v>6.9359999999999999</v>
      </c>
      <c r="I1126" s="22">
        <v>1.9E-2</v>
      </c>
      <c r="J1126" s="22">
        <v>7.4979499999999998E-3</v>
      </c>
      <c r="K1126" s="22" t="str">
        <f t="shared" si="51"/>
        <v>19x150-Waste</v>
      </c>
      <c r="L1126" s="32">
        <f>VLOOKUP(K:K,'price per block'!A:B,2,FALSE)</f>
        <v>346.15384615384613</v>
      </c>
      <c r="M1126" s="33">
        <f>VLOOKUP(K:K,'price per block'!A:E,5,FALSE)</f>
        <v>1</v>
      </c>
      <c r="N1126">
        <f t="shared" si="52"/>
        <v>1.9E-2</v>
      </c>
      <c r="O1126" s="34">
        <f t="shared" si="53"/>
        <v>0</v>
      </c>
    </row>
    <row r="1127" spans="1:15" x14ac:dyDescent="0.2">
      <c r="A1127" s="40">
        <v>45505</v>
      </c>
      <c r="B1127" s="23" t="s">
        <v>79</v>
      </c>
      <c r="C1127" s="19" t="s">
        <v>84</v>
      </c>
      <c r="D1127" s="19" t="s">
        <v>9</v>
      </c>
      <c r="E1127" s="19" t="s">
        <v>10</v>
      </c>
      <c r="F1127" s="20" t="s">
        <v>6</v>
      </c>
      <c r="G1127" s="21">
        <v>12457</v>
      </c>
      <c r="H1127" s="22">
        <v>2900.07</v>
      </c>
      <c r="I1127" s="22">
        <v>7.7510000000000003</v>
      </c>
      <c r="J1127" s="22">
        <v>3.1251699999999998</v>
      </c>
      <c r="K1127" s="22" t="str">
        <f t="shared" si="51"/>
        <v>19x150-Waste</v>
      </c>
      <c r="L1127" s="32">
        <f>VLOOKUP(K:K,'price per block'!A:B,2,FALSE)</f>
        <v>346.15384615384613</v>
      </c>
      <c r="M1127" s="33">
        <f>VLOOKUP(K:K,'price per block'!A:E,5,FALSE)</f>
        <v>1</v>
      </c>
      <c r="N1127">
        <f t="shared" si="52"/>
        <v>7.7510000000000003</v>
      </c>
      <c r="O1127" s="34">
        <f t="shared" si="53"/>
        <v>0</v>
      </c>
    </row>
    <row r="1128" spans="1:15" x14ac:dyDescent="0.2">
      <c r="A1128" s="40">
        <v>45505</v>
      </c>
      <c r="B1128" s="23" t="s">
        <v>79</v>
      </c>
      <c r="C1128" s="19" t="s">
        <v>42</v>
      </c>
      <c r="D1128" s="19" t="s">
        <v>46</v>
      </c>
      <c r="E1128" s="19" t="s">
        <v>12</v>
      </c>
      <c r="F1128" s="20" t="s">
        <v>61</v>
      </c>
      <c r="G1128" s="21">
        <v>15321</v>
      </c>
      <c r="H1128" s="22">
        <v>3037.26</v>
      </c>
      <c r="I1128" s="22">
        <v>5.34</v>
      </c>
      <c r="J1128" s="22">
        <v>2.1530100000000001</v>
      </c>
      <c r="K1128" s="22" t="str">
        <f t="shared" si="51"/>
        <v>19x100-Q1</v>
      </c>
      <c r="L1128" s="32">
        <f>VLOOKUP(K:K,'price per block'!A:B,2,FALSE)</f>
        <v>300</v>
      </c>
      <c r="M1128" s="33">
        <f>VLOOKUP(K:K,'price per block'!A:E,5,FALSE)</f>
        <v>1</v>
      </c>
      <c r="N1128">
        <f t="shared" si="52"/>
        <v>5.34</v>
      </c>
      <c r="O1128" s="34">
        <f t="shared" si="53"/>
        <v>0</v>
      </c>
    </row>
    <row r="1129" spans="1:15" x14ac:dyDescent="0.2">
      <c r="A1129" s="40">
        <v>45505</v>
      </c>
      <c r="B1129" s="23" t="s">
        <v>79</v>
      </c>
      <c r="C1129" s="19" t="s">
        <v>42</v>
      </c>
      <c r="D1129" s="19" t="s">
        <v>47</v>
      </c>
      <c r="E1129" s="19" t="s">
        <v>12</v>
      </c>
      <c r="F1129" s="20" t="s">
        <v>61</v>
      </c>
      <c r="G1129" s="21">
        <v>37649</v>
      </c>
      <c r="H1129" s="22">
        <v>14982.2</v>
      </c>
      <c r="I1129" s="22">
        <v>26.349</v>
      </c>
      <c r="J1129" s="22">
        <v>10.6235</v>
      </c>
      <c r="K1129" s="22" t="str">
        <f t="shared" si="51"/>
        <v>19x100-Q1</v>
      </c>
      <c r="L1129" s="32">
        <f>VLOOKUP(K:K,'price per block'!A:B,2,FALSE)</f>
        <v>300</v>
      </c>
      <c r="M1129" s="33">
        <f>VLOOKUP(K:K,'price per block'!A:E,5,FALSE)</f>
        <v>1</v>
      </c>
      <c r="N1129">
        <f t="shared" si="52"/>
        <v>26.349</v>
      </c>
      <c r="O1129" s="34">
        <f t="shared" si="53"/>
        <v>0</v>
      </c>
    </row>
    <row r="1130" spans="1:15" x14ac:dyDescent="0.2">
      <c r="A1130" s="40">
        <v>45505</v>
      </c>
      <c r="B1130" s="23" t="s">
        <v>79</v>
      </c>
      <c r="C1130" s="19" t="s">
        <v>42</v>
      </c>
      <c r="D1130" s="19" t="s">
        <v>48</v>
      </c>
      <c r="E1130" s="19" t="s">
        <v>15</v>
      </c>
      <c r="F1130" s="20" t="s">
        <v>62</v>
      </c>
      <c r="G1130" s="21">
        <v>7590</v>
      </c>
      <c r="H1130" s="22">
        <v>2106.4699999999998</v>
      </c>
      <c r="I1130" s="22">
        <v>3.6920000000000002</v>
      </c>
      <c r="J1130" s="22">
        <v>1.48871</v>
      </c>
      <c r="K1130" s="22" t="str">
        <f t="shared" si="51"/>
        <v>19x100-Q3</v>
      </c>
      <c r="L1130" s="32">
        <f>VLOOKUP(K:K,'price per block'!A:B,2,FALSE)</f>
        <v>225</v>
      </c>
      <c r="M1130" s="33">
        <f>VLOOKUP(K:K,'price per block'!A:E,5,FALSE)</f>
        <v>0.75</v>
      </c>
      <c r="N1130">
        <f t="shared" si="52"/>
        <v>2.7690000000000001</v>
      </c>
      <c r="O1130" s="34">
        <f t="shared" si="53"/>
        <v>0.92300000000000004</v>
      </c>
    </row>
    <row r="1131" spans="1:15" x14ac:dyDescent="0.2">
      <c r="A1131" s="40">
        <v>45505</v>
      </c>
      <c r="B1131" s="23" t="s">
        <v>79</v>
      </c>
      <c r="C1131" s="19" t="s">
        <v>42</v>
      </c>
      <c r="D1131" s="19" t="s">
        <v>44</v>
      </c>
      <c r="E1131" s="19" t="s">
        <v>15</v>
      </c>
      <c r="F1131" s="20" t="s">
        <v>64</v>
      </c>
      <c r="G1131" s="21">
        <v>1254</v>
      </c>
      <c r="H1131" s="22">
        <v>283.39400000000001</v>
      </c>
      <c r="I1131" s="22">
        <v>0.498</v>
      </c>
      <c r="J1131" s="22">
        <v>0.200734</v>
      </c>
      <c r="K1131" s="22" t="str">
        <f t="shared" si="51"/>
        <v>19x100-Q4</v>
      </c>
      <c r="L1131" s="32">
        <f>VLOOKUP(K:K,'price per block'!A:B,2,FALSE)</f>
        <v>150</v>
      </c>
      <c r="M1131" s="33">
        <f>VLOOKUP(K:K,'price per block'!A:E,5,FALSE)</f>
        <v>0.5</v>
      </c>
      <c r="N1131">
        <f t="shared" si="52"/>
        <v>0.249</v>
      </c>
      <c r="O1131" s="34">
        <f t="shared" si="53"/>
        <v>0.249</v>
      </c>
    </row>
    <row r="1132" spans="1:15" x14ac:dyDescent="0.2">
      <c r="A1132" s="40">
        <v>45505</v>
      </c>
      <c r="B1132" s="23" t="s">
        <v>79</v>
      </c>
      <c r="C1132" s="19" t="s">
        <v>42</v>
      </c>
      <c r="D1132" s="19" t="s">
        <v>45</v>
      </c>
      <c r="E1132" s="19" t="s">
        <v>22</v>
      </c>
      <c r="F1132" s="20" t="s">
        <v>63</v>
      </c>
      <c r="G1132" s="21">
        <v>451</v>
      </c>
      <c r="H1132" s="22">
        <v>130.18700000000001</v>
      </c>
      <c r="I1132" s="22">
        <v>0.22900000000000001</v>
      </c>
      <c r="J1132" s="22">
        <v>9.2302999999999996E-2</v>
      </c>
      <c r="K1132" s="22" t="str">
        <f t="shared" si="51"/>
        <v>19x100-Q2</v>
      </c>
      <c r="L1132" s="32">
        <f>VLOOKUP(K:K,'price per block'!A:B,2,FALSE)</f>
        <v>300</v>
      </c>
      <c r="M1132" s="33">
        <f>VLOOKUP(K:K,'price per block'!A:E,5,FALSE)</f>
        <v>1</v>
      </c>
      <c r="N1132">
        <f t="shared" si="52"/>
        <v>0.22900000000000001</v>
      </c>
      <c r="O1132" s="34">
        <f t="shared" si="53"/>
        <v>0</v>
      </c>
    </row>
    <row r="1133" spans="1:15" x14ac:dyDescent="0.2">
      <c r="A1133" s="40">
        <v>45505</v>
      </c>
      <c r="B1133" s="23" t="s">
        <v>79</v>
      </c>
      <c r="C1133" s="19" t="s">
        <v>42</v>
      </c>
      <c r="D1133" s="19" t="s">
        <v>41</v>
      </c>
      <c r="E1133" s="19" t="s">
        <v>12</v>
      </c>
      <c r="F1133" s="20" t="s">
        <v>65</v>
      </c>
      <c r="G1133" s="21">
        <v>8</v>
      </c>
      <c r="H1133" s="22">
        <v>24.024000000000001</v>
      </c>
      <c r="I1133" s="22">
        <v>4.2000000000000003E-2</v>
      </c>
      <c r="J1133" s="22">
        <v>1.704E-2</v>
      </c>
      <c r="K1133" s="22" t="str">
        <f t="shared" si="51"/>
        <v>19x100-Q5</v>
      </c>
      <c r="L1133" s="32">
        <f>VLOOKUP(K:K,'price per block'!A:B,2,FALSE)</f>
        <v>300</v>
      </c>
      <c r="M1133" s="33">
        <f>VLOOKUP(K:K,'price per block'!A:E,5,FALSE)</f>
        <v>1</v>
      </c>
      <c r="N1133">
        <f t="shared" si="52"/>
        <v>4.2000000000000003E-2</v>
      </c>
      <c r="O1133" s="34">
        <f t="shared" si="53"/>
        <v>0</v>
      </c>
    </row>
    <row r="1134" spans="1:15" x14ac:dyDescent="0.2">
      <c r="A1134" s="40">
        <v>45505</v>
      </c>
      <c r="B1134" s="23" t="s">
        <v>79</v>
      </c>
      <c r="C1134" s="19" t="s">
        <v>42</v>
      </c>
      <c r="D1134" s="19" t="s">
        <v>43</v>
      </c>
      <c r="E1134" s="19" t="s">
        <v>12</v>
      </c>
      <c r="F1134" s="20" t="s">
        <v>65</v>
      </c>
      <c r="G1134" s="21">
        <v>20</v>
      </c>
      <c r="H1134" s="22">
        <v>48.16</v>
      </c>
      <c r="I1134" s="22">
        <v>8.5000000000000006E-2</v>
      </c>
      <c r="J1134" s="22">
        <v>3.4149800000000001E-2</v>
      </c>
      <c r="K1134" s="22" t="str">
        <f t="shared" si="51"/>
        <v>19x100-Q5</v>
      </c>
      <c r="L1134" s="32">
        <f>VLOOKUP(K:K,'price per block'!A:B,2,FALSE)</f>
        <v>300</v>
      </c>
      <c r="M1134" s="33">
        <f>VLOOKUP(K:K,'price per block'!A:E,5,FALSE)</f>
        <v>1</v>
      </c>
      <c r="N1134">
        <f t="shared" si="52"/>
        <v>8.5000000000000006E-2</v>
      </c>
      <c r="O1134" s="34">
        <f t="shared" si="53"/>
        <v>0</v>
      </c>
    </row>
    <row r="1135" spans="1:15" x14ac:dyDescent="0.2">
      <c r="A1135" s="40">
        <v>45505</v>
      </c>
      <c r="B1135" s="23" t="s">
        <v>79</v>
      </c>
      <c r="C1135" s="19" t="s">
        <v>126</v>
      </c>
      <c r="D1135" s="19" t="s">
        <v>14</v>
      </c>
      <c r="E1135" s="19" t="s">
        <v>15</v>
      </c>
      <c r="F1135" s="20" t="s">
        <v>62</v>
      </c>
      <c r="G1135" s="21">
        <v>17420</v>
      </c>
      <c r="H1135" s="22">
        <v>4469.83</v>
      </c>
      <c r="I1135" s="22">
        <v>5.8520000000000003</v>
      </c>
      <c r="J1135" s="22">
        <v>2.35941</v>
      </c>
      <c r="K1135" s="22" t="str">
        <f t="shared" si="51"/>
        <v>19x75-Q3</v>
      </c>
      <c r="L1135" s="32">
        <f>VLOOKUP(K:K,'price per block'!A:B,2,FALSE)</f>
        <v>244</v>
      </c>
      <c r="M1135" s="33">
        <f>VLOOKUP(K:K,'price per block'!A:E,5,FALSE)</f>
        <v>0.81333333333333335</v>
      </c>
      <c r="N1135">
        <f t="shared" si="52"/>
        <v>4.7596266666666667</v>
      </c>
      <c r="O1135" s="34">
        <f t="shared" si="53"/>
        <v>1.0923733333333336</v>
      </c>
    </row>
    <row r="1136" spans="1:15" x14ac:dyDescent="0.2">
      <c r="A1136" s="40">
        <v>45505</v>
      </c>
      <c r="B1136" s="23" t="s">
        <v>79</v>
      </c>
      <c r="C1136" s="19" t="s">
        <v>126</v>
      </c>
      <c r="D1136" s="19" t="s">
        <v>11</v>
      </c>
      <c r="E1136" s="19" t="s">
        <v>12</v>
      </c>
      <c r="F1136" s="20" t="s">
        <v>61</v>
      </c>
      <c r="G1136" s="21">
        <v>192616</v>
      </c>
      <c r="H1136" s="22">
        <v>80834.600000000006</v>
      </c>
      <c r="I1136" s="22">
        <v>105.878</v>
      </c>
      <c r="J1136" s="22">
        <v>42.687800000000003</v>
      </c>
      <c r="K1136" s="22" t="str">
        <f t="shared" si="51"/>
        <v>19x75-Q1</v>
      </c>
      <c r="L1136" s="32">
        <f>VLOOKUP(K:K,'price per block'!A:B,2,FALSE)</f>
        <v>300</v>
      </c>
      <c r="M1136" s="33">
        <f>VLOOKUP(K:K,'price per block'!A:E,5,FALSE)</f>
        <v>1</v>
      </c>
      <c r="N1136">
        <f t="shared" si="52"/>
        <v>105.878</v>
      </c>
      <c r="O1136" s="34">
        <f t="shared" si="53"/>
        <v>0</v>
      </c>
    </row>
    <row r="1137" spans="1:15" x14ac:dyDescent="0.2">
      <c r="A1137" s="40">
        <v>45505</v>
      </c>
      <c r="B1137" s="23" t="s">
        <v>79</v>
      </c>
      <c r="C1137" s="19" t="s">
        <v>126</v>
      </c>
      <c r="D1137" s="19" t="s">
        <v>13</v>
      </c>
      <c r="E1137" s="19" t="s">
        <v>12</v>
      </c>
      <c r="F1137" s="20" t="s">
        <v>61</v>
      </c>
      <c r="G1137" s="21">
        <v>48997</v>
      </c>
      <c r="H1137" s="22">
        <v>10015</v>
      </c>
      <c r="I1137" s="22">
        <v>13.117000000000001</v>
      </c>
      <c r="J1137" s="22">
        <v>5.2884900000000004</v>
      </c>
      <c r="K1137" s="22" t="str">
        <f t="shared" si="51"/>
        <v>19x75-Q1</v>
      </c>
      <c r="L1137" s="32">
        <f>VLOOKUP(K:K,'price per block'!A:B,2,FALSE)</f>
        <v>300</v>
      </c>
      <c r="M1137" s="33">
        <f>VLOOKUP(K:K,'price per block'!A:E,5,FALSE)</f>
        <v>1</v>
      </c>
      <c r="N1137">
        <f t="shared" si="52"/>
        <v>13.117000000000001</v>
      </c>
      <c r="O1137" s="34">
        <f t="shared" si="53"/>
        <v>0</v>
      </c>
    </row>
    <row r="1138" spans="1:15" x14ac:dyDescent="0.2">
      <c r="A1138" s="40">
        <v>45505</v>
      </c>
      <c r="B1138" s="23" t="s">
        <v>79</v>
      </c>
      <c r="C1138" s="19" t="s">
        <v>126</v>
      </c>
      <c r="D1138" s="19" t="s">
        <v>23</v>
      </c>
      <c r="E1138" s="19" t="s">
        <v>22</v>
      </c>
      <c r="F1138" s="20" t="s">
        <v>63</v>
      </c>
      <c r="G1138" s="21">
        <v>1922</v>
      </c>
      <c r="H1138" s="22">
        <v>491.42200000000003</v>
      </c>
      <c r="I1138" s="22">
        <v>0.64400000000000002</v>
      </c>
      <c r="J1138" s="22">
        <v>0.25955400000000001</v>
      </c>
      <c r="K1138" s="22" t="str">
        <f t="shared" si="51"/>
        <v>19x75-Q2</v>
      </c>
      <c r="L1138" s="32">
        <f>VLOOKUP(K:K,'price per block'!A:B,2,FALSE)</f>
        <v>300</v>
      </c>
      <c r="M1138" s="33">
        <f>VLOOKUP(K:K,'price per block'!A:E,5,FALSE)</f>
        <v>1</v>
      </c>
      <c r="N1138">
        <f t="shared" si="52"/>
        <v>0.64400000000000002</v>
      </c>
      <c r="O1138" s="34">
        <f t="shared" si="53"/>
        <v>0</v>
      </c>
    </row>
    <row r="1139" spans="1:15" x14ac:dyDescent="0.2">
      <c r="A1139" s="40">
        <v>45505</v>
      </c>
      <c r="B1139" s="23" t="s">
        <v>79</v>
      </c>
      <c r="C1139" s="19" t="s">
        <v>126</v>
      </c>
      <c r="D1139" s="19" t="s">
        <v>24</v>
      </c>
      <c r="E1139" s="19" t="s">
        <v>12</v>
      </c>
      <c r="F1139" s="20" t="s">
        <v>65</v>
      </c>
      <c r="G1139" s="21">
        <v>233</v>
      </c>
      <c r="H1139" s="22">
        <v>561.06399999999996</v>
      </c>
      <c r="I1139" s="22">
        <v>0.73499999999999999</v>
      </c>
      <c r="J1139" s="22">
        <v>0.29631600000000002</v>
      </c>
      <c r="K1139" s="22" t="str">
        <f t="shared" si="51"/>
        <v>19x75-Q5</v>
      </c>
      <c r="L1139" s="32">
        <f>VLOOKUP(K:K,'price per block'!A:B,2,FALSE)</f>
        <v>300</v>
      </c>
      <c r="M1139" s="33">
        <f>VLOOKUP(K:K,'price per block'!A:E,5,FALSE)</f>
        <v>1</v>
      </c>
      <c r="N1139">
        <f t="shared" si="52"/>
        <v>0.73499999999999999</v>
      </c>
      <c r="O1139" s="34">
        <f t="shared" si="53"/>
        <v>0</v>
      </c>
    </row>
    <row r="1140" spans="1:15" x14ac:dyDescent="0.2">
      <c r="A1140" s="40">
        <v>45505</v>
      </c>
      <c r="B1140" s="23" t="s">
        <v>79</v>
      </c>
      <c r="C1140" s="19" t="s">
        <v>126</v>
      </c>
      <c r="D1140" s="19" t="s">
        <v>25</v>
      </c>
      <c r="E1140" s="19" t="s">
        <v>12</v>
      </c>
      <c r="F1140" s="20" t="s">
        <v>65</v>
      </c>
      <c r="G1140" s="21">
        <v>143</v>
      </c>
      <c r="H1140" s="22">
        <v>429.42899999999997</v>
      </c>
      <c r="I1140" s="22">
        <v>0.56299999999999994</v>
      </c>
      <c r="J1140" s="22">
        <v>0.226989</v>
      </c>
      <c r="K1140" s="22" t="str">
        <f t="shared" si="51"/>
        <v>19x75-Q5</v>
      </c>
      <c r="L1140" s="32">
        <f>VLOOKUP(K:K,'price per block'!A:B,2,FALSE)</f>
        <v>300</v>
      </c>
      <c r="M1140" s="33">
        <f>VLOOKUP(K:K,'price per block'!A:E,5,FALSE)</f>
        <v>1</v>
      </c>
      <c r="N1140">
        <f t="shared" si="52"/>
        <v>0.56299999999999994</v>
      </c>
      <c r="O1140" s="34">
        <f t="shared" si="53"/>
        <v>0</v>
      </c>
    </row>
    <row r="1141" spans="1:15" x14ac:dyDescent="0.2">
      <c r="A1141" s="40">
        <v>45505</v>
      </c>
      <c r="B1141" s="23" t="s">
        <v>79</v>
      </c>
      <c r="C1141" s="19" t="s">
        <v>126</v>
      </c>
      <c r="D1141" s="19" t="s">
        <v>27</v>
      </c>
      <c r="E1141" s="19" t="s">
        <v>15</v>
      </c>
      <c r="F1141" s="20" t="s">
        <v>64</v>
      </c>
      <c r="G1141" s="21">
        <v>566</v>
      </c>
      <c r="H1141" s="22">
        <v>130.60599999999999</v>
      </c>
      <c r="I1141" s="22">
        <v>0.17100000000000001</v>
      </c>
      <c r="J1141" s="22">
        <v>6.9033399999999995E-2</v>
      </c>
      <c r="K1141" s="22" t="str">
        <f t="shared" si="51"/>
        <v>19x75-Q4</v>
      </c>
      <c r="L1141" s="32">
        <f>VLOOKUP(K:K,'price per block'!A:B,2,FALSE)</f>
        <v>200.00000000000003</v>
      </c>
      <c r="M1141" s="33">
        <f>VLOOKUP(K:K,'price per block'!A:E,5,FALSE)</f>
        <v>0.66666666666666663</v>
      </c>
      <c r="N1141">
        <f t="shared" si="52"/>
        <v>0.114</v>
      </c>
      <c r="O1141" s="34">
        <f t="shared" si="53"/>
        <v>5.7000000000000009E-2</v>
      </c>
    </row>
    <row r="1142" spans="1:15" x14ac:dyDescent="0.2">
      <c r="A1142" s="40">
        <v>45505</v>
      </c>
      <c r="B1142" s="23" t="s">
        <v>79</v>
      </c>
      <c r="C1142" s="19" t="s">
        <v>84</v>
      </c>
      <c r="D1142" s="19" t="s">
        <v>85</v>
      </c>
      <c r="E1142" s="19" t="s">
        <v>15</v>
      </c>
      <c r="F1142" s="20" t="s">
        <v>64</v>
      </c>
      <c r="G1142" s="21">
        <v>1818</v>
      </c>
      <c r="H1142" s="22">
        <v>461.60500000000002</v>
      </c>
      <c r="I1142" s="22">
        <v>1.234</v>
      </c>
      <c r="J1142" s="22">
        <v>0.49756699999999998</v>
      </c>
      <c r="K1142" s="22" t="str">
        <f t="shared" si="51"/>
        <v>19x150-Q4</v>
      </c>
      <c r="L1142" s="32">
        <f>VLOOKUP(K:K,'price per block'!A:B,2,FALSE)</f>
        <v>115.38461538461539</v>
      </c>
      <c r="M1142" s="33">
        <f>VLOOKUP(K:K,'price per block'!A:E,5,FALSE)</f>
        <v>0.33333333333333331</v>
      </c>
      <c r="N1142">
        <f t="shared" si="52"/>
        <v>0.41133333333333333</v>
      </c>
      <c r="O1142" s="34">
        <f t="shared" si="53"/>
        <v>0.82266666666666666</v>
      </c>
    </row>
    <row r="1143" spans="1:15" x14ac:dyDescent="0.2">
      <c r="A1143" s="40">
        <v>45505</v>
      </c>
      <c r="B1143" s="23" t="s">
        <v>79</v>
      </c>
      <c r="C1143" s="19" t="s">
        <v>84</v>
      </c>
      <c r="D1143" s="19" t="s">
        <v>86</v>
      </c>
      <c r="E1143" s="19" t="s">
        <v>12</v>
      </c>
      <c r="F1143" s="20" t="s">
        <v>61</v>
      </c>
      <c r="G1143" s="21">
        <v>2268</v>
      </c>
      <c r="H1143" s="22">
        <v>499.73399999999998</v>
      </c>
      <c r="I1143" s="22">
        <v>1.337</v>
      </c>
      <c r="J1143" s="22">
        <v>0.53893000000000002</v>
      </c>
      <c r="K1143" s="22" t="str">
        <f t="shared" si="51"/>
        <v>19x150-Q1</v>
      </c>
      <c r="L1143" s="32">
        <f>VLOOKUP(K:K,'price per block'!A:B,2,FALSE)</f>
        <v>346.15384615384613</v>
      </c>
      <c r="M1143" s="33">
        <f>VLOOKUP(K:K,'price per block'!A:E,5,FALSE)</f>
        <v>1</v>
      </c>
      <c r="N1143">
        <f t="shared" si="52"/>
        <v>1.337</v>
      </c>
      <c r="O1143" s="34">
        <f t="shared" si="53"/>
        <v>0</v>
      </c>
    </row>
    <row r="1144" spans="1:15" x14ac:dyDescent="0.2">
      <c r="A1144" s="40">
        <v>45505</v>
      </c>
      <c r="B1144" s="23" t="s">
        <v>79</v>
      </c>
      <c r="C1144" s="19" t="s">
        <v>84</v>
      </c>
      <c r="D1144" s="19" t="s">
        <v>87</v>
      </c>
      <c r="E1144" s="19" t="s">
        <v>12</v>
      </c>
      <c r="F1144" s="20" t="s">
        <v>61</v>
      </c>
      <c r="G1144" s="21">
        <v>10647</v>
      </c>
      <c r="H1144" s="22">
        <v>4184.62</v>
      </c>
      <c r="I1144" s="22">
        <v>11.191000000000001</v>
      </c>
      <c r="J1144" s="22">
        <v>4.5118799999999997</v>
      </c>
      <c r="K1144" s="22" t="str">
        <f t="shared" si="51"/>
        <v>19x150-Q1</v>
      </c>
      <c r="L1144" s="32">
        <f>VLOOKUP(K:K,'price per block'!A:B,2,FALSE)</f>
        <v>346.15384615384613</v>
      </c>
      <c r="M1144" s="33">
        <f>VLOOKUP(K:K,'price per block'!A:E,5,FALSE)</f>
        <v>1</v>
      </c>
      <c r="N1144">
        <f t="shared" si="52"/>
        <v>11.191000000000001</v>
      </c>
      <c r="O1144" s="34">
        <f t="shared" si="53"/>
        <v>0</v>
      </c>
    </row>
    <row r="1145" spans="1:15" x14ac:dyDescent="0.2">
      <c r="A1145" s="40">
        <v>45505</v>
      </c>
      <c r="B1145" s="23" t="s">
        <v>79</v>
      </c>
      <c r="C1145" s="19" t="s">
        <v>84</v>
      </c>
      <c r="D1145" s="19" t="s">
        <v>88</v>
      </c>
      <c r="E1145" s="19" t="s">
        <v>15</v>
      </c>
      <c r="F1145" s="20" t="s">
        <v>62</v>
      </c>
      <c r="G1145" s="21">
        <v>2672</v>
      </c>
      <c r="H1145" s="22">
        <v>745.48599999999999</v>
      </c>
      <c r="I1145" s="22">
        <v>1.9950000000000001</v>
      </c>
      <c r="J1145" s="22">
        <v>0.80420899999999995</v>
      </c>
      <c r="K1145" s="22" t="str">
        <f t="shared" si="51"/>
        <v>19x150-Q3</v>
      </c>
      <c r="L1145" s="32">
        <f>VLOOKUP(K:K,'price per block'!A:B,2,FALSE)</f>
        <v>288.46153846153845</v>
      </c>
      <c r="M1145" s="33">
        <f>VLOOKUP(K:K,'price per block'!A:E,5,FALSE)</f>
        <v>0.66666666666666663</v>
      </c>
      <c r="N1145">
        <f t="shared" si="52"/>
        <v>1.33</v>
      </c>
      <c r="O1145" s="34">
        <f t="shared" si="53"/>
        <v>0.66500000000000004</v>
      </c>
    </row>
    <row r="1146" spans="1:15" x14ac:dyDescent="0.2">
      <c r="A1146" s="40">
        <v>45505</v>
      </c>
      <c r="B1146" s="23" t="s">
        <v>79</v>
      </c>
      <c r="C1146" s="19" t="s">
        <v>84</v>
      </c>
      <c r="D1146" s="19" t="s">
        <v>89</v>
      </c>
      <c r="E1146" s="19" t="s">
        <v>22</v>
      </c>
      <c r="F1146" s="20" t="s">
        <v>63</v>
      </c>
      <c r="G1146" s="21">
        <v>24</v>
      </c>
      <c r="H1146" s="22">
        <v>6.7080000000000002</v>
      </c>
      <c r="I1146" s="22">
        <v>1.7999999999999999E-2</v>
      </c>
      <c r="J1146" s="22">
        <v>7.2649100000000003E-3</v>
      </c>
      <c r="K1146" s="22" t="str">
        <f t="shared" si="51"/>
        <v>19x150-Q2</v>
      </c>
      <c r="L1146" s="32">
        <f>VLOOKUP(K:K,'price per block'!A:B,2,FALSE)</f>
        <v>346.15384615384613</v>
      </c>
      <c r="M1146" s="33">
        <f>VLOOKUP(K:K,'price per block'!A:E,5,FALSE)</f>
        <v>1</v>
      </c>
      <c r="N1146">
        <f t="shared" si="52"/>
        <v>1.7999999999999999E-2</v>
      </c>
      <c r="O1146" s="34">
        <f t="shared" si="53"/>
        <v>0</v>
      </c>
    </row>
    <row r="1147" spans="1:15" x14ac:dyDescent="0.2">
      <c r="A1147" s="40">
        <v>45505</v>
      </c>
      <c r="B1147" s="23" t="s">
        <v>90</v>
      </c>
      <c r="C1147" s="19" t="s">
        <v>28</v>
      </c>
      <c r="D1147" s="19" t="s">
        <v>9</v>
      </c>
      <c r="E1147" s="19" t="s">
        <v>10</v>
      </c>
      <c r="F1147" s="20" t="s">
        <v>6</v>
      </c>
      <c r="G1147" s="21">
        <v>55454</v>
      </c>
      <c r="H1147" s="22">
        <v>11762.7</v>
      </c>
      <c r="I1147" s="22">
        <v>12.345000000000001</v>
      </c>
      <c r="J1147" s="22">
        <v>16.241800000000001</v>
      </c>
      <c r="K1147" s="22" t="str">
        <f t="shared" si="51"/>
        <v>16x69-Waste</v>
      </c>
      <c r="L1147" s="32">
        <f>VLOOKUP(K:K,'price per block'!A:B,2,FALSE)</f>
        <v>300</v>
      </c>
      <c r="M1147" s="33">
        <f>VLOOKUP(K:K,'price per block'!A:E,5,FALSE)</f>
        <v>1</v>
      </c>
      <c r="N1147">
        <f t="shared" si="52"/>
        <v>12.345000000000001</v>
      </c>
      <c r="O1147" s="34">
        <f t="shared" si="53"/>
        <v>0</v>
      </c>
    </row>
    <row r="1148" spans="1:15" x14ac:dyDescent="0.2">
      <c r="A1148" s="40">
        <v>45505</v>
      </c>
      <c r="B1148" s="23" t="s">
        <v>90</v>
      </c>
      <c r="C1148" s="19" t="s">
        <v>28</v>
      </c>
      <c r="D1148" s="19" t="s">
        <v>6</v>
      </c>
      <c r="E1148" s="19" t="s">
        <v>6</v>
      </c>
      <c r="F1148" s="20" t="s">
        <v>6</v>
      </c>
      <c r="G1148" s="21">
        <v>89509</v>
      </c>
      <c r="H1148" s="22">
        <v>5447.18</v>
      </c>
      <c r="I1148" s="22">
        <v>5.718</v>
      </c>
      <c r="J1148" s="22">
        <v>7.5223100000000001</v>
      </c>
      <c r="K1148" s="22" t="str">
        <f t="shared" si="51"/>
        <v>16x69-Waste</v>
      </c>
      <c r="L1148" s="32">
        <f>VLOOKUP(K:K,'price per block'!A:B,2,FALSE)</f>
        <v>300</v>
      </c>
      <c r="M1148" s="33">
        <f>VLOOKUP(K:K,'price per block'!A:E,5,FALSE)</f>
        <v>1</v>
      </c>
      <c r="N1148">
        <f t="shared" si="52"/>
        <v>5.718</v>
      </c>
      <c r="O1148" s="34">
        <f t="shared" si="53"/>
        <v>0</v>
      </c>
    </row>
    <row r="1149" spans="1:15" x14ac:dyDescent="0.2">
      <c r="A1149" s="40">
        <v>45505</v>
      </c>
      <c r="B1149" s="23" t="s">
        <v>90</v>
      </c>
      <c r="C1149" s="19" t="s">
        <v>28</v>
      </c>
      <c r="D1149" s="19" t="s">
        <v>16</v>
      </c>
      <c r="E1149" s="19" t="s">
        <v>6</v>
      </c>
      <c r="F1149" s="20" t="s">
        <v>6</v>
      </c>
      <c r="G1149" s="21">
        <v>0</v>
      </c>
      <c r="H1149" s="22">
        <v>986.99</v>
      </c>
      <c r="I1149" s="22">
        <v>1.036</v>
      </c>
      <c r="J1149" s="22">
        <v>1.3628899999999999</v>
      </c>
      <c r="K1149" s="22" t="str">
        <f t="shared" si="51"/>
        <v>16x69-Waste</v>
      </c>
      <c r="L1149" s="32">
        <f>VLOOKUP(K:K,'price per block'!A:B,2,FALSE)</f>
        <v>300</v>
      </c>
      <c r="M1149" s="33">
        <f>VLOOKUP(K:K,'price per block'!A:E,5,FALSE)</f>
        <v>1</v>
      </c>
      <c r="N1149">
        <f t="shared" si="52"/>
        <v>1.036</v>
      </c>
      <c r="O1149" s="34">
        <f t="shared" si="53"/>
        <v>0</v>
      </c>
    </row>
    <row r="1150" spans="1:15" x14ac:dyDescent="0.2">
      <c r="A1150" s="40">
        <v>45505</v>
      </c>
      <c r="B1150" s="23" t="s">
        <v>90</v>
      </c>
      <c r="C1150" s="19" t="s">
        <v>28</v>
      </c>
      <c r="D1150" s="19" t="s">
        <v>17</v>
      </c>
      <c r="E1150" s="19" t="s">
        <v>6</v>
      </c>
      <c r="F1150" s="20" t="s">
        <v>6</v>
      </c>
      <c r="G1150" s="21">
        <v>5</v>
      </c>
      <c r="H1150" s="22">
        <v>19.884</v>
      </c>
      <c r="I1150" s="22">
        <v>2.1000000000000001E-2</v>
      </c>
      <c r="J1150" s="22">
        <v>2.7285899999999998E-2</v>
      </c>
      <c r="K1150" s="22" t="str">
        <f t="shared" si="51"/>
        <v>16x69-Waste</v>
      </c>
      <c r="L1150" s="32">
        <f>VLOOKUP(K:K,'price per block'!A:B,2,FALSE)</f>
        <v>300</v>
      </c>
      <c r="M1150" s="33">
        <f>VLOOKUP(K:K,'price per block'!A:E,5,FALSE)</f>
        <v>1</v>
      </c>
      <c r="N1150">
        <f t="shared" si="52"/>
        <v>2.1000000000000001E-2</v>
      </c>
      <c r="O1150" s="34">
        <f t="shared" si="53"/>
        <v>0</v>
      </c>
    </row>
    <row r="1151" spans="1:15" x14ac:dyDescent="0.2">
      <c r="A1151" s="40">
        <v>45505</v>
      </c>
      <c r="B1151" s="23" t="s">
        <v>90</v>
      </c>
      <c r="C1151" s="19" t="s">
        <v>28</v>
      </c>
      <c r="D1151" s="19" t="s">
        <v>30</v>
      </c>
      <c r="E1151" s="19" t="s">
        <v>12</v>
      </c>
      <c r="F1151" s="20" t="s">
        <v>61</v>
      </c>
      <c r="G1151" s="21">
        <v>88054</v>
      </c>
      <c r="H1151" s="22">
        <v>38080</v>
      </c>
      <c r="I1151" s="22">
        <v>39.972999999999999</v>
      </c>
      <c r="J1151" s="22">
        <v>52.589399999999998</v>
      </c>
      <c r="K1151" s="22" t="str">
        <f t="shared" si="51"/>
        <v>16x69-Q1</v>
      </c>
      <c r="L1151" s="32">
        <f>VLOOKUP(K:K,'price per block'!A:B,2,FALSE)</f>
        <v>300</v>
      </c>
      <c r="M1151" s="33">
        <f>VLOOKUP(K:K,'price per block'!A:E,5,FALSE)</f>
        <v>1</v>
      </c>
      <c r="N1151">
        <f t="shared" si="52"/>
        <v>39.972999999999999</v>
      </c>
      <c r="O1151" s="34">
        <f t="shared" si="53"/>
        <v>0</v>
      </c>
    </row>
    <row r="1152" spans="1:15" x14ac:dyDescent="0.2">
      <c r="A1152" s="40">
        <v>45505</v>
      </c>
      <c r="B1152" s="23" t="s">
        <v>90</v>
      </c>
      <c r="C1152" s="19" t="s">
        <v>28</v>
      </c>
      <c r="D1152" s="19" t="s">
        <v>31</v>
      </c>
      <c r="E1152" s="19" t="s">
        <v>12</v>
      </c>
      <c r="F1152" s="20" t="s">
        <v>61</v>
      </c>
      <c r="G1152" s="21">
        <v>30869</v>
      </c>
      <c r="H1152" s="22">
        <v>6848.04</v>
      </c>
      <c r="I1152" s="22">
        <v>7.1879999999999997</v>
      </c>
      <c r="J1152" s="22">
        <v>9.4569100000000006</v>
      </c>
      <c r="K1152" s="22" t="str">
        <f t="shared" si="51"/>
        <v>16x69-Q1</v>
      </c>
      <c r="L1152" s="32">
        <f>VLOOKUP(K:K,'price per block'!A:B,2,FALSE)</f>
        <v>300</v>
      </c>
      <c r="M1152" s="33">
        <f>VLOOKUP(K:K,'price per block'!A:E,5,FALSE)</f>
        <v>1</v>
      </c>
      <c r="N1152">
        <f t="shared" si="52"/>
        <v>7.1879999999999997</v>
      </c>
      <c r="O1152" s="34">
        <f t="shared" si="53"/>
        <v>0</v>
      </c>
    </row>
    <row r="1153" spans="1:15" x14ac:dyDescent="0.2">
      <c r="A1153" s="40">
        <v>45505</v>
      </c>
      <c r="B1153" s="23" t="s">
        <v>90</v>
      </c>
      <c r="C1153" s="19" t="s">
        <v>28</v>
      </c>
      <c r="D1153" s="19" t="s">
        <v>32</v>
      </c>
      <c r="E1153" s="19" t="s">
        <v>15</v>
      </c>
      <c r="F1153" s="20" t="s">
        <v>64</v>
      </c>
      <c r="G1153" s="21">
        <v>6961</v>
      </c>
      <c r="H1153" s="22">
        <v>1660.81</v>
      </c>
      <c r="I1153" s="22">
        <v>1.7430000000000001</v>
      </c>
      <c r="J1153" s="22">
        <v>2.2927399999999998</v>
      </c>
      <c r="K1153" s="22" t="str">
        <f t="shared" si="51"/>
        <v>16x69-Q4</v>
      </c>
      <c r="L1153" s="32">
        <f>VLOOKUP(K:K,'price per block'!A:B,2,FALSE)</f>
        <v>217.39130434782609</v>
      </c>
      <c r="M1153" s="33">
        <f>VLOOKUP(K:K,'price per block'!A:E,5,FALSE)</f>
        <v>0.72463768115942029</v>
      </c>
      <c r="N1153">
        <f t="shared" si="52"/>
        <v>1.2630434782608697</v>
      </c>
      <c r="O1153" s="34">
        <f t="shared" si="53"/>
        <v>0.47995652173913039</v>
      </c>
    </row>
    <row r="1154" spans="1:15" x14ac:dyDescent="0.2">
      <c r="A1154" s="40">
        <v>45505</v>
      </c>
      <c r="B1154" s="23" t="s">
        <v>90</v>
      </c>
      <c r="C1154" s="19" t="s">
        <v>28</v>
      </c>
      <c r="D1154" s="19" t="s">
        <v>29</v>
      </c>
      <c r="E1154" s="19" t="s">
        <v>15</v>
      </c>
      <c r="F1154" s="20" t="s">
        <v>62</v>
      </c>
      <c r="G1154" s="21">
        <v>23668</v>
      </c>
      <c r="H1154" s="22">
        <v>6315.69</v>
      </c>
      <c r="I1154" s="22">
        <v>6.6230000000000002</v>
      </c>
      <c r="J1154" s="22">
        <v>8.7139500000000005</v>
      </c>
      <c r="K1154" s="22" t="str">
        <f t="shared" si="51"/>
        <v>16x69-Q3</v>
      </c>
      <c r="L1154" s="32">
        <f>VLOOKUP(K:K,'price per block'!A:B,2,FALSE)</f>
        <v>217.39130434782609</v>
      </c>
      <c r="M1154" s="33">
        <f>VLOOKUP(K:K,'price per block'!A:E,5,FALSE)</f>
        <v>0.72463768115942029</v>
      </c>
      <c r="N1154">
        <f t="shared" si="52"/>
        <v>4.7992753623188404</v>
      </c>
      <c r="O1154" s="34">
        <f t="shared" si="53"/>
        <v>1.8237246376811598</v>
      </c>
    </row>
    <row r="1155" spans="1:15" x14ac:dyDescent="0.2">
      <c r="A1155" s="40">
        <v>45505</v>
      </c>
      <c r="B1155" s="23" t="s">
        <v>90</v>
      </c>
      <c r="C1155" s="19" t="s">
        <v>28</v>
      </c>
      <c r="D1155" s="19" t="s">
        <v>33</v>
      </c>
      <c r="E1155" s="19" t="s">
        <v>22</v>
      </c>
      <c r="F1155" s="20" t="s">
        <v>63</v>
      </c>
      <c r="G1155" s="21">
        <v>4265</v>
      </c>
      <c r="H1155" s="22">
        <v>1296.0999999999999</v>
      </c>
      <c r="I1155" s="22">
        <v>1.363</v>
      </c>
      <c r="J1155" s="22">
        <v>1.7927599999999999</v>
      </c>
      <c r="K1155" s="22" t="str">
        <f t="shared" ref="K1155:K1218" si="54">CONCATENATE(C1155,"-",F1155)</f>
        <v>16x69-Q2</v>
      </c>
      <c r="L1155" s="32">
        <f>VLOOKUP(K:K,'price per block'!A:B,2,FALSE)</f>
        <v>300</v>
      </c>
      <c r="M1155" s="33">
        <f>VLOOKUP(K:K,'price per block'!A:E,5,FALSE)</f>
        <v>1</v>
      </c>
      <c r="N1155">
        <f t="shared" ref="N1155:N1218" si="55">M1155*I1155</f>
        <v>1.363</v>
      </c>
      <c r="O1155" s="34">
        <f t="shared" ref="O1155:O1218" si="56">I1155-N1155</f>
        <v>0</v>
      </c>
    </row>
    <row r="1156" spans="1:15" x14ac:dyDescent="0.2">
      <c r="A1156" s="40">
        <v>45505</v>
      </c>
      <c r="B1156" s="23" t="s">
        <v>83</v>
      </c>
      <c r="C1156" s="19" t="s">
        <v>126</v>
      </c>
      <c r="D1156" s="19" t="s">
        <v>6</v>
      </c>
      <c r="E1156" s="19" t="s">
        <v>6</v>
      </c>
      <c r="F1156" s="20" t="s">
        <v>6</v>
      </c>
      <c r="G1156" s="21">
        <v>5176</v>
      </c>
      <c r="H1156" s="22">
        <v>257.94099999999997</v>
      </c>
      <c r="I1156" s="22">
        <v>0.33800000000000002</v>
      </c>
      <c r="J1156" s="22">
        <v>1.0295099999999999</v>
      </c>
      <c r="K1156" s="22" t="str">
        <f t="shared" si="54"/>
        <v>19x75-Waste</v>
      </c>
      <c r="L1156" s="32">
        <f>VLOOKUP(K:K,'price per block'!A:B,2,FALSE)</f>
        <v>300</v>
      </c>
      <c r="M1156" s="33">
        <f>VLOOKUP(K:K,'price per block'!A:E,5,FALSE)</f>
        <v>1</v>
      </c>
      <c r="N1156">
        <f t="shared" si="55"/>
        <v>0.33800000000000002</v>
      </c>
      <c r="O1156" s="34">
        <f t="shared" si="56"/>
        <v>0</v>
      </c>
    </row>
    <row r="1157" spans="1:15" x14ac:dyDescent="0.2">
      <c r="A1157" s="40">
        <v>45505</v>
      </c>
      <c r="B1157" s="23" t="s">
        <v>83</v>
      </c>
      <c r="C1157" s="19" t="s">
        <v>126</v>
      </c>
      <c r="D1157" s="19" t="s">
        <v>9</v>
      </c>
      <c r="E1157" s="19" t="s">
        <v>10</v>
      </c>
      <c r="F1157" s="20" t="s">
        <v>6</v>
      </c>
      <c r="G1157" s="21">
        <v>4178</v>
      </c>
      <c r="H1157" s="22">
        <v>866.31700000000001</v>
      </c>
      <c r="I1157" s="22">
        <v>1.135</v>
      </c>
      <c r="J1157" s="22">
        <v>3.4564900000000001</v>
      </c>
      <c r="K1157" s="22" t="str">
        <f t="shared" si="54"/>
        <v>19x75-Waste</v>
      </c>
      <c r="L1157" s="32">
        <f>VLOOKUP(K:K,'price per block'!A:B,2,FALSE)</f>
        <v>300</v>
      </c>
      <c r="M1157" s="33">
        <f>VLOOKUP(K:K,'price per block'!A:E,5,FALSE)</f>
        <v>1</v>
      </c>
      <c r="N1157">
        <f t="shared" si="55"/>
        <v>1.135</v>
      </c>
      <c r="O1157" s="34">
        <f t="shared" si="56"/>
        <v>0</v>
      </c>
    </row>
    <row r="1158" spans="1:15" x14ac:dyDescent="0.2">
      <c r="A1158" s="40">
        <v>45505</v>
      </c>
      <c r="B1158" s="23" t="s">
        <v>83</v>
      </c>
      <c r="C1158" s="19" t="s">
        <v>126</v>
      </c>
      <c r="D1158" s="19" t="s">
        <v>16</v>
      </c>
      <c r="E1158" s="19" t="s">
        <v>6</v>
      </c>
      <c r="F1158" s="20" t="s">
        <v>6</v>
      </c>
      <c r="G1158" s="21">
        <v>0</v>
      </c>
      <c r="H1158" s="22">
        <v>62.761000000000003</v>
      </c>
      <c r="I1158" s="22">
        <v>8.2000000000000003E-2</v>
      </c>
      <c r="J1158" s="22">
        <v>0.250471</v>
      </c>
      <c r="K1158" s="22" t="str">
        <f t="shared" si="54"/>
        <v>19x75-Waste</v>
      </c>
      <c r="L1158" s="32">
        <f>VLOOKUP(K:K,'price per block'!A:B,2,FALSE)</f>
        <v>300</v>
      </c>
      <c r="M1158" s="33">
        <f>VLOOKUP(K:K,'price per block'!A:E,5,FALSE)</f>
        <v>1</v>
      </c>
      <c r="N1158">
        <f t="shared" si="55"/>
        <v>8.2000000000000003E-2</v>
      </c>
      <c r="O1158" s="34">
        <f t="shared" si="56"/>
        <v>0</v>
      </c>
    </row>
    <row r="1159" spans="1:15" x14ac:dyDescent="0.2">
      <c r="A1159" s="40">
        <v>45505</v>
      </c>
      <c r="B1159" s="23" t="s">
        <v>83</v>
      </c>
      <c r="C1159" s="19" t="s">
        <v>126</v>
      </c>
      <c r="D1159" s="19" t="s">
        <v>17</v>
      </c>
      <c r="E1159" s="19" t="s">
        <v>6</v>
      </c>
      <c r="F1159" s="20" t="s">
        <v>6</v>
      </c>
      <c r="G1159" s="21">
        <v>0</v>
      </c>
      <c r="H1159" s="22">
        <v>0</v>
      </c>
      <c r="I1159" s="22">
        <v>0</v>
      </c>
      <c r="J1159" s="22">
        <v>0</v>
      </c>
      <c r="K1159" s="22" t="str">
        <f t="shared" si="54"/>
        <v>19x75-Waste</v>
      </c>
      <c r="L1159" s="32">
        <f>VLOOKUP(K:K,'price per block'!A:B,2,FALSE)</f>
        <v>300</v>
      </c>
      <c r="M1159" s="33">
        <f>VLOOKUP(K:K,'price per block'!A:E,5,FALSE)</f>
        <v>1</v>
      </c>
      <c r="N1159">
        <f t="shared" si="55"/>
        <v>0</v>
      </c>
      <c r="O1159" s="34">
        <f t="shared" si="56"/>
        <v>0</v>
      </c>
    </row>
    <row r="1160" spans="1:15" x14ac:dyDescent="0.2">
      <c r="A1160" s="40">
        <v>45505</v>
      </c>
      <c r="B1160" s="23" t="s">
        <v>83</v>
      </c>
      <c r="C1160" s="19" t="s">
        <v>28</v>
      </c>
      <c r="D1160" s="19" t="s">
        <v>9</v>
      </c>
      <c r="E1160" s="19" t="s">
        <v>10</v>
      </c>
      <c r="F1160" s="20" t="s">
        <v>6</v>
      </c>
      <c r="G1160" s="21">
        <v>19219</v>
      </c>
      <c r="H1160" s="22">
        <v>3839.95</v>
      </c>
      <c r="I1160" s="22">
        <v>3.9910000000000001</v>
      </c>
      <c r="J1160" s="22">
        <v>12.1501</v>
      </c>
      <c r="K1160" s="22" t="str">
        <f t="shared" si="54"/>
        <v>16x69-Waste</v>
      </c>
      <c r="L1160" s="32">
        <f>VLOOKUP(K:K,'price per block'!A:B,2,FALSE)</f>
        <v>300</v>
      </c>
      <c r="M1160" s="33">
        <f>VLOOKUP(K:K,'price per block'!A:E,5,FALSE)</f>
        <v>1</v>
      </c>
      <c r="N1160">
        <f t="shared" si="55"/>
        <v>3.9910000000000001</v>
      </c>
      <c r="O1160" s="34">
        <f t="shared" si="56"/>
        <v>0</v>
      </c>
    </row>
    <row r="1161" spans="1:15" x14ac:dyDescent="0.2">
      <c r="A1161" s="40">
        <v>45505</v>
      </c>
      <c r="B1161" s="23" t="s">
        <v>83</v>
      </c>
      <c r="C1161" s="19" t="s">
        <v>28</v>
      </c>
      <c r="D1161" s="19" t="s">
        <v>6</v>
      </c>
      <c r="E1161" s="19" t="s">
        <v>6</v>
      </c>
      <c r="F1161" s="20" t="s">
        <v>6</v>
      </c>
      <c r="G1161" s="21">
        <v>27404</v>
      </c>
      <c r="H1161" s="22">
        <v>1345.54</v>
      </c>
      <c r="I1161" s="22">
        <v>1.3979999999999999</v>
      </c>
      <c r="J1161" s="22">
        <v>4.2576299999999998</v>
      </c>
      <c r="K1161" s="22" t="str">
        <f t="shared" si="54"/>
        <v>16x69-Waste</v>
      </c>
      <c r="L1161" s="32">
        <f>VLOOKUP(K:K,'price per block'!A:B,2,FALSE)</f>
        <v>300</v>
      </c>
      <c r="M1161" s="33">
        <f>VLOOKUP(K:K,'price per block'!A:E,5,FALSE)</f>
        <v>1</v>
      </c>
      <c r="N1161">
        <f t="shared" si="55"/>
        <v>1.3979999999999999</v>
      </c>
      <c r="O1161" s="34">
        <f t="shared" si="56"/>
        <v>0</v>
      </c>
    </row>
    <row r="1162" spans="1:15" x14ac:dyDescent="0.2">
      <c r="A1162" s="40">
        <v>45505</v>
      </c>
      <c r="B1162" s="23" t="s">
        <v>83</v>
      </c>
      <c r="C1162" s="19" t="s">
        <v>28</v>
      </c>
      <c r="D1162" s="19" t="s">
        <v>16</v>
      </c>
      <c r="E1162" s="19" t="s">
        <v>6</v>
      </c>
      <c r="F1162" s="20" t="s">
        <v>6</v>
      </c>
      <c r="G1162" s="21">
        <v>0</v>
      </c>
      <c r="H1162" s="22">
        <v>311.93200000000002</v>
      </c>
      <c r="I1162" s="22">
        <v>0.32400000000000001</v>
      </c>
      <c r="J1162" s="22">
        <v>0.98697599999999996</v>
      </c>
      <c r="K1162" s="22" t="str">
        <f t="shared" si="54"/>
        <v>16x69-Waste</v>
      </c>
      <c r="L1162" s="32">
        <f>VLOOKUP(K:K,'price per block'!A:B,2,FALSE)</f>
        <v>300</v>
      </c>
      <c r="M1162" s="33">
        <f>VLOOKUP(K:K,'price per block'!A:E,5,FALSE)</f>
        <v>1</v>
      </c>
      <c r="N1162">
        <f t="shared" si="55"/>
        <v>0.32400000000000001</v>
      </c>
      <c r="O1162" s="34">
        <f t="shared" si="56"/>
        <v>0</v>
      </c>
    </row>
    <row r="1163" spans="1:15" x14ac:dyDescent="0.2">
      <c r="A1163" s="40">
        <v>45505</v>
      </c>
      <c r="B1163" s="23" t="s">
        <v>83</v>
      </c>
      <c r="C1163" s="19" t="s">
        <v>28</v>
      </c>
      <c r="D1163" s="19" t="s">
        <v>17</v>
      </c>
      <c r="E1163" s="19" t="s">
        <v>6</v>
      </c>
      <c r="F1163" s="20" t="s">
        <v>6</v>
      </c>
      <c r="G1163" s="21">
        <v>1</v>
      </c>
      <c r="H1163" s="22">
        <v>3.72</v>
      </c>
      <c r="I1163" s="22">
        <v>4.0000000000000001E-3</v>
      </c>
      <c r="J1163" s="22">
        <v>1.17404E-2</v>
      </c>
      <c r="K1163" s="22" t="str">
        <f t="shared" si="54"/>
        <v>16x69-Waste</v>
      </c>
      <c r="L1163" s="32">
        <f>VLOOKUP(K:K,'price per block'!A:B,2,FALSE)</f>
        <v>300</v>
      </c>
      <c r="M1163" s="33">
        <f>VLOOKUP(K:K,'price per block'!A:E,5,FALSE)</f>
        <v>1</v>
      </c>
      <c r="N1163">
        <f t="shared" si="55"/>
        <v>4.0000000000000001E-3</v>
      </c>
      <c r="O1163" s="34">
        <f t="shared" si="56"/>
        <v>0</v>
      </c>
    </row>
    <row r="1164" spans="1:15" x14ac:dyDescent="0.2">
      <c r="A1164" s="40">
        <v>45505</v>
      </c>
      <c r="B1164" s="23" t="s">
        <v>83</v>
      </c>
      <c r="C1164" s="19" t="s">
        <v>126</v>
      </c>
      <c r="D1164" s="19" t="s">
        <v>11</v>
      </c>
      <c r="E1164" s="19" t="s">
        <v>12</v>
      </c>
      <c r="F1164" s="20" t="s">
        <v>61</v>
      </c>
      <c r="G1164" s="21">
        <v>6997</v>
      </c>
      <c r="H1164" s="22">
        <v>3076.74</v>
      </c>
      <c r="I1164" s="22">
        <v>4.0330000000000004</v>
      </c>
      <c r="J1164" s="22">
        <v>12.278700000000001</v>
      </c>
      <c r="K1164" s="22" t="str">
        <f t="shared" si="54"/>
        <v>19x75-Q1</v>
      </c>
      <c r="L1164" s="32">
        <f>VLOOKUP(K:K,'price per block'!A:B,2,FALSE)</f>
        <v>300</v>
      </c>
      <c r="M1164" s="33">
        <f>VLOOKUP(K:K,'price per block'!A:E,5,FALSE)</f>
        <v>1</v>
      </c>
      <c r="N1164">
        <f t="shared" si="55"/>
        <v>4.0330000000000004</v>
      </c>
      <c r="O1164" s="34">
        <f t="shared" si="56"/>
        <v>0</v>
      </c>
    </row>
    <row r="1165" spans="1:15" x14ac:dyDescent="0.2">
      <c r="A1165" s="40">
        <v>45505</v>
      </c>
      <c r="B1165" s="23" t="s">
        <v>83</v>
      </c>
      <c r="C1165" s="19" t="s">
        <v>126</v>
      </c>
      <c r="D1165" s="19" t="s">
        <v>13</v>
      </c>
      <c r="E1165" s="19" t="s">
        <v>12</v>
      </c>
      <c r="F1165" s="20" t="s">
        <v>61</v>
      </c>
      <c r="G1165" s="21">
        <v>1644</v>
      </c>
      <c r="H1165" s="22">
        <v>334.21600000000001</v>
      </c>
      <c r="I1165" s="22">
        <v>0.438</v>
      </c>
      <c r="J1165" s="22">
        <v>1.33375</v>
      </c>
      <c r="K1165" s="22" t="str">
        <f t="shared" si="54"/>
        <v>19x75-Q1</v>
      </c>
      <c r="L1165" s="32">
        <f>VLOOKUP(K:K,'price per block'!A:B,2,FALSE)</f>
        <v>300</v>
      </c>
      <c r="M1165" s="33">
        <f>VLOOKUP(K:K,'price per block'!A:E,5,FALSE)</f>
        <v>1</v>
      </c>
      <c r="N1165">
        <f t="shared" si="55"/>
        <v>0.438</v>
      </c>
      <c r="O1165" s="34">
        <f t="shared" si="56"/>
        <v>0</v>
      </c>
    </row>
    <row r="1166" spans="1:15" x14ac:dyDescent="0.2">
      <c r="A1166" s="40">
        <v>45505</v>
      </c>
      <c r="B1166" s="23" t="s">
        <v>83</v>
      </c>
      <c r="C1166" s="19" t="s">
        <v>126</v>
      </c>
      <c r="D1166" s="19" t="s">
        <v>27</v>
      </c>
      <c r="E1166" s="19" t="s">
        <v>15</v>
      </c>
      <c r="F1166" s="20" t="s">
        <v>64</v>
      </c>
      <c r="G1166" s="21">
        <v>415</v>
      </c>
      <c r="H1166" s="22">
        <v>97.39</v>
      </c>
      <c r="I1166" s="22">
        <v>0.128</v>
      </c>
      <c r="J1166" s="22">
        <v>0.388403</v>
      </c>
      <c r="K1166" s="22" t="str">
        <f t="shared" si="54"/>
        <v>19x75-Q4</v>
      </c>
      <c r="L1166" s="32">
        <f>VLOOKUP(K:K,'price per block'!A:B,2,FALSE)</f>
        <v>200.00000000000003</v>
      </c>
      <c r="M1166" s="33">
        <f>VLOOKUP(K:K,'price per block'!A:E,5,FALSE)</f>
        <v>0.66666666666666663</v>
      </c>
      <c r="N1166">
        <f t="shared" si="55"/>
        <v>8.533333333333333E-2</v>
      </c>
      <c r="O1166" s="34">
        <f t="shared" si="56"/>
        <v>4.2666666666666672E-2</v>
      </c>
    </row>
    <row r="1167" spans="1:15" x14ac:dyDescent="0.2">
      <c r="A1167" s="40">
        <v>45505</v>
      </c>
      <c r="B1167" s="23" t="s">
        <v>83</v>
      </c>
      <c r="C1167" s="19" t="s">
        <v>126</v>
      </c>
      <c r="D1167" s="19" t="s">
        <v>14</v>
      </c>
      <c r="E1167" s="19" t="s">
        <v>15</v>
      </c>
      <c r="F1167" s="20" t="s">
        <v>62</v>
      </c>
      <c r="G1167" s="21">
        <v>515</v>
      </c>
      <c r="H1167" s="22">
        <v>133.26400000000001</v>
      </c>
      <c r="I1167" s="22">
        <v>0.17399999999999999</v>
      </c>
      <c r="J1167" s="22">
        <v>0.53105100000000005</v>
      </c>
      <c r="K1167" s="22" t="str">
        <f t="shared" si="54"/>
        <v>19x75-Q3</v>
      </c>
      <c r="L1167" s="32">
        <f>VLOOKUP(K:K,'price per block'!A:B,2,FALSE)</f>
        <v>244</v>
      </c>
      <c r="M1167" s="33">
        <f>VLOOKUP(K:K,'price per block'!A:E,5,FALSE)</f>
        <v>0.81333333333333335</v>
      </c>
      <c r="N1167">
        <f t="shared" si="55"/>
        <v>0.14152000000000001</v>
      </c>
      <c r="O1167" s="34">
        <f t="shared" si="56"/>
        <v>3.2479999999999981E-2</v>
      </c>
    </row>
    <row r="1168" spans="1:15" x14ac:dyDescent="0.2">
      <c r="A1168" s="40">
        <v>45505</v>
      </c>
      <c r="B1168" s="23" t="s">
        <v>83</v>
      </c>
      <c r="C1168" s="19" t="s">
        <v>126</v>
      </c>
      <c r="D1168" s="19" t="s">
        <v>23</v>
      </c>
      <c r="E1168" s="19" t="s">
        <v>22</v>
      </c>
      <c r="F1168" s="20" t="s">
        <v>63</v>
      </c>
      <c r="G1168" s="21">
        <v>34</v>
      </c>
      <c r="H1168" s="22">
        <v>8.1620000000000008</v>
      </c>
      <c r="I1168" s="22">
        <v>1.0999999999999999E-2</v>
      </c>
      <c r="J1168" s="22">
        <v>3.2593700000000003E-2</v>
      </c>
      <c r="K1168" s="22" t="str">
        <f t="shared" si="54"/>
        <v>19x75-Q2</v>
      </c>
      <c r="L1168" s="32">
        <f>VLOOKUP(K:K,'price per block'!A:B,2,FALSE)</f>
        <v>300</v>
      </c>
      <c r="M1168" s="33">
        <f>VLOOKUP(K:K,'price per block'!A:E,5,FALSE)</f>
        <v>1</v>
      </c>
      <c r="N1168">
        <f t="shared" si="55"/>
        <v>1.0999999999999999E-2</v>
      </c>
      <c r="O1168" s="34">
        <f t="shared" si="56"/>
        <v>0</v>
      </c>
    </row>
    <row r="1169" spans="1:15" x14ac:dyDescent="0.2">
      <c r="A1169" s="40">
        <v>45505</v>
      </c>
      <c r="B1169" s="23" t="s">
        <v>83</v>
      </c>
      <c r="C1169" s="19" t="s">
        <v>126</v>
      </c>
      <c r="D1169" s="19" t="s">
        <v>25</v>
      </c>
      <c r="E1169" s="19" t="s">
        <v>12</v>
      </c>
      <c r="F1169" s="20" t="s">
        <v>65</v>
      </c>
      <c r="G1169" s="21">
        <v>21</v>
      </c>
      <c r="H1169" s="22">
        <v>63.063000000000002</v>
      </c>
      <c r="I1169" s="22">
        <v>8.3000000000000004E-2</v>
      </c>
      <c r="J1169" s="22">
        <v>0.25166699999999997</v>
      </c>
      <c r="K1169" s="22" t="str">
        <f t="shared" si="54"/>
        <v>19x75-Q5</v>
      </c>
      <c r="L1169" s="32">
        <f>VLOOKUP(K:K,'price per block'!A:B,2,FALSE)</f>
        <v>300</v>
      </c>
      <c r="M1169" s="33">
        <f>VLOOKUP(K:K,'price per block'!A:E,5,FALSE)</f>
        <v>1</v>
      </c>
      <c r="N1169">
        <f t="shared" si="55"/>
        <v>8.3000000000000004E-2</v>
      </c>
      <c r="O1169" s="34">
        <f t="shared" si="56"/>
        <v>0</v>
      </c>
    </row>
    <row r="1170" spans="1:15" x14ac:dyDescent="0.2">
      <c r="A1170" s="40">
        <v>45505</v>
      </c>
      <c r="B1170" s="23" t="s">
        <v>83</v>
      </c>
      <c r="C1170" s="19" t="s">
        <v>126</v>
      </c>
      <c r="D1170" s="19" t="s">
        <v>24</v>
      </c>
      <c r="E1170" s="19" t="s">
        <v>12</v>
      </c>
      <c r="F1170" s="20" t="s">
        <v>65</v>
      </c>
      <c r="G1170" s="21">
        <v>53</v>
      </c>
      <c r="H1170" s="22">
        <v>127.624</v>
      </c>
      <c r="I1170" s="22">
        <v>0.16700000000000001</v>
      </c>
      <c r="J1170" s="22">
        <v>0.50975599999999999</v>
      </c>
      <c r="K1170" s="22" t="str">
        <f t="shared" si="54"/>
        <v>19x75-Q5</v>
      </c>
      <c r="L1170" s="32">
        <f>VLOOKUP(K:K,'price per block'!A:B,2,FALSE)</f>
        <v>300</v>
      </c>
      <c r="M1170" s="33">
        <f>VLOOKUP(K:K,'price per block'!A:E,5,FALSE)</f>
        <v>1</v>
      </c>
      <c r="N1170">
        <f t="shared" si="55"/>
        <v>0.16700000000000001</v>
      </c>
      <c r="O1170" s="34">
        <f t="shared" si="56"/>
        <v>0</v>
      </c>
    </row>
    <row r="1171" spans="1:15" x14ac:dyDescent="0.2">
      <c r="A1171" s="40">
        <v>45505</v>
      </c>
      <c r="B1171" s="23" t="s">
        <v>83</v>
      </c>
      <c r="C1171" s="19" t="s">
        <v>28</v>
      </c>
      <c r="D1171" s="19" t="s">
        <v>30</v>
      </c>
      <c r="E1171" s="19" t="s">
        <v>12</v>
      </c>
      <c r="F1171" s="20" t="s">
        <v>61</v>
      </c>
      <c r="G1171" s="21">
        <v>35280</v>
      </c>
      <c r="H1171" s="22">
        <v>16237.9</v>
      </c>
      <c r="I1171" s="22">
        <v>16.88</v>
      </c>
      <c r="J1171" s="22">
        <v>51.394599999999997</v>
      </c>
      <c r="K1171" s="22" t="str">
        <f t="shared" si="54"/>
        <v>16x69-Q1</v>
      </c>
      <c r="L1171" s="32">
        <f>VLOOKUP(K:K,'price per block'!A:B,2,FALSE)</f>
        <v>300</v>
      </c>
      <c r="M1171" s="33">
        <f>VLOOKUP(K:K,'price per block'!A:E,5,FALSE)</f>
        <v>1</v>
      </c>
      <c r="N1171">
        <f t="shared" si="55"/>
        <v>16.88</v>
      </c>
      <c r="O1171" s="34">
        <f t="shared" si="56"/>
        <v>0</v>
      </c>
    </row>
    <row r="1172" spans="1:15" x14ac:dyDescent="0.2">
      <c r="A1172" s="40">
        <v>45505</v>
      </c>
      <c r="B1172" s="23" t="s">
        <v>83</v>
      </c>
      <c r="C1172" s="19" t="s">
        <v>28</v>
      </c>
      <c r="D1172" s="19" t="s">
        <v>31</v>
      </c>
      <c r="E1172" s="19" t="s">
        <v>12</v>
      </c>
      <c r="F1172" s="20" t="s">
        <v>61</v>
      </c>
      <c r="G1172" s="21">
        <v>8496</v>
      </c>
      <c r="H1172" s="22">
        <v>1897.18</v>
      </c>
      <c r="I1172" s="22">
        <v>1.9710000000000001</v>
      </c>
      <c r="J1172" s="22">
        <v>6.0019099999999996</v>
      </c>
      <c r="K1172" s="22" t="str">
        <f t="shared" si="54"/>
        <v>16x69-Q1</v>
      </c>
      <c r="L1172" s="32">
        <f>VLOOKUP(K:K,'price per block'!A:B,2,FALSE)</f>
        <v>300</v>
      </c>
      <c r="M1172" s="33">
        <f>VLOOKUP(K:K,'price per block'!A:E,5,FALSE)</f>
        <v>1</v>
      </c>
      <c r="N1172">
        <f t="shared" si="55"/>
        <v>1.9710000000000001</v>
      </c>
      <c r="O1172" s="34">
        <f t="shared" si="56"/>
        <v>0</v>
      </c>
    </row>
    <row r="1173" spans="1:15" x14ac:dyDescent="0.2">
      <c r="A1173" s="40">
        <v>45505</v>
      </c>
      <c r="B1173" s="23" t="s">
        <v>83</v>
      </c>
      <c r="C1173" s="19" t="s">
        <v>28</v>
      </c>
      <c r="D1173" s="19" t="s">
        <v>29</v>
      </c>
      <c r="E1173" s="19" t="s">
        <v>15</v>
      </c>
      <c r="F1173" s="20" t="s">
        <v>62</v>
      </c>
      <c r="G1173" s="21">
        <v>4529</v>
      </c>
      <c r="H1173" s="22">
        <v>1113.6400000000001</v>
      </c>
      <c r="I1173" s="22">
        <v>1.155</v>
      </c>
      <c r="J1173" s="22">
        <v>3.5173199999999998</v>
      </c>
      <c r="K1173" s="22" t="str">
        <f t="shared" si="54"/>
        <v>16x69-Q3</v>
      </c>
      <c r="L1173" s="32">
        <f>VLOOKUP(K:K,'price per block'!A:B,2,FALSE)</f>
        <v>217.39130434782609</v>
      </c>
      <c r="M1173" s="33">
        <f>VLOOKUP(K:K,'price per block'!A:E,5,FALSE)</f>
        <v>0.72463768115942029</v>
      </c>
      <c r="N1173">
        <f t="shared" si="55"/>
        <v>0.83695652173913049</v>
      </c>
      <c r="O1173" s="34">
        <f t="shared" si="56"/>
        <v>0.31804347826086954</v>
      </c>
    </row>
    <row r="1174" spans="1:15" x14ac:dyDescent="0.2">
      <c r="A1174" s="40">
        <v>45505</v>
      </c>
      <c r="B1174" s="23" t="s">
        <v>83</v>
      </c>
      <c r="C1174" s="19" t="s">
        <v>28</v>
      </c>
      <c r="D1174" s="19" t="s">
        <v>32</v>
      </c>
      <c r="E1174" s="19" t="s">
        <v>15</v>
      </c>
      <c r="F1174" s="20" t="s">
        <v>64</v>
      </c>
      <c r="G1174" s="21">
        <v>1816</v>
      </c>
      <c r="H1174" s="22">
        <v>426.85199999999998</v>
      </c>
      <c r="I1174" s="22">
        <v>0.443</v>
      </c>
      <c r="J1174" s="22">
        <v>1.34985</v>
      </c>
      <c r="K1174" s="22" t="str">
        <f t="shared" si="54"/>
        <v>16x69-Q4</v>
      </c>
      <c r="L1174" s="32">
        <f>VLOOKUP(K:K,'price per block'!A:B,2,FALSE)</f>
        <v>217.39130434782609</v>
      </c>
      <c r="M1174" s="33">
        <f>VLOOKUP(K:K,'price per block'!A:E,5,FALSE)</f>
        <v>0.72463768115942029</v>
      </c>
      <c r="N1174">
        <f t="shared" si="55"/>
        <v>0.3210144927536232</v>
      </c>
      <c r="O1174" s="34">
        <f t="shared" si="56"/>
        <v>0.1219855072463768</v>
      </c>
    </row>
    <row r="1175" spans="1:15" x14ac:dyDescent="0.2">
      <c r="A1175" s="40">
        <v>45505</v>
      </c>
      <c r="B1175" s="23" t="s">
        <v>83</v>
      </c>
      <c r="C1175" s="19" t="s">
        <v>28</v>
      </c>
      <c r="D1175" s="19" t="s">
        <v>33</v>
      </c>
      <c r="E1175" s="19" t="s">
        <v>22</v>
      </c>
      <c r="F1175" s="20" t="s">
        <v>63</v>
      </c>
      <c r="G1175" s="21">
        <v>293</v>
      </c>
      <c r="H1175" s="22">
        <v>84.6</v>
      </c>
      <c r="I1175" s="22">
        <v>8.7999999999999995E-2</v>
      </c>
      <c r="J1175" s="22">
        <v>0.26750600000000002</v>
      </c>
      <c r="K1175" s="22" t="str">
        <f t="shared" si="54"/>
        <v>16x69-Q2</v>
      </c>
      <c r="L1175" s="32">
        <f>VLOOKUP(K:K,'price per block'!A:B,2,FALSE)</f>
        <v>300</v>
      </c>
      <c r="M1175" s="33">
        <f>VLOOKUP(K:K,'price per block'!A:E,5,FALSE)</f>
        <v>1</v>
      </c>
      <c r="N1175">
        <f t="shared" si="55"/>
        <v>8.7999999999999995E-2</v>
      </c>
      <c r="O1175" s="34">
        <f t="shared" si="56"/>
        <v>0</v>
      </c>
    </row>
    <row r="1176" spans="1:15" x14ac:dyDescent="0.2">
      <c r="A1176" s="40">
        <v>45505</v>
      </c>
      <c r="B1176" s="23" t="s">
        <v>91</v>
      </c>
      <c r="C1176" s="19" t="s">
        <v>126</v>
      </c>
      <c r="D1176" s="19" t="s">
        <v>6</v>
      </c>
      <c r="E1176" s="19" t="s">
        <v>6</v>
      </c>
      <c r="F1176" s="20" t="s">
        <v>6</v>
      </c>
      <c r="G1176" s="21">
        <v>39566</v>
      </c>
      <c r="H1176" s="22">
        <v>2790.25</v>
      </c>
      <c r="I1176" s="22">
        <v>3.6509999999999998</v>
      </c>
      <c r="J1176" s="22">
        <v>10.738300000000001</v>
      </c>
      <c r="K1176" s="22" t="str">
        <f t="shared" si="54"/>
        <v>19x75-Waste</v>
      </c>
      <c r="L1176" s="32">
        <f>VLOOKUP(K:K,'price per block'!A:B,2,FALSE)</f>
        <v>300</v>
      </c>
      <c r="M1176" s="33">
        <f>VLOOKUP(K:K,'price per block'!A:E,5,FALSE)</f>
        <v>1</v>
      </c>
      <c r="N1176">
        <f t="shared" si="55"/>
        <v>3.6509999999999998</v>
      </c>
      <c r="O1176" s="34">
        <f t="shared" si="56"/>
        <v>0</v>
      </c>
    </row>
    <row r="1177" spans="1:15" x14ac:dyDescent="0.2">
      <c r="A1177" s="40">
        <v>45505</v>
      </c>
      <c r="B1177" s="23" t="s">
        <v>91</v>
      </c>
      <c r="C1177" s="19" t="s">
        <v>126</v>
      </c>
      <c r="D1177" s="19" t="s">
        <v>9</v>
      </c>
      <c r="E1177" s="19" t="s">
        <v>10</v>
      </c>
      <c r="F1177" s="20" t="s">
        <v>6</v>
      </c>
      <c r="G1177" s="21">
        <v>24536</v>
      </c>
      <c r="H1177" s="22">
        <v>5526.41</v>
      </c>
      <c r="I1177" s="22">
        <v>7.2309999999999999</v>
      </c>
      <c r="J1177" s="22">
        <v>21.265599999999999</v>
      </c>
      <c r="K1177" s="22" t="str">
        <f t="shared" si="54"/>
        <v>19x75-Waste</v>
      </c>
      <c r="L1177" s="32">
        <f>VLOOKUP(K:K,'price per block'!A:B,2,FALSE)</f>
        <v>300</v>
      </c>
      <c r="M1177" s="33">
        <f>VLOOKUP(K:K,'price per block'!A:E,5,FALSE)</f>
        <v>1</v>
      </c>
      <c r="N1177">
        <f t="shared" si="55"/>
        <v>7.2309999999999999</v>
      </c>
      <c r="O1177" s="34">
        <f t="shared" si="56"/>
        <v>0</v>
      </c>
    </row>
    <row r="1178" spans="1:15" x14ac:dyDescent="0.2">
      <c r="A1178" s="40">
        <v>45505</v>
      </c>
      <c r="B1178" s="23" t="s">
        <v>91</v>
      </c>
      <c r="C1178" s="19" t="s">
        <v>126</v>
      </c>
      <c r="D1178" s="19" t="s">
        <v>16</v>
      </c>
      <c r="E1178" s="19" t="s">
        <v>6</v>
      </c>
      <c r="F1178" s="20" t="s">
        <v>6</v>
      </c>
      <c r="G1178" s="21">
        <v>0</v>
      </c>
      <c r="H1178" s="22">
        <v>406.53100000000001</v>
      </c>
      <c r="I1178" s="22">
        <v>0.53200000000000003</v>
      </c>
      <c r="J1178" s="22">
        <v>1.5643899999999999</v>
      </c>
      <c r="K1178" s="22" t="str">
        <f t="shared" si="54"/>
        <v>19x75-Waste</v>
      </c>
      <c r="L1178" s="32">
        <f>VLOOKUP(K:K,'price per block'!A:B,2,FALSE)</f>
        <v>300</v>
      </c>
      <c r="M1178" s="33">
        <f>VLOOKUP(K:K,'price per block'!A:E,5,FALSE)</f>
        <v>1</v>
      </c>
      <c r="N1178">
        <f t="shared" si="55"/>
        <v>0.53200000000000003</v>
      </c>
      <c r="O1178" s="34">
        <f t="shared" si="56"/>
        <v>0</v>
      </c>
    </row>
    <row r="1179" spans="1:15" x14ac:dyDescent="0.2">
      <c r="A1179" s="40">
        <v>45505</v>
      </c>
      <c r="B1179" s="23" t="s">
        <v>91</v>
      </c>
      <c r="C1179" s="19" t="s">
        <v>126</v>
      </c>
      <c r="D1179" s="19" t="s">
        <v>17</v>
      </c>
      <c r="E1179" s="19" t="s">
        <v>6</v>
      </c>
      <c r="F1179" s="20" t="s">
        <v>6</v>
      </c>
      <c r="G1179" s="21">
        <v>2</v>
      </c>
      <c r="H1179" s="22">
        <v>7.5279999999999996</v>
      </c>
      <c r="I1179" s="22">
        <v>0.01</v>
      </c>
      <c r="J1179" s="22">
        <v>2.9067599999999999E-2</v>
      </c>
      <c r="K1179" s="22" t="str">
        <f t="shared" si="54"/>
        <v>19x75-Waste</v>
      </c>
      <c r="L1179" s="32">
        <f>VLOOKUP(K:K,'price per block'!A:B,2,FALSE)</f>
        <v>300</v>
      </c>
      <c r="M1179" s="33">
        <f>VLOOKUP(K:K,'price per block'!A:E,5,FALSE)</f>
        <v>1</v>
      </c>
      <c r="N1179">
        <f t="shared" si="55"/>
        <v>0.01</v>
      </c>
      <c r="O1179" s="34">
        <f t="shared" si="56"/>
        <v>0</v>
      </c>
    </row>
    <row r="1180" spans="1:15" x14ac:dyDescent="0.2">
      <c r="A1180" s="40">
        <v>45505</v>
      </c>
      <c r="B1180" s="23" t="s">
        <v>91</v>
      </c>
      <c r="C1180" s="19" t="s">
        <v>126</v>
      </c>
      <c r="D1180" s="19" t="s">
        <v>11</v>
      </c>
      <c r="E1180" s="19" t="s">
        <v>12</v>
      </c>
      <c r="F1180" s="20" t="s">
        <v>61</v>
      </c>
      <c r="G1180" s="21">
        <v>33252</v>
      </c>
      <c r="H1180" s="22">
        <v>12011.9</v>
      </c>
      <c r="I1180" s="22">
        <v>15.715</v>
      </c>
      <c r="J1180" s="22">
        <v>46.2164</v>
      </c>
      <c r="K1180" s="22" t="str">
        <f t="shared" si="54"/>
        <v>19x75-Q1</v>
      </c>
      <c r="L1180" s="32">
        <f>VLOOKUP(K:K,'price per block'!A:B,2,FALSE)</f>
        <v>300</v>
      </c>
      <c r="M1180" s="33">
        <f>VLOOKUP(K:K,'price per block'!A:E,5,FALSE)</f>
        <v>1</v>
      </c>
      <c r="N1180">
        <f t="shared" si="55"/>
        <v>15.715</v>
      </c>
      <c r="O1180" s="34">
        <f t="shared" si="56"/>
        <v>0</v>
      </c>
    </row>
    <row r="1181" spans="1:15" x14ac:dyDescent="0.2">
      <c r="A1181" s="40">
        <v>45505</v>
      </c>
      <c r="B1181" s="23" t="s">
        <v>91</v>
      </c>
      <c r="C1181" s="19" t="s">
        <v>126</v>
      </c>
      <c r="D1181" s="19" t="s">
        <v>14</v>
      </c>
      <c r="E1181" s="19" t="s">
        <v>15</v>
      </c>
      <c r="F1181" s="20" t="s">
        <v>62</v>
      </c>
      <c r="G1181" s="21">
        <v>2988</v>
      </c>
      <c r="H1181" s="22">
        <v>742.94799999999998</v>
      </c>
      <c r="I1181" s="22">
        <v>0.97099999999999997</v>
      </c>
      <c r="J1181" s="22">
        <v>2.8561700000000001</v>
      </c>
      <c r="K1181" s="22" t="str">
        <f t="shared" si="54"/>
        <v>19x75-Q3</v>
      </c>
      <c r="L1181" s="32">
        <f>VLOOKUP(K:K,'price per block'!A:B,2,FALSE)</f>
        <v>244</v>
      </c>
      <c r="M1181" s="33">
        <f>VLOOKUP(K:K,'price per block'!A:E,5,FALSE)</f>
        <v>0.81333333333333335</v>
      </c>
      <c r="N1181">
        <f t="shared" si="55"/>
        <v>0.78974666666666671</v>
      </c>
      <c r="O1181" s="34">
        <f t="shared" si="56"/>
        <v>0.18125333333333327</v>
      </c>
    </row>
    <row r="1182" spans="1:15" x14ac:dyDescent="0.2">
      <c r="A1182" s="40">
        <v>45505</v>
      </c>
      <c r="B1182" s="23" t="s">
        <v>91</v>
      </c>
      <c r="C1182" s="19" t="s">
        <v>126</v>
      </c>
      <c r="D1182" s="19" t="s">
        <v>13</v>
      </c>
      <c r="E1182" s="19" t="s">
        <v>12</v>
      </c>
      <c r="F1182" s="20" t="s">
        <v>61</v>
      </c>
      <c r="G1182" s="21">
        <v>18662</v>
      </c>
      <c r="H1182" s="22">
        <v>3805.36</v>
      </c>
      <c r="I1182" s="22">
        <v>4.9800000000000004</v>
      </c>
      <c r="J1182" s="22">
        <v>14.646599999999999</v>
      </c>
      <c r="K1182" s="22" t="str">
        <f t="shared" si="54"/>
        <v>19x75-Q1</v>
      </c>
      <c r="L1182" s="32">
        <f>VLOOKUP(K:K,'price per block'!A:B,2,FALSE)</f>
        <v>300</v>
      </c>
      <c r="M1182" s="33">
        <f>VLOOKUP(K:K,'price per block'!A:E,5,FALSE)</f>
        <v>1</v>
      </c>
      <c r="N1182">
        <f t="shared" si="55"/>
        <v>4.9800000000000004</v>
      </c>
      <c r="O1182" s="34">
        <f t="shared" si="56"/>
        <v>0</v>
      </c>
    </row>
    <row r="1183" spans="1:15" x14ac:dyDescent="0.2">
      <c r="A1183" s="40">
        <v>45505</v>
      </c>
      <c r="B1183" s="23" t="s">
        <v>91</v>
      </c>
      <c r="C1183" s="19" t="s">
        <v>126</v>
      </c>
      <c r="D1183" s="19" t="s">
        <v>27</v>
      </c>
      <c r="E1183" s="19" t="s">
        <v>15</v>
      </c>
      <c r="F1183" s="20" t="s">
        <v>64</v>
      </c>
      <c r="G1183" s="21">
        <v>2417</v>
      </c>
      <c r="H1183" s="22">
        <v>569.53099999999995</v>
      </c>
      <c r="I1183" s="22">
        <v>0.745</v>
      </c>
      <c r="J1183" s="22">
        <v>2.1918000000000002</v>
      </c>
      <c r="K1183" s="22" t="str">
        <f t="shared" si="54"/>
        <v>19x75-Q4</v>
      </c>
      <c r="L1183" s="32">
        <f>VLOOKUP(K:K,'price per block'!A:B,2,FALSE)</f>
        <v>200.00000000000003</v>
      </c>
      <c r="M1183" s="33">
        <f>VLOOKUP(K:K,'price per block'!A:E,5,FALSE)</f>
        <v>0.66666666666666663</v>
      </c>
      <c r="N1183">
        <f t="shared" si="55"/>
        <v>0.49666666666666665</v>
      </c>
      <c r="O1183" s="34">
        <f t="shared" si="56"/>
        <v>0.24833333333333335</v>
      </c>
    </row>
    <row r="1184" spans="1:15" x14ac:dyDescent="0.2">
      <c r="A1184" s="40">
        <v>45505</v>
      </c>
      <c r="B1184" s="23" t="s">
        <v>91</v>
      </c>
      <c r="C1184" s="19" t="s">
        <v>126</v>
      </c>
      <c r="D1184" s="19" t="s">
        <v>23</v>
      </c>
      <c r="E1184" s="19" t="s">
        <v>22</v>
      </c>
      <c r="F1184" s="20" t="s">
        <v>63</v>
      </c>
      <c r="G1184" s="21">
        <v>465</v>
      </c>
      <c r="H1184" s="22">
        <v>116.861</v>
      </c>
      <c r="I1184" s="22">
        <v>0.153</v>
      </c>
      <c r="J1184" s="22">
        <v>0.45008900000000002</v>
      </c>
      <c r="K1184" s="22" t="str">
        <f t="shared" si="54"/>
        <v>19x75-Q2</v>
      </c>
      <c r="L1184" s="32">
        <f>VLOOKUP(K:K,'price per block'!A:B,2,FALSE)</f>
        <v>300</v>
      </c>
      <c r="M1184" s="33">
        <f>VLOOKUP(K:K,'price per block'!A:E,5,FALSE)</f>
        <v>1</v>
      </c>
      <c r="N1184">
        <f t="shared" si="55"/>
        <v>0.153</v>
      </c>
      <c r="O1184" s="34">
        <f t="shared" si="56"/>
        <v>0</v>
      </c>
    </row>
    <row r="1185" spans="1:15" x14ac:dyDescent="0.2">
      <c r="A1185" s="40">
        <v>45505</v>
      </c>
      <c r="B1185" s="23" t="s">
        <v>91</v>
      </c>
      <c r="C1185" s="19" t="s">
        <v>126</v>
      </c>
      <c r="D1185" s="19" t="s">
        <v>24</v>
      </c>
      <c r="E1185" s="19" t="s">
        <v>12</v>
      </c>
      <c r="F1185" s="20" t="s">
        <v>65</v>
      </c>
      <c r="G1185" s="21">
        <v>2</v>
      </c>
      <c r="H1185" s="22">
        <v>4.8159999999999998</v>
      </c>
      <c r="I1185" s="22">
        <v>6.0000000000000001E-3</v>
      </c>
      <c r="J1185" s="22">
        <v>1.8468700000000001E-2</v>
      </c>
      <c r="K1185" s="22" t="str">
        <f t="shared" si="54"/>
        <v>19x75-Q5</v>
      </c>
      <c r="L1185" s="32">
        <f>VLOOKUP(K:K,'price per block'!A:B,2,FALSE)</f>
        <v>300</v>
      </c>
      <c r="M1185" s="33">
        <f>VLOOKUP(K:K,'price per block'!A:E,5,FALSE)</f>
        <v>1</v>
      </c>
      <c r="N1185">
        <f t="shared" si="55"/>
        <v>6.0000000000000001E-3</v>
      </c>
      <c r="O1185" s="34">
        <f t="shared" si="56"/>
        <v>0</v>
      </c>
    </row>
    <row r="1186" spans="1:15" x14ac:dyDescent="0.2">
      <c r="A1186" s="40">
        <v>45505</v>
      </c>
      <c r="B1186" s="23" t="s">
        <v>91</v>
      </c>
      <c r="C1186" s="19" t="s">
        <v>126</v>
      </c>
      <c r="D1186" s="19" t="s">
        <v>25</v>
      </c>
      <c r="E1186" s="19" t="s">
        <v>12</v>
      </c>
      <c r="F1186" s="20" t="s">
        <v>65</v>
      </c>
      <c r="G1186" s="21">
        <v>2</v>
      </c>
      <c r="H1186" s="22">
        <v>6.0060000000000002</v>
      </c>
      <c r="I1186" s="22">
        <v>8.0000000000000002E-3</v>
      </c>
      <c r="J1186" s="22">
        <v>2.3050600000000001E-2</v>
      </c>
      <c r="K1186" s="22" t="str">
        <f t="shared" si="54"/>
        <v>19x75-Q5</v>
      </c>
      <c r="L1186" s="32">
        <f>VLOOKUP(K:K,'price per block'!A:B,2,FALSE)</f>
        <v>300</v>
      </c>
      <c r="M1186" s="33">
        <f>VLOOKUP(K:K,'price per block'!A:E,5,FALSE)</f>
        <v>1</v>
      </c>
      <c r="N1186">
        <f t="shared" si="55"/>
        <v>8.0000000000000002E-3</v>
      </c>
      <c r="O1186" s="34">
        <f t="shared" si="56"/>
        <v>0</v>
      </c>
    </row>
    <row r="1187" spans="1:15" x14ac:dyDescent="0.2">
      <c r="A1187" s="40">
        <v>45505</v>
      </c>
      <c r="B1187" s="23" t="s">
        <v>92</v>
      </c>
      <c r="C1187" s="19" t="s">
        <v>126</v>
      </c>
      <c r="D1187" s="19" t="s">
        <v>6</v>
      </c>
      <c r="E1187" s="19" t="s">
        <v>6</v>
      </c>
      <c r="F1187" s="20" t="s">
        <v>6</v>
      </c>
      <c r="G1187" s="21">
        <v>141521</v>
      </c>
      <c r="H1187" s="22">
        <v>8067.58</v>
      </c>
      <c r="I1187" s="22">
        <v>10.576000000000001</v>
      </c>
      <c r="J1187" s="22">
        <v>5.8890599999999997</v>
      </c>
      <c r="K1187" s="22" t="str">
        <f t="shared" si="54"/>
        <v>19x75-Waste</v>
      </c>
      <c r="L1187" s="32">
        <f>VLOOKUP(K:K,'price per block'!A:B,2,FALSE)</f>
        <v>300</v>
      </c>
      <c r="M1187" s="33">
        <f>VLOOKUP(K:K,'price per block'!A:E,5,FALSE)</f>
        <v>1</v>
      </c>
      <c r="N1187">
        <f t="shared" si="55"/>
        <v>10.576000000000001</v>
      </c>
      <c r="O1187" s="34">
        <f t="shared" si="56"/>
        <v>0</v>
      </c>
    </row>
    <row r="1188" spans="1:15" x14ac:dyDescent="0.2">
      <c r="A1188" s="40">
        <v>45505</v>
      </c>
      <c r="B1188" s="23" t="s">
        <v>92</v>
      </c>
      <c r="C1188" s="19" t="s">
        <v>126</v>
      </c>
      <c r="D1188" s="19" t="s">
        <v>9</v>
      </c>
      <c r="E1188" s="19" t="s">
        <v>10</v>
      </c>
      <c r="F1188" s="20" t="s">
        <v>6</v>
      </c>
      <c r="G1188" s="21">
        <v>114263</v>
      </c>
      <c r="H1188" s="22">
        <v>22274.9</v>
      </c>
      <c r="I1188" s="22">
        <v>29.187000000000001</v>
      </c>
      <c r="J1188" s="22">
        <v>16.251999999999999</v>
      </c>
      <c r="K1188" s="22" t="str">
        <f t="shared" si="54"/>
        <v>19x75-Waste</v>
      </c>
      <c r="L1188" s="32">
        <f>VLOOKUP(K:K,'price per block'!A:B,2,FALSE)</f>
        <v>300</v>
      </c>
      <c r="M1188" s="33">
        <f>VLOOKUP(K:K,'price per block'!A:E,5,FALSE)</f>
        <v>1</v>
      </c>
      <c r="N1188">
        <f t="shared" si="55"/>
        <v>29.187000000000001</v>
      </c>
      <c r="O1188" s="34">
        <f t="shared" si="56"/>
        <v>0</v>
      </c>
    </row>
    <row r="1189" spans="1:15" x14ac:dyDescent="0.2">
      <c r="A1189" s="40">
        <v>45505</v>
      </c>
      <c r="B1189" s="23" t="s">
        <v>92</v>
      </c>
      <c r="C1189" s="19" t="s">
        <v>126</v>
      </c>
      <c r="D1189" s="19" t="s">
        <v>16</v>
      </c>
      <c r="E1189" s="19" t="s">
        <v>6</v>
      </c>
      <c r="F1189" s="20" t="s">
        <v>6</v>
      </c>
      <c r="G1189" s="21">
        <v>0</v>
      </c>
      <c r="H1189" s="22">
        <v>1757.4</v>
      </c>
      <c r="I1189" s="22">
        <v>2.3029999999999999</v>
      </c>
      <c r="J1189" s="22">
        <v>1.28261</v>
      </c>
      <c r="K1189" s="22" t="str">
        <f t="shared" si="54"/>
        <v>19x75-Waste</v>
      </c>
      <c r="L1189" s="32">
        <f>VLOOKUP(K:K,'price per block'!A:B,2,FALSE)</f>
        <v>300</v>
      </c>
      <c r="M1189" s="33">
        <f>VLOOKUP(K:K,'price per block'!A:E,5,FALSE)</f>
        <v>1</v>
      </c>
      <c r="N1189">
        <f t="shared" si="55"/>
        <v>2.3029999999999999</v>
      </c>
      <c r="O1189" s="34">
        <f t="shared" si="56"/>
        <v>0</v>
      </c>
    </row>
    <row r="1190" spans="1:15" x14ac:dyDescent="0.2">
      <c r="A1190" s="40">
        <v>45505</v>
      </c>
      <c r="B1190" s="23" t="s">
        <v>92</v>
      </c>
      <c r="C1190" s="19" t="s">
        <v>126</v>
      </c>
      <c r="D1190" s="19" t="s">
        <v>17</v>
      </c>
      <c r="E1190" s="19" t="s">
        <v>6</v>
      </c>
      <c r="F1190" s="20" t="s">
        <v>6</v>
      </c>
      <c r="G1190" s="21">
        <v>4</v>
      </c>
      <c r="H1190" s="22">
        <v>2.3090000000000002</v>
      </c>
      <c r="I1190" s="22">
        <v>3.0000000000000001E-3</v>
      </c>
      <c r="J1190" s="22">
        <v>1.68939E-3</v>
      </c>
      <c r="K1190" s="22" t="str">
        <f t="shared" si="54"/>
        <v>19x75-Waste</v>
      </c>
      <c r="L1190" s="32">
        <f>VLOOKUP(K:K,'price per block'!A:B,2,FALSE)</f>
        <v>300</v>
      </c>
      <c r="M1190" s="33">
        <f>VLOOKUP(K:K,'price per block'!A:E,5,FALSE)</f>
        <v>1</v>
      </c>
      <c r="N1190">
        <f t="shared" si="55"/>
        <v>3.0000000000000001E-3</v>
      </c>
      <c r="O1190" s="34">
        <f t="shared" si="56"/>
        <v>0</v>
      </c>
    </row>
    <row r="1191" spans="1:15" x14ac:dyDescent="0.2">
      <c r="A1191" s="40">
        <v>45505</v>
      </c>
      <c r="B1191" s="23" t="s">
        <v>92</v>
      </c>
      <c r="C1191" s="19" t="s">
        <v>126</v>
      </c>
      <c r="D1191" s="19" t="s">
        <v>11</v>
      </c>
      <c r="E1191" s="19" t="s">
        <v>12</v>
      </c>
      <c r="F1191" s="20" t="s">
        <v>61</v>
      </c>
      <c r="G1191" s="21">
        <v>196349</v>
      </c>
      <c r="H1191" s="22">
        <v>84713.4</v>
      </c>
      <c r="I1191" s="22">
        <v>111.041</v>
      </c>
      <c r="J1191" s="22">
        <v>61.829599999999999</v>
      </c>
      <c r="K1191" s="22" t="str">
        <f t="shared" si="54"/>
        <v>19x75-Q1</v>
      </c>
      <c r="L1191" s="32">
        <f>VLOOKUP(K:K,'price per block'!A:B,2,FALSE)</f>
        <v>300</v>
      </c>
      <c r="M1191" s="33">
        <f>VLOOKUP(K:K,'price per block'!A:E,5,FALSE)</f>
        <v>1</v>
      </c>
      <c r="N1191">
        <f t="shared" si="55"/>
        <v>111.041</v>
      </c>
      <c r="O1191" s="34">
        <f t="shared" si="56"/>
        <v>0</v>
      </c>
    </row>
    <row r="1192" spans="1:15" x14ac:dyDescent="0.2">
      <c r="A1192" s="40">
        <v>45505</v>
      </c>
      <c r="B1192" s="23" t="s">
        <v>92</v>
      </c>
      <c r="C1192" s="19" t="s">
        <v>126</v>
      </c>
      <c r="D1192" s="19" t="s">
        <v>13</v>
      </c>
      <c r="E1192" s="19" t="s">
        <v>12</v>
      </c>
      <c r="F1192" s="20" t="s">
        <v>61</v>
      </c>
      <c r="G1192" s="21">
        <v>45850</v>
      </c>
      <c r="H1192" s="22">
        <v>9355.92</v>
      </c>
      <c r="I1192" s="22">
        <v>12.263999999999999</v>
      </c>
      <c r="J1192" s="22">
        <v>6.82864</v>
      </c>
      <c r="K1192" s="22" t="str">
        <f t="shared" si="54"/>
        <v>19x75-Q1</v>
      </c>
      <c r="L1192" s="32">
        <f>VLOOKUP(K:K,'price per block'!A:B,2,FALSE)</f>
        <v>300</v>
      </c>
      <c r="M1192" s="33">
        <f>VLOOKUP(K:K,'price per block'!A:E,5,FALSE)</f>
        <v>1</v>
      </c>
      <c r="N1192">
        <f t="shared" si="55"/>
        <v>12.263999999999999</v>
      </c>
      <c r="O1192" s="34">
        <f t="shared" si="56"/>
        <v>0</v>
      </c>
    </row>
    <row r="1193" spans="1:15" x14ac:dyDescent="0.2">
      <c r="A1193" s="40">
        <v>45505</v>
      </c>
      <c r="B1193" s="23" t="s">
        <v>92</v>
      </c>
      <c r="C1193" s="19" t="s">
        <v>126</v>
      </c>
      <c r="D1193" s="19" t="s">
        <v>27</v>
      </c>
      <c r="E1193" s="19" t="s">
        <v>15</v>
      </c>
      <c r="F1193" s="20" t="s">
        <v>64</v>
      </c>
      <c r="G1193" s="21">
        <v>12513</v>
      </c>
      <c r="H1193" s="22">
        <v>2960.44</v>
      </c>
      <c r="I1193" s="22">
        <v>3.88</v>
      </c>
      <c r="J1193" s="22">
        <v>2.1602399999999999</v>
      </c>
      <c r="K1193" s="22" t="str">
        <f t="shared" si="54"/>
        <v>19x75-Q4</v>
      </c>
      <c r="L1193" s="32">
        <f>VLOOKUP(K:K,'price per block'!A:B,2,FALSE)</f>
        <v>200.00000000000003</v>
      </c>
      <c r="M1193" s="33">
        <f>VLOOKUP(K:K,'price per block'!A:E,5,FALSE)</f>
        <v>0.66666666666666663</v>
      </c>
      <c r="N1193">
        <f t="shared" si="55"/>
        <v>2.5866666666666664</v>
      </c>
      <c r="O1193" s="34">
        <f t="shared" si="56"/>
        <v>1.2933333333333334</v>
      </c>
    </row>
    <row r="1194" spans="1:15" x14ac:dyDescent="0.2">
      <c r="A1194" s="40">
        <v>45505</v>
      </c>
      <c r="B1194" s="23" t="s">
        <v>92</v>
      </c>
      <c r="C1194" s="19" t="s">
        <v>126</v>
      </c>
      <c r="D1194" s="19" t="s">
        <v>14</v>
      </c>
      <c r="E1194" s="19" t="s">
        <v>15</v>
      </c>
      <c r="F1194" s="20" t="s">
        <v>62</v>
      </c>
      <c r="G1194" s="21">
        <v>17590</v>
      </c>
      <c r="H1194" s="22">
        <v>4660.46</v>
      </c>
      <c r="I1194" s="22">
        <v>6.1059999999999999</v>
      </c>
      <c r="J1194" s="22">
        <v>3.39995</v>
      </c>
      <c r="K1194" s="22" t="str">
        <f t="shared" si="54"/>
        <v>19x75-Q3</v>
      </c>
      <c r="L1194" s="32">
        <f>VLOOKUP(K:K,'price per block'!A:B,2,FALSE)</f>
        <v>244</v>
      </c>
      <c r="M1194" s="33">
        <f>VLOOKUP(K:K,'price per block'!A:E,5,FALSE)</f>
        <v>0.81333333333333335</v>
      </c>
      <c r="N1194">
        <f t="shared" si="55"/>
        <v>4.9662133333333331</v>
      </c>
      <c r="O1194" s="34">
        <f t="shared" si="56"/>
        <v>1.1397866666666667</v>
      </c>
    </row>
    <row r="1195" spans="1:15" x14ac:dyDescent="0.2">
      <c r="A1195" s="40">
        <v>45505</v>
      </c>
      <c r="B1195" s="23" t="s">
        <v>92</v>
      </c>
      <c r="C1195" s="19" t="s">
        <v>126</v>
      </c>
      <c r="D1195" s="19" t="s">
        <v>23</v>
      </c>
      <c r="E1195" s="19" t="s">
        <v>22</v>
      </c>
      <c r="F1195" s="20" t="s">
        <v>63</v>
      </c>
      <c r="G1195" s="21">
        <v>2901</v>
      </c>
      <c r="H1195" s="22">
        <v>767.82100000000003</v>
      </c>
      <c r="I1195" s="22">
        <v>1.0069999999999999</v>
      </c>
      <c r="J1195" s="22">
        <v>0.56083899999999998</v>
      </c>
      <c r="K1195" s="22" t="str">
        <f t="shared" si="54"/>
        <v>19x75-Q2</v>
      </c>
      <c r="L1195" s="32">
        <f>VLOOKUP(K:K,'price per block'!A:B,2,FALSE)</f>
        <v>300</v>
      </c>
      <c r="M1195" s="33">
        <f>VLOOKUP(K:K,'price per block'!A:E,5,FALSE)</f>
        <v>1</v>
      </c>
      <c r="N1195">
        <f t="shared" si="55"/>
        <v>1.0069999999999999</v>
      </c>
      <c r="O1195" s="34">
        <f t="shared" si="56"/>
        <v>0</v>
      </c>
    </row>
    <row r="1196" spans="1:15" x14ac:dyDescent="0.2">
      <c r="A1196" s="40">
        <v>45505</v>
      </c>
      <c r="B1196" s="23" t="s">
        <v>92</v>
      </c>
      <c r="C1196" s="19" t="s">
        <v>126</v>
      </c>
      <c r="D1196" s="19" t="s">
        <v>25</v>
      </c>
      <c r="E1196" s="19" t="s">
        <v>12</v>
      </c>
      <c r="F1196" s="20" t="s">
        <v>65</v>
      </c>
      <c r="G1196" s="21">
        <v>387</v>
      </c>
      <c r="H1196" s="22">
        <v>1162.1600000000001</v>
      </c>
      <c r="I1196" s="22">
        <v>1.5249999999999999</v>
      </c>
      <c r="J1196" s="22">
        <v>0.84901099999999996</v>
      </c>
      <c r="K1196" s="22" t="str">
        <f t="shared" si="54"/>
        <v>19x75-Q5</v>
      </c>
      <c r="L1196" s="32">
        <f>VLOOKUP(K:K,'price per block'!A:B,2,FALSE)</f>
        <v>300</v>
      </c>
      <c r="M1196" s="33">
        <f>VLOOKUP(K:K,'price per block'!A:E,5,FALSE)</f>
        <v>1</v>
      </c>
      <c r="N1196">
        <f t="shared" si="55"/>
        <v>1.5249999999999999</v>
      </c>
      <c r="O1196" s="34">
        <f t="shared" si="56"/>
        <v>0</v>
      </c>
    </row>
    <row r="1197" spans="1:15" x14ac:dyDescent="0.2">
      <c r="A1197" s="40">
        <v>45505</v>
      </c>
      <c r="B1197" s="23" t="s">
        <v>92</v>
      </c>
      <c r="C1197" s="19" t="s">
        <v>126</v>
      </c>
      <c r="D1197" s="19" t="s">
        <v>24</v>
      </c>
      <c r="E1197" s="19" t="s">
        <v>12</v>
      </c>
      <c r="F1197" s="20" t="s">
        <v>65</v>
      </c>
      <c r="G1197" s="21">
        <v>538</v>
      </c>
      <c r="H1197" s="22">
        <v>1295.5</v>
      </c>
      <c r="I1197" s="22">
        <v>1.7</v>
      </c>
      <c r="J1197" s="22">
        <v>0.94636399999999998</v>
      </c>
      <c r="K1197" s="22" t="str">
        <f t="shared" si="54"/>
        <v>19x75-Q5</v>
      </c>
      <c r="L1197" s="32">
        <f>VLOOKUP(K:K,'price per block'!A:B,2,FALSE)</f>
        <v>300</v>
      </c>
      <c r="M1197" s="33">
        <f>VLOOKUP(K:K,'price per block'!A:E,5,FALSE)</f>
        <v>1</v>
      </c>
      <c r="N1197">
        <f t="shared" si="55"/>
        <v>1.7</v>
      </c>
      <c r="O1197" s="34">
        <f t="shared" si="56"/>
        <v>0</v>
      </c>
    </row>
    <row r="1198" spans="1:15" x14ac:dyDescent="0.2">
      <c r="A1198" s="40">
        <v>45505</v>
      </c>
      <c r="B1198" s="23" t="s">
        <v>93</v>
      </c>
      <c r="C1198" s="19" t="s">
        <v>126</v>
      </c>
      <c r="D1198" s="19" t="s">
        <v>9</v>
      </c>
      <c r="E1198" s="19" t="s">
        <v>10</v>
      </c>
      <c r="F1198" s="20" t="s">
        <v>6</v>
      </c>
      <c r="G1198" s="21">
        <v>25301</v>
      </c>
      <c r="H1198" s="22">
        <v>4972.3599999999997</v>
      </c>
      <c r="I1198" s="22">
        <v>6.5220000000000002</v>
      </c>
      <c r="J1198" s="22">
        <v>18.482900000000001</v>
      </c>
      <c r="K1198" s="22" t="str">
        <f t="shared" si="54"/>
        <v>19x75-Waste</v>
      </c>
      <c r="L1198" s="32">
        <f>VLOOKUP(K:K,'price per block'!A:B,2,FALSE)</f>
        <v>300</v>
      </c>
      <c r="M1198" s="33">
        <f>VLOOKUP(K:K,'price per block'!A:E,5,FALSE)</f>
        <v>1</v>
      </c>
      <c r="N1198">
        <f t="shared" si="55"/>
        <v>6.5220000000000002</v>
      </c>
      <c r="O1198" s="34">
        <f t="shared" si="56"/>
        <v>0</v>
      </c>
    </row>
    <row r="1199" spans="1:15" x14ac:dyDescent="0.2">
      <c r="A1199" s="40">
        <v>45505</v>
      </c>
      <c r="B1199" s="23" t="s">
        <v>93</v>
      </c>
      <c r="C1199" s="19" t="s">
        <v>126</v>
      </c>
      <c r="D1199" s="19" t="s">
        <v>6</v>
      </c>
      <c r="E1199" s="19" t="s">
        <v>6</v>
      </c>
      <c r="F1199" s="20" t="s">
        <v>6</v>
      </c>
      <c r="G1199" s="21">
        <v>32756</v>
      </c>
      <c r="H1199" s="22">
        <v>2107.0500000000002</v>
      </c>
      <c r="I1199" s="22">
        <v>2.766</v>
      </c>
      <c r="J1199" s="22">
        <v>7.8376299999999999</v>
      </c>
      <c r="K1199" s="22" t="str">
        <f t="shared" si="54"/>
        <v>19x75-Waste</v>
      </c>
      <c r="L1199" s="32">
        <f>VLOOKUP(K:K,'price per block'!A:B,2,FALSE)</f>
        <v>300</v>
      </c>
      <c r="M1199" s="33">
        <f>VLOOKUP(K:K,'price per block'!A:E,5,FALSE)</f>
        <v>1</v>
      </c>
      <c r="N1199">
        <f t="shared" si="55"/>
        <v>2.766</v>
      </c>
      <c r="O1199" s="34">
        <f t="shared" si="56"/>
        <v>0</v>
      </c>
    </row>
    <row r="1200" spans="1:15" x14ac:dyDescent="0.2">
      <c r="A1200" s="40">
        <v>45505</v>
      </c>
      <c r="B1200" s="23" t="s">
        <v>93</v>
      </c>
      <c r="C1200" s="19" t="s">
        <v>126</v>
      </c>
      <c r="D1200" s="19" t="s">
        <v>16</v>
      </c>
      <c r="E1200" s="19" t="s">
        <v>6</v>
      </c>
      <c r="F1200" s="20" t="s">
        <v>6</v>
      </c>
      <c r="G1200" s="21">
        <v>0</v>
      </c>
      <c r="H1200" s="22">
        <v>380.642</v>
      </c>
      <c r="I1200" s="22">
        <v>0.499</v>
      </c>
      <c r="J1200" s="22">
        <v>1.4154199999999999</v>
      </c>
      <c r="K1200" s="22" t="str">
        <f t="shared" si="54"/>
        <v>19x75-Waste</v>
      </c>
      <c r="L1200" s="32">
        <f>VLOOKUP(K:K,'price per block'!A:B,2,FALSE)</f>
        <v>300</v>
      </c>
      <c r="M1200" s="33">
        <f>VLOOKUP(K:K,'price per block'!A:E,5,FALSE)</f>
        <v>1</v>
      </c>
      <c r="N1200">
        <f t="shared" si="55"/>
        <v>0.499</v>
      </c>
      <c r="O1200" s="34">
        <f t="shared" si="56"/>
        <v>0</v>
      </c>
    </row>
    <row r="1201" spans="1:15" x14ac:dyDescent="0.2">
      <c r="A1201" s="40">
        <v>45505</v>
      </c>
      <c r="B1201" s="23" t="s">
        <v>93</v>
      </c>
      <c r="C1201" s="19" t="s">
        <v>126</v>
      </c>
      <c r="D1201" s="19" t="s">
        <v>17</v>
      </c>
      <c r="E1201" s="19" t="s">
        <v>6</v>
      </c>
      <c r="F1201" s="20" t="s">
        <v>6</v>
      </c>
      <c r="G1201" s="21">
        <v>2</v>
      </c>
      <c r="H1201" s="22">
        <v>9.1660000000000004</v>
      </c>
      <c r="I1201" s="22">
        <v>1.2E-2</v>
      </c>
      <c r="J1201" s="22">
        <v>3.48445E-2</v>
      </c>
      <c r="K1201" s="22" t="str">
        <f t="shared" si="54"/>
        <v>19x75-Waste</v>
      </c>
      <c r="L1201" s="32">
        <f>VLOOKUP(K:K,'price per block'!A:B,2,FALSE)</f>
        <v>300</v>
      </c>
      <c r="M1201" s="33">
        <f>VLOOKUP(K:K,'price per block'!A:E,5,FALSE)</f>
        <v>1</v>
      </c>
      <c r="N1201">
        <f t="shared" si="55"/>
        <v>1.2E-2</v>
      </c>
      <c r="O1201" s="34">
        <f t="shared" si="56"/>
        <v>0</v>
      </c>
    </row>
    <row r="1202" spans="1:15" x14ac:dyDescent="0.2">
      <c r="A1202" s="40">
        <v>45505</v>
      </c>
      <c r="B1202" s="23" t="s">
        <v>93</v>
      </c>
      <c r="C1202" s="19" t="s">
        <v>126</v>
      </c>
      <c r="D1202" s="19" t="s">
        <v>11</v>
      </c>
      <c r="E1202" s="19" t="s">
        <v>12</v>
      </c>
      <c r="F1202" s="20" t="s">
        <v>61</v>
      </c>
      <c r="G1202" s="21">
        <v>36875</v>
      </c>
      <c r="H1202" s="22">
        <v>14325.3</v>
      </c>
      <c r="I1202" s="22">
        <v>18.797000000000001</v>
      </c>
      <c r="J1202" s="22">
        <v>53.2712</v>
      </c>
      <c r="K1202" s="22" t="str">
        <f t="shared" si="54"/>
        <v>19x75-Q1</v>
      </c>
      <c r="L1202" s="32">
        <f>VLOOKUP(K:K,'price per block'!A:B,2,FALSE)</f>
        <v>300</v>
      </c>
      <c r="M1202" s="33">
        <f>VLOOKUP(K:K,'price per block'!A:E,5,FALSE)</f>
        <v>1</v>
      </c>
      <c r="N1202">
        <f t="shared" si="55"/>
        <v>18.797000000000001</v>
      </c>
      <c r="O1202" s="34">
        <f t="shared" si="56"/>
        <v>0</v>
      </c>
    </row>
    <row r="1203" spans="1:15" x14ac:dyDescent="0.2">
      <c r="A1203" s="40">
        <v>45505</v>
      </c>
      <c r="B1203" s="23" t="s">
        <v>93</v>
      </c>
      <c r="C1203" s="19" t="s">
        <v>126</v>
      </c>
      <c r="D1203" s="19" t="s">
        <v>13</v>
      </c>
      <c r="E1203" s="19" t="s">
        <v>12</v>
      </c>
      <c r="F1203" s="20" t="s">
        <v>61</v>
      </c>
      <c r="G1203" s="21">
        <v>13366</v>
      </c>
      <c r="H1203" s="22">
        <v>2734.05</v>
      </c>
      <c r="I1203" s="22">
        <v>3.5880000000000001</v>
      </c>
      <c r="J1203" s="22">
        <v>10.167899999999999</v>
      </c>
      <c r="K1203" s="22" t="str">
        <f t="shared" si="54"/>
        <v>19x75-Q1</v>
      </c>
      <c r="L1203" s="32">
        <f>VLOOKUP(K:K,'price per block'!A:B,2,FALSE)</f>
        <v>300</v>
      </c>
      <c r="M1203" s="33">
        <f>VLOOKUP(K:K,'price per block'!A:E,5,FALSE)</f>
        <v>1</v>
      </c>
      <c r="N1203">
        <f t="shared" si="55"/>
        <v>3.5880000000000001</v>
      </c>
      <c r="O1203" s="34">
        <f t="shared" si="56"/>
        <v>0</v>
      </c>
    </row>
    <row r="1204" spans="1:15" x14ac:dyDescent="0.2">
      <c r="A1204" s="40">
        <v>45505</v>
      </c>
      <c r="B1204" s="23" t="s">
        <v>93</v>
      </c>
      <c r="C1204" s="19" t="s">
        <v>126</v>
      </c>
      <c r="D1204" s="19" t="s">
        <v>14</v>
      </c>
      <c r="E1204" s="19" t="s">
        <v>15</v>
      </c>
      <c r="F1204" s="20" t="s">
        <v>62</v>
      </c>
      <c r="G1204" s="21">
        <v>3811</v>
      </c>
      <c r="H1204" s="22">
        <v>981.971</v>
      </c>
      <c r="I1204" s="22">
        <v>1.286</v>
      </c>
      <c r="J1204" s="22">
        <v>3.6457299999999999</v>
      </c>
      <c r="K1204" s="22" t="str">
        <f t="shared" si="54"/>
        <v>19x75-Q3</v>
      </c>
      <c r="L1204" s="32">
        <f>VLOOKUP(K:K,'price per block'!A:B,2,FALSE)</f>
        <v>244</v>
      </c>
      <c r="M1204" s="33">
        <f>VLOOKUP(K:K,'price per block'!A:E,5,FALSE)</f>
        <v>0.81333333333333335</v>
      </c>
      <c r="N1204">
        <f t="shared" si="55"/>
        <v>1.0459466666666668</v>
      </c>
      <c r="O1204" s="34">
        <f t="shared" si="56"/>
        <v>0.24005333333333323</v>
      </c>
    </row>
    <row r="1205" spans="1:15" x14ac:dyDescent="0.2">
      <c r="A1205" s="40">
        <v>45505</v>
      </c>
      <c r="B1205" s="23" t="s">
        <v>93</v>
      </c>
      <c r="C1205" s="19" t="s">
        <v>126</v>
      </c>
      <c r="D1205" s="19" t="s">
        <v>27</v>
      </c>
      <c r="E1205" s="19" t="s">
        <v>15</v>
      </c>
      <c r="F1205" s="20" t="s">
        <v>64</v>
      </c>
      <c r="G1205" s="21">
        <v>2573</v>
      </c>
      <c r="H1205" s="22">
        <v>602.34299999999996</v>
      </c>
      <c r="I1205" s="22">
        <v>0.79</v>
      </c>
      <c r="J1205" s="22">
        <v>2.2393999999999998</v>
      </c>
      <c r="K1205" s="22" t="str">
        <f t="shared" si="54"/>
        <v>19x75-Q4</v>
      </c>
      <c r="L1205" s="32">
        <f>VLOOKUP(K:K,'price per block'!A:B,2,FALSE)</f>
        <v>200.00000000000003</v>
      </c>
      <c r="M1205" s="33">
        <f>VLOOKUP(K:K,'price per block'!A:E,5,FALSE)</f>
        <v>0.66666666666666663</v>
      </c>
      <c r="N1205">
        <f t="shared" si="55"/>
        <v>0.52666666666666662</v>
      </c>
      <c r="O1205" s="34">
        <f t="shared" si="56"/>
        <v>0.26333333333333342</v>
      </c>
    </row>
    <row r="1206" spans="1:15" x14ac:dyDescent="0.2">
      <c r="A1206" s="40">
        <v>45505</v>
      </c>
      <c r="B1206" s="23" t="s">
        <v>93</v>
      </c>
      <c r="C1206" s="19" t="s">
        <v>126</v>
      </c>
      <c r="D1206" s="19" t="s">
        <v>23</v>
      </c>
      <c r="E1206" s="19" t="s">
        <v>22</v>
      </c>
      <c r="F1206" s="20" t="s">
        <v>63</v>
      </c>
      <c r="G1206" s="21">
        <v>276</v>
      </c>
      <c r="H1206" s="22">
        <v>69.634</v>
      </c>
      <c r="I1206" s="22">
        <v>9.0999999999999998E-2</v>
      </c>
      <c r="J1206" s="22">
        <v>0.25903599999999999</v>
      </c>
      <c r="K1206" s="22" t="str">
        <f t="shared" si="54"/>
        <v>19x75-Q2</v>
      </c>
      <c r="L1206" s="32">
        <f>VLOOKUP(K:K,'price per block'!A:B,2,FALSE)</f>
        <v>300</v>
      </c>
      <c r="M1206" s="33">
        <f>VLOOKUP(K:K,'price per block'!A:E,5,FALSE)</f>
        <v>1</v>
      </c>
      <c r="N1206">
        <f t="shared" si="55"/>
        <v>9.0999999999999998E-2</v>
      </c>
      <c r="O1206" s="34">
        <f t="shared" si="56"/>
        <v>0</v>
      </c>
    </row>
    <row r="1207" spans="1:15" x14ac:dyDescent="0.2">
      <c r="A1207" s="40">
        <v>45505</v>
      </c>
      <c r="B1207" s="23" t="s">
        <v>93</v>
      </c>
      <c r="C1207" s="19" t="s">
        <v>126</v>
      </c>
      <c r="D1207" s="19" t="s">
        <v>24</v>
      </c>
      <c r="E1207" s="19" t="s">
        <v>12</v>
      </c>
      <c r="F1207" s="20" t="s">
        <v>65</v>
      </c>
      <c r="G1207" s="21">
        <v>8</v>
      </c>
      <c r="H1207" s="22">
        <v>19.263999999999999</v>
      </c>
      <c r="I1207" s="22">
        <v>2.5000000000000001E-2</v>
      </c>
      <c r="J1207" s="22">
        <v>7.1703900000000001E-2</v>
      </c>
      <c r="K1207" s="22" t="str">
        <f t="shared" si="54"/>
        <v>19x75-Q5</v>
      </c>
      <c r="L1207" s="32">
        <f>VLOOKUP(K:K,'price per block'!A:B,2,FALSE)</f>
        <v>300</v>
      </c>
      <c r="M1207" s="33">
        <f>VLOOKUP(K:K,'price per block'!A:E,5,FALSE)</f>
        <v>1</v>
      </c>
      <c r="N1207">
        <f t="shared" si="55"/>
        <v>2.5000000000000001E-2</v>
      </c>
      <c r="O1207" s="34">
        <f t="shared" si="56"/>
        <v>0</v>
      </c>
    </row>
    <row r="1208" spans="1:15" x14ac:dyDescent="0.2">
      <c r="A1208" s="40">
        <v>45505</v>
      </c>
      <c r="B1208" s="23" t="s">
        <v>93</v>
      </c>
      <c r="C1208" s="19" t="s">
        <v>126</v>
      </c>
      <c r="D1208" s="19" t="s">
        <v>94</v>
      </c>
      <c r="E1208" s="19" t="s">
        <v>12</v>
      </c>
      <c r="F1208" s="20" t="s">
        <v>65</v>
      </c>
      <c r="G1208" s="21">
        <v>563</v>
      </c>
      <c r="H1208" s="22">
        <v>677.28899999999999</v>
      </c>
      <c r="I1208" s="22">
        <v>0.88900000000000001</v>
      </c>
      <c r="J1208" s="22">
        <v>2.5183399999999998</v>
      </c>
      <c r="K1208" s="22" t="str">
        <f t="shared" si="54"/>
        <v>19x75-Q5</v>
      </c>
      <c r="L1208" s="32">
        <f>VLOOKUP(K:K,'price per block'!A:B,2,FALSE)</f>
        <v>300</v>
      </c>
      <c r="M1208" s="33">
        <f>VLOOKUP(K:K,'price per block'!A:E,5,FALSE)</f>
        <v>1</v>
      </c>
      <c r="N1208">
        <f t="shared" si="55"/>
        <v>0.88900000000000001</v>
      </c>
      <c r="O1208" s="34">
        <f t="shared" si="56"/>
        <v>0</v>
      </c>
    </row>
    <row r="1209" spans="1:15" x14ac:dyDescent="0.2">
      <c r="A1209" s="40">
        <v>45505</v>
      </c>
      <c r="B1209" s="23" t="s">
        <v>93</v>
      </c>
      <c r="C1209" s="19" t="s">
        <v>126</v>
      </c>
      <c r="D1209" s="19" t="s">
        <v>25</v>
      </c>
      <c r="E1209" s="19" t="s">
        <v>12</v>
      </c>
      <c r="F1209" s="20" t="s">
        <v>65</v>
      </c>
      <c r="G1209" s="21">
        <v>5</v>
      </c>
      <c r="H1209" s="22">
        <v>15.015000000000001</v>
      </c>
      <c r="I1209" s="22">
        <v>0.02</v>
      </c>
      <c r="J1209" s="22">
        <v>5.5768100000000001E-2</v>
      </c>
      <c r="K1209" s="22" t="str">
        <f t="shared" si="54"/>
        <v>19x75-Q5</v>
      </c>
      <c r="L1209" s="32">
        <f>VLOOKUP(K:K,'price per block'!A:B,2,FALSE)</f>
        <v>300</v>
      </c>
      <c r="M1209" s="33">
        <f>VLOOKUP(K:K,'price per block'!A:E,5,FALSE)</f>
        <v>1</v>
      </c>
      <c r="N1209">
        <f t="shared" si="55"/>
        <v>0.02</v>
      </c>
      <c r="O1209" s="34">
        <f t="shared" si="56"/>
        <v>0</v>
      </c>
    </row>
    <row r="1210" spans="1:15" x14ac:dyDescent="0.2">
      <c r="A1210" s="40">
        <v>45505</v>
      </c>
      <c r="B1210" t="s">
        <v>82</v>
      </c>
      <c r="C1210" s="19" t="s">
        <v>126</v>
      </c>
      <c r="D1210" s="19" t="s">
        <v>6</v>
      </c>
      <c r="E1210" s="19" t="s">
        <v>6</v>
      </c>
      <c r="F1210" s="20" t="s">
        <v>6</v>
      </c>
      <c r="G1210" s="21">
        <v>142328</v>
      </c>
      <c r="H1210" s="22">
        <v>8666.11</v>
      </c>
      <c r="I1210" s="22">
        <v>11.379</v>
      </c>
      <c r="J1210" s="22">
        <v>7.0936199999999996</v>
      </c>
      <c r="K1210" s="22" t="str">
        <f t="shared" si="54"/>
        <v>19x75-Waste</v>
      </c>
      <c r="L1210" s="32">
        <f>VLOOKUP(K:K,'price per block'!A:B,2,FALSE)</f>
        <v>300</v>
      </c>
      <c r="M1210" s="33">
        <f>VLOOKUP(K:K,'price per block'!A:E,5,FALSE)</f>
        <v>1</v>
      </c>
      <c r="N1210">
        <f t="shared" si="55"/>
        <v>11.379</v>
      </c>
      <c r="O1210" s="34">
        <f t="shared" si="56"/>
        <v>0</v>
      </c>
    </row>
    <row r="1211" spans="1:15" x14ac:dyDescent="0.2">
      <c r="A1211" s="40">
        <v>45505</v>
      </c>
      <c r="B1211" t="s">
        <v>82</v>
      </c>
      <c r="C1211" s="19" t="s">
        <v>126</v>
      </c>
      <c r="D1211" s="19" t="s">
        <v>9</v>
      </c>
      <c r="E1211" s="19" t="s">
        <v>10</v>
      </c>
      <c r="F1211" s="20" t="s">
        <v>6</v>
      </c>
      <c r="G1211" s="21">
        <v>114669</v>
      </c>
      <c r="H1211" s="22">
        <v>24078.3</v>
      </c>
      <c r="I1211" s="22">
        <v>31.605</v>
      </c>
      <c r="J1211" s="22">
        <v>19.7029</v>
      </c>
      <c r="K1211" s="22" t="str">
        <f t="shared" si="54"/>
        <v>19x75-Waste</v>
      </c>
      <c r="L1211" s="32">
        <f>VLOOKUP(K:K,'price per block'!A:B,2,FALSE)</f>
        <v>300</v>
      </c>
      <c r="M1211" s="33">
        <f>VLOOKUP(K:K,'price per block'!A:E,5,FALSE)</f>
        <v>1</v>
      </c>
      <c r="N1211">
        <f t="shared" si="55"/>
        <v>31.605</v>
      </c>
      <c r="O1211" s="34">
        <f t="shared" si="56"/>
        <v>0</v>
      </c>
    </row>
    <row r="1212" spans="1:15" x14ac:dyDescent="0.2">
      <c r="A1212" s="40">
        <v>45505</v>
      </c>
      <c r="B1212" t="s">
        <v>82</v>
      </c>
      <c r="C1212" s="19" t="s">
        <v>126</v>
      </c>
      <c r="D1212" s="19" t="s">
        <v>16</v>
      </c>
      <c r="E1212" s="19" t="s">
        <v>6</v>
      </c>
      <c r="F1212" s="20" t="s">
        <v>6</v>
      </c>
      <c r="G1212" s="21">
        <v>0</v>
      </c>
      <c r="H1212" s="22">
        <v>1670.09</v>
      </c>
      <c r="I1212" s="22">
        <v>2.1930000000000001</v>
      </c>
      <c r="J1212" s="22">
        <v>1.3668499999999999</v>
      </c>
      <c r="K1212" s="22" t="str">
        <f t="shared" si="54"/>
        <v>19x75-Waste</v>
      </c>
      <c r="L1212" s="32">
        <f>VLOOKUP(K:K,'price per block'!A:B,2,FALSE)</f>
        <v>300</v>
      </c>
      <c r="M1212" s="33">
        <f>VLOOKUP(K:K,'price per block'!A:E,5,FALSE)</f>
        <v>1</v>
      </c>
      <c r="N1212">
        <f t="shared" si="55"/>
        <v>2.1930000000000001</v>
      </c>
      <c r="O1212" s="34">
        <f t="shared" si="56"/>
        <v>0</v>
      </c>
    </row>
    <row r="1213" spans="1:15" x14ac:dyDescent="0.2">
      <c r="A1213" s="40">
        <v>45505</v>
      </c>
      <c r="B1213" t="s">
        <v>82</v>
      </c>
      <c r="C1213" s="19" t="s">
        <v>126</v>
      </c>
      <c r="D1213" s="19" t="s">
        <v>17</v>
      </c>
      <c r="E1213" s="19" t="s">
        <v>6</v>
      </c>
      <c r="F1213" s="20" t="s">
        <v>6</v>
      </c>
      <c r="G1213" s="21">
        <v>3</v>
      </c>
      <c r="H1213" s="22">
        <v>9.9410000000000007</v>
      </c>
      <c r="I1213" s="22">
        <v>1.2999999999999999E-2</v>
      </c>
      <c r="J1213" s="22">
        <v>8.1373999999999995E-3</v>
      </c>
      <c r="K1213" s="22" t="str">
        <f t="shared" si="54"/>
        <v>19x75-Waste</v>
      </c>
      <c r="L1213" s="32">
        <f>VLOOKUP(K:K,'price per block'!A:B,2,FALSE)</f>
        <v>300</v>
      </c>
      <c r="M1213" s="33">
        <f>VLOOKUP(K:K,'price per block'!A:E,5,FALSE)</f>
        <v>1</v>
      </c>
      <c r="N1213">
        <f t="shared" si="55"/>
        <v>1.2999999999999999E-2</v>
      </c>
      <c r="O1213" s="34">
        <f t="shared" si="56"/>
        <v>0</v>
      </c>
    </row>
    <row r="1214" spans="1:15" x14ac:dyDescent="0.2">
      <c r="A1214" s="40">
        <v>45505</v>
      </c>
      <c r="B1214" t="s">
        <v>82</v>
      </c>
      <c r="C1214" s="19" t="s">
        <v>126</v>
      </c>
      <c r="D1214" s="19" t="s">
        <v>11</v>
      </c>
      <c r="E1214" s="19" t="s">
        <v>12</v>
      </c>
      <c r="F1214" s="20" t="s">
        <v>61</v>
      </c>
      <c r="G1214" s="21">
        <v>167994</v>
      </c>
      <c r="H1214" s="22">
        <v>68208.600000000006</v>
      </c>
      <c r="I1214" s="22">
        <v>89.557000000000002</v>
      </c>
      <c r="J1214" s="22">
        <v>55.831200000000003</v>
      </c>
      <c r="K1214" s="22" t="str">
        <f t="shared" si="54"/>
        <v>19x75-Q1</v>
      </c>
      <c r="L1214" s="32">
        <f>VLOOKUP(K:K,'price per block'!A:B,2,FALSE)</f>
        <v>300</v>
      </c>
      <c r="M1214" s="33">
        <f>VLOOKUP(K:K,'price per block'!A:E,5,FALSE)</f>
        <v>1</v>
      </c>
      <c r="N1214">
        <f t="shared" si="55"/>
        <v>89.557000000000002</v>
      </c>
      <c r="O1214" s="34">
        <f t="shared" si="56"/>
        <v>0</v>
      </c>
    </row>
    <row r="1215" spans="1:15" x14ac:dyDescent="0.2">
      <c r="A1215" s="40">
        <v>45505</v>
      </c>
      <c r="B1215" t="s">
        <v>82</v>
      </c>
      <c r="C1215" s="19" t="s">
        <v>126</v>
      </c>
      <c r="D1215" s="19" t="s">
        <v>13</v>
      </c>
      <c r="E1215" s="19" t="s">
        <v>12</v>
      </c>
      <c r="F1215" s="20" t="s">
        <v>61</v>
      </c>
      <c r="G1215" s="21">
        <v>57578</v>
      </c>
      <c r="H1215" s="22">
        <v>11732.6</v>
      </c>
      <c r="I1215" s="22">
        <v>15.403</v>
      </c>
      <c r="J1215" s="22">
        <v>9.6022999999999996</v>
      </c>
      <c r="K1215" s="22" t="str">
        <f t="shared" si="54"/>
        <v>19x75-Q1</v>
      </c>
      <c r="L1215" s="32">
        <f>VLOOKUP(K:K,'price per block'!A:B,2,FALSE)</f>
        <v>300</v>
      </c>
      <c r="M1215" s="33">
        <f>VLOOKUP(K:K,'price per block'!A:E,5,FALSE)</f>
        <v>1</v>
      </c>
      <c r="N1215">
        <f t="shared" si="55"/>
        <v>15.403</v>
      </c>
      <c r="O1215" s="34">
        <f t="shared" si="56"/>
        <v>0</v>
      </c>
    </row>
    <row r="1216" spans="1:15" x14ac:dyDescent="0.2">
      <c r="A1216" s="40">
        <v>45505</v>
      </c>
      <c r="B1216" t="s">
        <v>82</v>
      </c>
      <c r="C1216" s="19" t="s">
        <v>126</v>
      </c>
      <c r="D1216" s="19" t="s">
        <v>14</v>
      </c>
      <c r="E1216" s="19" t="s">
        <v>15</v>
      </c>
      <c r="F1216" s="20" t="s">
        <v>62</v>
      </c>
      <c r="G1216" s="21">
        <v>18973</v>
      </c>
      <c r="H1216" s="22">
        <v>4966.05</v>
      </c>
      <c r="I1216" s="22">
        <v>6.5129999999999999</v>
      </c>
      <c r="J1216" s="22">
        <v>4.0602499999999999</v>
      </c>
      <c r="K1216" s="22" t="str">
        <f t="shared" si="54"/>
        <v>19x75-Q3</v>
      </c>
      <c r="L1216" s="32">
        <f>VLOOKUP(K:K,'price per block'!A:B,2,FALSE)</f>
        <v>244</v>
      </c>
      <c r="M1216" s="33">
        <f>VLOOKUP(K:K,'price per block'!A:E,5,FALSE)</f>
        <v>0.81333333333333335</v>
      </c>
      <c r="N1216">
        <f t="shared" si="55"/>
        <v>5.2972400000000004</v>
      </c>
      <c r="O1216" s="34">
        <f t="shared" si="56"/>
        <v>1.2157599999999995</v>
      </c>
    </row>
    <row r="1217" spans="1:15" x14ac:dyDescent="0.2">
      <c r="A1217" s="40">
        <v>45505</v>
      </c>
      <c r="B1217" t="s">
        <v>82</v>
      </c>
      <c r="C1217" s="19" t="s">
        <v>126</v>
      </c>
      <c r="D1217" s="19" t="s">
        <v>23</v>
      </c>
      <c r="E1217" s="19" t="s">
        <v>22</v>
      </c>
      <c r="F1217" s="20" t="s">
        <v>63</v>
      </c>
      <c r="G1217" s="21">
        <v>3838</v>
      </c>
      <c r="H1217" s="22">
        <v>1020.79</v>
      </c>
      <c r="I1217" s="22">
        <v>1.34</v>
      </c>
      <c r="J1217" s="22">
        <v>0.83530199999999999</v>
      </c>
      <c r="K1217" s="22" t="str">
        <f t="shared" si="54"/>
        <v>19x75-Q2</v>
      </c>
      <c r="L1217" s="32">
        <f>VLOOKUP(K:K,'price per block'!A:B,2,FALSE)</f>
        <v>300</v>
      </c>
      <c r="M1217" s="33">
        <f>VLOOKUP(K:K,'price per block'!A:E,5,FALSE)</f>
        <v>1</v>
      </c>
      <c r="N1217">
        <f t="shared" si="55"/>
        <v>1.34</v>
      </c>
      <c r="O1217" s="34">
        <f t="shared" si="56"/>
        <v>0</v>
      </c>
    </row>
    <row r="1218" spans="1:15" x14ac:dyDescent="0.2">
      <c r="A1218" s="40">
        <v>45505</v>
      </c>
      <c r="B1218" t="s">
        <v>82</v>
      </c>
      <c r="C1218" s="19" t="s">
        <v>126</v>
      </c>
      <c r="D1218" s="19" t="s">
        <v>25</v>
      </c>
      <c r="E1218" s="19" t="s">
        <v>12</v>
      </c>
      <c r="F1218" s="20" t="s">
        <v>65</v>
      </c>
      <c r="G1218" s="21">
        <v>312</v>
      </c>
      <c r="H1218" s="22">
        <v>936.93600000000004</v>
      </c>
      <c r="I1218" s="22">
        <v>1.2310000000000001</v>
      </c>
      <c r="J1218" s="22">
        <v>0.76757900000000001</v>
      </c>
      <c r="K1218" s="22" t="str">
        <f t="shared" si="54"/>
        <v>19x75-Q5</v>
      </c>
      <c r="L1218" s="32">
        <f>VLOOKUP(K:K,'price per block'!A:B,2,FALSE)</f>
        <v>300</v>
      </c>
      <c r="M1218" s="33">
        <f>VLOOKUP(K:K,'price per block'!A:E,5,FALSE)</f>
        <v>1</v>
      </c>
      <c r="N1218">
        <f t="shared" si="55"/>
        <v>1.2310000000000001</v>
      </c>
      <c r="O1218" s="34">
        <f t="shared" si="56"/>
        <v>0</v>
      </c>
    </row>
    <row r="1219" spans="1:15" x14ac:dyDescent="0.2">
      <c r="A1219" s="40">
        <v>45505</v>
      </c>
      <c r="B1219" t="s">
        <v>82</v>
      </c>
      <c r="C1219" s="19" t="s">
        <v>126</v>
      </c>
      <c r="D1219" s="19" t="s">
        <v>24</v>
      </c>
      <c r="E1219" s="19" t="s">
        <v>12</v>
      </c>
      <c r="F1219" s="20" t="s">
        <v>65</v>
      </c>
      <c r="G1219" s="21">
        <v>371</v>
      </c>
      <c r="H1219" s="22">
        <v>893.36800000000005</v>
      </c>
      <c r="I1219" s="22">
        <v>1.1739999999999999</v>
      </c>
      <c r="J1219" s="22">
        <v>0.73184400000000005</v>
      </c>
      <c r="K1219" s="22" t="str">
        <f t="shared" ref="K1219:K1282" si="57">CONCATENATE(C1219,"-",F1219)</f>
        <v>19x75-Q5</v>
      </c>
      <c r="L1219" s="32">
        <f>VLOOKUP(K:K,'price per block'!A:B,2,FALSE)</f>
        <v>300</v>
      </c>
      <c r="M1219" s="33">
        <f>VLOOKUP(K:K,'price per block'!A:E,5,FALSE)</f>
        <v>1</v>
      </c>
      <c r="N1219">
        <f t="shared" ref="N1219:N1282" si="58">M1219*I1219</f>
        <v>1.1739999999999999</v>
      </c>
      <c r="O1219" s="34">
        <f t="shared" ref="O1219:O1282" si="59">I1219-N1219</f>
        <v>0</v>
      </c>
    </row>
    <row r="1220" spans="1:15" x14ac:dyDescent="0.2">
      <c r="A1220" s="40">
        <v>45505</v>
      </c>
      <c r="B1220" s="23" t="s">
        <v>80</v>
      </c>
      <c r="C1220" s="19" t="s">
        <v>42</v>
      </c>
      <c r="D1220" s="19" t="s">
        <v>9</v>
      </c>
      <c r="E1220" s="19" t="s">
        <v>10</v>
      </c>
      <c r="F1220" s="20" t="s">
        <v>6</v>
      </c>
      <c r="G1220" s="21">
        <v>80235</v>
      </c>
      <c r="H1220" s="22">
        <v>18247.5</v>
      </c>
      <c r="I1220" s="22">
        <v>32.046999999999997</v>
      </c>
      <c r="J1220" s="22">
        <v>13.8363</v>
      </c>
      <c r="K1220" s="22" t="str">
        <f t="shared" si="57"/>
        <v>19x100-Waste</v>
      </c>
      <c r="L1220" s="32">
        <f>VLOOKUP(K:K,'price per block'!A:B,2,FALSE)</f>
        <v>300</v>
      </c>
      <c r="M1220" s="33">
        <f>VLOOKUP(K:K,'price per block'!A:E,5,FALSE)</f>
        <v>1</v>
      </c>
      <c r="N1220">
        <f t="shared" si="58"/>
        <v>32.046999999999997</v>
      </c>
      <c r="O1220" s="34">
        <f t="shared" si="59"/>
        <v>0</v>
      </c>
    </row>
    <row r="1221" spans="1:15" x14ac:dyDescent="0.2">
      <c r="A1221" s="40">
        <v>45505</v>
      </c>
      <c r="B1221" s="23" t="s">
        <v>80</v>
      </c>
      <c r="C1221" s="19" t="s">
        <v>42</v>
      </c>
      <c r="D1221" s="19" t="s">
        <v>6</v>
      </c>
      <c r="E1221" s="19" t="s">
        <v>6</v>
      </c>
      <c r="F1221" s="20" t="s">
        <v>6</v>
      </c>
      <c r="G1221" s="21">
        <v>73228</v>
      </c>
      <c r="H1221" s="22">
        <v>4036.3</v>
      </c>
      <c r="I1221" s="22">
        <v>7.0970000000000004</v>
      </c>
      <c r="J1221" s="22">
        <v>3.06393</v>
      </c>
      <c r="K1221" s="22" t="str">
        <f t="shared" si="57"/>
        <v>19x100-Waste</v>
      </c>
      <c r="L1221" s="32">
        <f>VLOOKUP(K:K,'price per block'!A:B,2,FALSE)</f>
        <v>300</v>
      </c>
      <c r="M1221" s="33">
        <f>VLOOKUP(K:K,'price per block'!A:E,5,FALSE)</f>
        <v>1</v>
      </c>
      <c r="N1221">
        <f t="shared" si="58"/>
        <v>7.0970000000000004</v>
      </c>
      <c r="O1221" s="34">
        <f t="shared" si="59"/>
        <v>0</v>
      </c>
    </row>
    <row r="1222" spans="1:15" x14ac:dyDescent="0.2">
      <c r="A1222" s="40">
        <v>45505</v>
      </c>
      <c r="B1222" s="23" t="s">
        <v>80</v>
      </c>
      <c r="C1222" s="19" t="s">
        <v>42</v>
      </c>
      <c r="D1222" s="19" t="s">
        <v>16</v>
      </c>
      <c r="E1222" s="19" t="s">
        <v>6</v>
      </c>
      <c r="F1222" s="20" t="s">
        <v>6</v>
      </c>
      <c r="G1222" s="21">
        <v>0</v>
      </c>
      <c r="H1222" s="22">
        <v>1027.5899999999999</v>
      </c>
      <c r="I1222" s="22">
        <v>1.8049999999999999</v>
      </c>
      <c r="J1222" s="22">
        <v>0.77943200000000001</v>
      </c>
      <c r="K1222" s="22" t="str">
        <f t="shared" si="57"/>
        <v>19x100-Waste</v>
      </c>
      <c r="L1222" s="32">
        <f>VLOOKUP(K:K,'price per block'!A:B,2,FALSE)</f>
        <v>300</v>
      </c>
      <c r="M1222" s="33">
        <f>VLOOKUP(K:K,'price per block'!A:E,5,FALSE)</f>
        <v>1</v>
      </c>
      <c r="N1222">
        <f t="shared" si="58"/>
        <v>1.8049999999999999</v>
      </c>
      <c r="O1222" s="34">
        <f t="shared" si="59"/>
        <v>0</v>
      </c>
    </row>
    <row r="1223" spans="1:15" x14ac:dyDescent="0.2">
      <c r="A1223" s="40">
        <v>45505</v>
      </c>
      <c r="B1223" s="23" t="s">
        <v>80</v>
      </c>
      <c r="C1223" s="19" t="s">
        <v>42</v>
      </c>
      <c r="D1223" s="19" t="s">
        <v>17</v>
      </c>
      <c r="E1223" s="19" t="s">
        <v>6</v>
      </c>
      <c r="F1223" s="20" t="s">
        <v>6</v>
      </c>
      <c r="G1223" s="21">
        <v>15</v>
      </c>
      <c r="H1223" s="22">
        <v>52.744999999999997</v>
      </c>
      <c r="I1223" s="22">
        <v>9.4E-2</v>
      </c>
      <c r="J1223" s="22">
        <v>4.0402E-2</v>
      </c>
      <c r="K1223" s="22" t="str">
        <f t="shared" si="57"/>
        <v>19x100-Waste</v>
      </c>
      <c r="L1223" s="32">
        <f>VLOOKUP(K:K,'price per block'!A:B,2,FALSE)</f>
        <v>300</v>
      </c>
      <c r="M1223" s="33">
        <f>VLOOKUP(K:K,'price per block'!A:E,5,FALSE)</f>
        <v>1</v>
      </c>
      <c r="N1223">
        <f t="shared" si="58"/>
        <v>9.4E-2</v>
      </c>
      <c r="O1223" s="34">
        <f t="shared" si="59"/>
        <v>0</v>
      </c>
    </row>
    <row r="1224" spans="1:15" x14ac:dyDescent="0.2">
      <c r="A1224" s="40">
        <v>45505</v>
      </c>
      <c r="B1224" s="23" t="s">
        <v>80</v>
      </c>
      <c r="C1224" s="19" t="s">
        <v>126</v>
      </c>
      <c r="D1224" s="19" t="s">
        <v>6</v>
      </c>
      <c r="E1224" s="19" t="s">
        <v>6</v>
      </c>
      <c r="F1224" s="20" t="s">
        <v>6</v>
      </c>
      <c r="G1224" s="21">
        <v>88226</v>
      </c>
      <c r="H1224" s="22">
        <v>4910.67</v>
      </c>
      <c r="I1224" s="22">
        <v>6.4269999999999996</v>
      </c>
      <c r="J1224" s="22">
        <v>2.7748200000000001</v>
      </c>
      <c r="K1224" s="22" t="str">
        <f t="shared" si="57"/>
        <v>19x75-Waste</v>
      </c>
      <c r="L1224" s="32">
        <f>VLOOKUP(K:K,'price per block'!A:B,2,FALSE)</f>
        <v>300</v>
      </c>
      <c r="M1224" s="33">
        <f>VLOOKUP(K:K,'price per block'!A:E,5,FALSE)</f>
        <v>1</v>
      </c>
      <c r="N1224">
        <f t="shared" si="58"/>
        <v>6.4269999999999996</v>
      </c>
      <c r="O1224" s="34">
        <f t="shared" si="59"/>
        <v>0</v>
      </c>
    </row>
    <row r="1225" spans="1:15" x14ac:dyDescent="0.2">
      <c r="A1225" s="40">
        <v>45505</v>
      </c>
      <c r="B1225" s="23" t="s">
        <v>80</v>
      </c>
      <c r="C1225" s="19" t="s">
        <v>126</v>
      </c>
      <c r="D1225" s="19" t="s">
        <v>9</v>
      </c>
      <c r="E1225" s="19" t="s">
        <v>10</v>
      </c>
      <c r="F1225" s="20" t="s">
        <v>6</v>
      </c>
      <c r="G1225" s="21">
        <v>59685</v>
      </c>
      <c r="H1225" s="22">
        <v>13115.2</v>
      </c>
      <c r="I1225" s="22">
        <v>17.158999999999999</v>
      </c>
      <c r="J1225" s="22">
        <v>7.4085099999999997</v>
      </c>
      <c r="K1225" s="22" t="str">
        <f t="shared" si="57"/>
        <v>19x75-Waste</v>
      </c>
      <c r="L1225" s="32">
        <f>VLOOKUP(K:K,'price per block'!A:B,2,FALSE)</f>
        <v>300</v>
      </c>
      <c r="M1225" s="33">
        <f>VLOOKUP(K:K,'price per block'!A:E,5,FALSE)</f>
        <v>1</v>
      </c>
      <c r="N1225">
        <f t="shared" si="58"/>
        <v>17.158999999999999</v>
      </c>
      <c r="O1225" s="34">
        <f t="shared" si="59"/>
        <v>0</v>
      </c>
    </row>
    <row r="1226" spans="1:15" x14ac:dyDescent="0.2">
      <c r="A1226" s="40">
        <v>45505</v>
      </c>
      <c r="B1226" s="23" t="s">
        <v>80</v>
      </c>
      <c r="C1226" s="19" t="s">
        <v>126</v>
      </c>
      <c r="D1226" s="19" t="s">
        <v>16</v>
      </c>
      <c r="E1226" s="19" t="s">
        <v>6</v>
      </c>
      <c r="F1226" s="20" t="s">
        <v>6</v>
      </c>
      <c r="G1226" s="21">
        <v>0</v>
      </c>
      <c r="H1226" s="22">
        <v>1000.64</v>
      </c>
      <c r="I1226" s="22">
        <v>1.3089999999999999</v>
      </c>
      <c r="J1226" s="22">
        <v>0.56528199999999995</v>
      </c>
      <c r="K1226" s="22" t="str">
        <f t="shared" si="57"/>
        <v>19x75-Waste</v>
      </c>
      <c r="L1226" s="32">
        <f>VLOOKUP(K:K,'price per block'!A:B,2,FALSE)</f>
        <v>300</v>
      </c>
      <c r="M1226" s="33">
        <f>VLOOKUP(K:K,'price per block'!A:E,5,FALSE)</f>
        <v>1</v>
      </c>
      <c r="N1226">
        <f t="shared" si="58"/>
        <v>1.3089999999999999</v>
      </c>
      <c r="O1226" s="34">
        <f t="shared" si="59"/>
        <v>0</v>
      </c>
    </row>
    <row r="1227" spans="1:15" x14ac:dyDescent="0.2">
      <c r="A1227" s="40">
        <v>45505</v>
      </c>
      <c r="B1227" s="23" t="s">
        <v>80</v>
      </c>
      <c r="C1227" s="19" t="s">
        <v>126</v>
      </c>
      <c r="D1227" s="19" t="s">
        <v>17</v>
      </c>
      <c r="E1227" s="19" t="s">
        <v>6</v>
      </c>
      <c r="F1227" s="20" t="s">
        <v>6</v>
      </c>
      <c r="G1227" s="21">
        <v>4</v>
      </c>
      <c r="H1227" s="22">
        <v>13.606999999999999</v>
      </c>
      <c r="I1227" s="22">
        <v>1.7999999999999999E-2</v>
      </c>
      <c r="J1227" s="22">
        <v>7.7148800000000003E-3</v>
      </c>
      <c r="K1227" s="22" t="str">
        <f t="shared" si="57"/>
        <v>19x75-Waste</v>
      </c>
      <c r="L1227" s="32">
        <f>VLOOKUP(K:K,'price per block'!A:B,2,FALSE)</f>
        <v>300</v>
      </c>
      <c r="M1227" s="33">
        <f>VLOOKUP(K:K,'price per block'!A:E,5,FALSE)</f>
        <v>1</v>
      </c>
      <c r="N1227">
        <f t="shared" si="58"/>
        <v>1.7999999999999999E-2</v>
      </c>
      <c r="O1227" s="34">
        <f t="shared" si="59"/>
        <v>0</v>
      </c>
    </row>
    <row r="1228" spans="1:15" x14ac:dyDescent="0.2">
      <c r="A1228" s="40">
        <v>45505</v>
      </c>
      <c r="B1228" s="23" t="s">
        <v>80</v>
      </c>
      <c r="C1228" s="19" t="s">
        <v>42</v>
      </c>
      <c r="D1228" s="19" t="s">
        <v>48</v>
      </c>
      <c r="E1228" s="19" t="s">
        <v>15</v>
      </c>
      <c r="F1228" s="20" t="s">
        <v>62</v>
      </c>
      <c r="G1228" s="21">
        <v>35401</v>
      </c>
      <c r="H1228" s="22">
        <v>10463.5</v>
      </c>
      <c r="I1228" s="22">
        <v>18.344000000000001</v>
      </c>
      <c r="J1228" s="22">
        <v>7.9200400000000002</v>
      </c>
      <c r="K1228" s="22" t="str">
        <f t="shared" si="57"/>
        <v>19x100-Q3</v>
      </c>
      <c r="L1228" s="32">
        <f>VLOOKUP(K:K,'price per block'!A:B,2,FALSE)</f>
        <v>225</v>
      </c>
      <c r="M1228" s="33">
        <f>VLOOKUP(K:K,'price per block'!A:E,5,FALSE)</f>
        <v>0.75</v>
      </c>
      <c r="N1228">
        <f t="shared" si="58"/>
        <v>13.758000000000001</v>
      </c>
      <c r="O1228" s="34">
        <f t="shared" si="59"/>
        <v>4.5860000000000003</v>
      </c>
    </row>
    <row r="1229" spans="1:15" x14ac:dyDescent="0.2">
      <c r="A1229" s="40">
        <v>45505</v>
      </c>
      <c r="B1229" s="23" t="s">
        <v>80</v>
      </c>
      <c r="C1229" s="19" t="s">
        <v>42</v>
      </c>
      <c r="D1229" s="19" t="s">
        <v>47</v>
      </c>
      <c r="E1229" s="19" t="s">
        <v>12</v>
      </c>
      <c r="F1229" s="20" t="s">
        <v>61</v>
      </c>
      <c r="G1229" s="21">
        <v>80310</v>
      </c>
      <c r="H1229" s="22">
        <v>32611.1</v>
      </c>
      <c r="I1229" s="22">
        <v>57.337000000000003</v>
      </c>
      <c r="J1229" s="22">
        <v>24.754999999999999</v>
      </c>
      <c r="K1229" s="22" t="str">
        <f t="shared" si="57"/>
        <v>19x100-Q1</v>
      </c>
      <c r="L1229" s="32">
        <f>VLOOKUP(K:K,'price per block'!A:B,2,FALSE)</f>
        <v>300</v>
      </c>
      <c r="M1229" s="33">
        <f>VLOOKUP(K:K,'price per block'!A:E,5,FALSE)</f>
        <v>1</v>
      </c>
      <c r="N1229">
        <f t="shared" si="58"/>
        <v>57.337000000000003</v>
      </c>
      <c r="O1229" s="34">
        <f t="shared" si="59"/>
        <v>0</v>
      </c>
    </row>
    <row r="1230" spans="1:15" x14ac:dyDescent="0.2">
      <c r="A1230" s="40">
        <v>45505</v>
      </c>
      <c r="B1230" s="23" t="s">
        <v>80</v>
      </c>
      <c r="C1230" s="19" t="s">
        <v>42</v>
      </c>
      <c r="D1230" s="19" t="s">
        <v>45</v>
      </c>
      <c r="E1230" s="19" t="s">
        <v>22</v>
      </c>
      <c r="F1230" s="20" t="s">
        <v>63</v>
      </c>
      <c r="G1230" s="21">
        <v>2653</v>
      </c>
      <c r="H1230" s="22">
        <v>785.51800000000003</v>
      </c>
      <c r="I1230" s="22">
        <v>1.38</v>
      </c>
      <c r="J1230" s="22">
        <v>0.59584599999999999</v>
      </c>
      <c r="K1230" s="22" t="str">
        <f t="shared" si="57"/>
        <v>19x100-Q2</v>
      </c>
      <c r="L1230" s="32">
        <f>VLOOKUP(K:K,'price per block'!A:B,2,FALSE)</f>
        <v>300</v>
      </c>
      <c r="M1230" s="33">
        <f>VLOOKUP(K:K,'price per block'!A:E,5,FALSE)</f>
        <v>1</v>
      </c>
      <c r="N1230">
        <f t="shared" si="58"/>
        <v>1.38</v>
      </c>
      <c r="O1230" s="34">
        <f t="shared" si="59"/>
        <v>0</v>
      </c>
    </row>
    <row r="1231" spans="1:15" x14ac:dyDescent="0.2">
      <c r="A1231" s="40">
        <v>45505</v>
      </c>
      <c r="B1231" s="23" t="s">
        <v>80</v>
      </c>
      <c r="C1231" s="19" t="s">
        <v>42</v>
      </c>
      <c r="D1231" s="19" t="s">
        <v>46</v>
      </c>
      <c r="E1231" s="19" t="s">
        <v>12</v>
      </c>
      <c r="F1231" s="20" t="s">
        <v>61</v>
      </c>
      <c r="G1231" s="21">
        <v>37419</v>
      </c>
      <c r="H1231" s="22">
        <v>7343.98</v>
      </c>
      <c r="I1231" s="22">
        <v>12.907999999999999</v>
      </c>
      <c r="J1231" s="22">
        <v>5.5731799999999998</v>
      </c>
      <c r="K1231" s="22" t="str">
        <f t="shared" si="57"/>
        <v>19x100-Q1</v>
      </c>
      <c r="L1231" s="32">
        <f>VLOOKUP(K:K,'price per block'!A:B,2,FALSE)</f>
        <v>300</v>
      </c>
      <c r="M1231" s="33">
        <f>VLOOKUP(K:K,'price per block'!A:E,5,FALSE)</f>
        <v>1</v>
      </c>
      <c r="N1231">
        <f t="shared" si="58"/>
        <v>12.907999999999999</v>
      </c>
      <c r="O1231" s="34">
        <f t="shared" si="59"/>
        <v>0</v>
      </c>
    </row>
    <row r="1232" spans="1:15" x14ac:dyDescent="0.2">
      <c r="A1232" s="40">
        <v>45505</v>
      </c>
      <c r="B1232" s="23" t="s">
        <v>80</v>
      </c>
      <c r="C1232" s="19" t="s">
        <v>42</v>
      </c>
      <c r="D1232" s="19" t="s">
        <v>44</v>
      </c>
      <c r="E1232" s="19" t="s">
        <v>15</v>
      </c>
      <c r="F1232" s="20" t="s">
        <v>64</v>
      </c>
      <c r="G1232" s="21">
        <v>4692</v>
      </c>
      <c r="H1232" s="22">
        <v>1071.79</v>
      </c>
      <c r="I1232" s="22">
        <v>1.8819999999999999</v>
      </c>
      <c r="J1232" s="22">
        <v>0.81263300000000005</v>
      </c>
      <c r="K1232" s="22" t="str">
        <f t="shared" si="57"/>
        <v>19x100-Q4</v>
      </c>
      <c r="L1232" s="32">
        <f>VLOOKUP(K:K,'price per block'!A:B,2,FALSE)</f>
        <v>150</v>
      </c>
      <c r="M1232" s="33">
        <f>VLOOKUP(K:K,'price per block'!A:E,5,FALSE)</f>
        <v>0.5</v>
      </c>
      <c r="N1232">
        <f t="shared" si="58"/>
        <v>0.94099999999999995</v>
      </c>
      <c r="O1232" s="34">
        <f t="shared" si="59"/>
        <v>0.94099999999999995</v>
      </c>
    </row>
    <row r="1233" spans="1:15" x14ac:dyDescent="0.2">
      <c r="A1233" s="40">
        <v>45505</v>
      </c>
      <c r="B1233" s="23" t="s">
        <v>80</v>
      </c>
      <c r="C1233" s="19" t="s">
        <v>42</v>
      </c>
      <c r="D1233" s="19" t="s">
        <v>43</v>
      </c>
      <c r="E1233" s="19" t="s">
        <v>12</v>
      </c>
      <c r="F1233" s="20" t="s">
        <v>65</v>
      </c>
      <c r="G1233" s="21">
        <v>84</v>
      </c>
      <c r="H1233" s="22">
        <v>202.27199999999999</v>
      </c>
      <c r="I1233" s="22">
        <v>0.35599999999999998</v>
      </c>
      <c r="J1233" s="22">
        <v>0.15382599999999999</v>
      </c>
      <c r="K1233" s="22" t="str">
        <f t="shared" si="57"/>
        <v>19x100-Q5</v>
      </c>
      <c r="L1233" s="32">
        <f>VLOOKUP(K:K,'price per block'!A:B,2,FALSE)</f>
        <v>300</v>
      </c>
      <c r="M1233" s="33">
        <f>VLOOKUP(K:K,'price per block'!A:E,5,FALSE)</f>
        <v>1</v>
      </c>
      <c r="N1233">
        <f t="shared" si="58"/>
        <v>0.35599999999999998</v>
      </c>
      <c r="O1233" s="34">
        <f t="shared" si="59"/>
        <v>0</v>
      </c>
    </row>
    <row r="1234" spans="1:15" x14ac:dyDescent="0.2">
      <c r="A1234" s="40">
        <v>45505</v>
      </c>
      <c r="B1234" s="23" t="s">
        <v>80</v>
      </c>
      <c r="C1234" s="19" t="s">
        <v>42</v>
      </c>
      <c r="D1234" s="19" t="s">
        <v>41</v>
      </c>
      <c r="E1234" s="19" t="s">
        <v>12</v>
      </c>
      <c r="F1234" s="20" t="s">
        <v>65</v>
      </c>
      <c r="G1234" s="21">
        <v>27</v>
      </c>
      <c r="H1234" s="22">
        <v>81.081000000000003</v>
      </c>
      <c r="I1234" s="22">
        <v>0.14299999999999999</v>
      </c>
      <c r="J1234" s="22">
        <v>6.1734999999999998E-2</v>
      </c>
      <c r="K1234" s="22" t="str">
        <f t="shared" si="57"/>
        <v>19x100-Q5</v>
      </c>
      <c r="L1234" s="32">
        <f>VLOOKUP(K:K,'price per block'!A:B,2,FALSE)</f>
        <v>300</v>
      </c>
      <c r="M1234" s="33">
        <f>VLOOKUP(K:K,'price per block'!A:E,5,FALSE)</f>
        <v>1</v>
      </c>
      <c r="N1234">
        <f t="shared" si="58"/>
        <v>0.14299999999999999</v>
      </c>
      <c r="O1234" s="34">
        <f t="shared" si="59"/>
        <v>0</v>
      </c>
    </row>
    <row r="1235" spans="1:15" x14ac:dyDescent="0.2">
      <c r="A1235" s="40">
        <v>45505</v>
      </c>
      <c r="B1235" s="23" t="s">
        <v>80</v>
      </c>
      <c r="C1235" s="19" t="s">
        <v>126</v>
      </c>
      <c r="D1235" s="19" t="s">
        <v>11</v>
      </c>
      <c r="E1235" s="19" t="s">
        <v>12</v>
      </c>
      <c r="F1235" s="20" t="s">
        <v>61</v>
      </c>
      <c r="G1235" s="21">
        <v>95456</v>
      </c>
      <c r="H1235" s="22">
        <v>40075.4</v>
      </c>
      <c r="I1235" s="22">
        <v>52.448999999999998</v>
      </c>
      <c r="J1235" s="22">
        <v>22.644600000000001</v>
      </c>
      <c r="K1235" s="22" t="str">
        <f t="shared" si="57"/>
        <v>19x75-Q1</v>
      </c>
      <c r="L1235" s="32">
        <f>VLOOKUP(K:K,'price per block'!A:B,2,FALSE)</f>
        <v>300</v>
      </c>
      <c r="M1235" s="33">
        <f>VLOOKUP(K:K,'price per block'!A:E,5,FALSE)</f>
        <v>1</v>
      </c>
      <c r="N1235">
        <f t="shared" si="58"/>
        <v>52.448999999999998</v>
      </c>
      <c r="O1235" s="34">
        <f t="shared" si="59"/>
        <v>0</v>
      </c>
    </row>
    <row r="1236" spans="1:15" x14ac:dyDescent="0.2">
      <c r="A1236" s="40">
        <v>45505</v>
      </c>
      <c r="B1236" s="23" t="s">
        <v>80</v>
      </c>
      <c r="C1236" s="19" t="s">
        <v>126</v>
      </c>
      <c r="D1236" s="19" t="s">
        <v>13</v>
      </c>
      <c r="E1236" s="19" t="s">
        <v>12</v>
      </c>
      <c r="F1236" s="20" t="s">
        <v>61</v>
      </c>
      <c r="G1236" s="21">
        <v>30855</v>
      </c>
      <c r="H1236" s="22">
        <v>6254</v>
      </c>
      <c r="I1236" s="22">
        <v>8.1829999999999998</v>
      </c>
      <c r="J1236" s="22">
        <v>3.53302</v>
      </c>
      <c r="K1236" s="22" t="str">
        <f t="shared" si="57"/>
        <v>19x75-Q1</v>
      </c>
      <c r="L1236" s="32">
        <f>VLOOKUP(K:K,'price per block'!A:B,2,FALSE)</f>
        <v>300</v>
      </c>
      <c r="M1236" s="33">
        <f>VLOOKUP(K:K,'price per block'!A:E,5,FALSE)</f>
        <v>1</v>
      </c>
      <c r="N1236">
        <f t="shared" si="58"/>
        <v>8.1829999999999998</v>
      </c>
      <c r="O1236" s="34">
        <f t="shared" si="59"/>
        <v>0</v>
      </c>
    </row>
    <row r="1237" spans="1:15" x14ac:dyDescent="0.2">
      <c r="A1237" s="40">
        <v>45505</v>
      </c>
      <c r="B1237" s="23" t="s">
        <v>80</v>
      </c>
      <c r="C1237" s="19" t="s">
        <v>126</v>
      </c>
      <c r="D1237" s="19" t="s">
        <v>23</v>
      </c>
      <c r="E1237" s="19" t="s">
        <v>22</v>
      </c>
      <c r="F1237" s="20" t="s">
        <v>63</v>
      </c>
      <c r="G1237" s="21">
        <v>6095</v>
      </c>
      <c r="H1237" s="22">
        <v>1719.94</v>
      </c>
      <c r="I1237" s="22">
        <v>2.2530000000000001</v>
      </c>
      <c r="J1237" s="22">
        <v>0.97270299999999998</v>
      </c>
      <c r="K1237" s="22" t="str">
        <f t="shared" si="57"/>
        <v>19x75-Q2</v>
      </c>
      <c r="L1237" s="32">
        <f>VLOOKUP(K:K,'price per block'!A:B,2,FALSE)</f>
        <v>300</v>
      </c>
      <c r="M1237" s="33">
        <f>VLOOKUP(K:K,'price per block'!A:E,5,FALSE)</f>
        <v>1</v>
      </c>
      <c r="N1237">
        <f t="shared" si="58"/>
        <v>2.2530000000000001</v>
      </c>
      <c r="O1237" s="34">
        <f t="shared" si="59"/>
        <v>0</v>
      </c>
    </row>
    <row r="1238" spans="1:15" x14ac:dyDescent="0.2">
      <c r="A1238" s="40">
        <v>45505</v>
      </c>
      <c r="B1238" s="23" t="s">
        <v>80</v>
      </c>
      <c r="C1238" s="19" t="s">
        <v>126</v>
      </c>
      <c r="D1238" s="19" t="s">
        <v>14</v>
      </c>
      <c r="E1238" s="19" t="s">
        <v>15</v>
      </c>
      <c r="F1238" s="20" t="s">
        <v>62</v>
      </c>
      <c r="G1238" s="21">
        <v>17783</v>
      </c>
      <c r="H1238" s="22">
        <v>5034.79</v>
      </c>
      <c r="I1238" s="22">
        <v>6.5819999999999999</v>
      </c>
      <c r="J1238" s="22">
        <v>2.8416999999999999</v>
      </c>
      <c r="K1238" s="22" t="str">
        <f t="shared" si="57"/>
        <v>19x75-Q3</v>
      </c>
      <c r="L1238" s="32">
        <f>VLOOKUP(K:K,'price per block'!A:B,2,FALSE)</f>
        <v>244</v>
      </c>
      <c r="M1238" s="33">
        <f>VLOOKUP(K:K,'price per block'!A:E,5,FALSE)</f>
        <v>0.81333333333333335</v>
      </c>
      <c r="N1238">
        <f t="shared" si="58"/>
        <v>5.3533600000000003</v>
      </c>
      <c r="O1238" s="34">
        <f t="shared" si="59"/>
        <v>1.2286399999999995</v>
      </c>
    </row>
    <row r="1239" spans="1:15" x14ac:dyDescent="0.2">
      <c r="A1239" s="40">
        <v>45505</v>
      </c>
      <c r="B1239" s="23" t="s">
        <v>80</v>
      </c>
      <c r="C1239" s="19" t="s">
        <v>126</v>
      </c>
      <c r="D1239" s="19" t="s">
        <v>24</v>
      </c>
      <c r="E1239" s="19" t="s">
        <v>12</v>
      </c>
      <c r="F1239" s="20" t="s">
        <v>65</v>
      </c>
      <c r="G1239" s="21">
        <v>355</v>
      </c>
      <c r="H1239" s="22">
        <v>854.84</v>
      </c>
      <c r="I1239" s="22">
        <v>1.1200000000000001</v>
      </c>
      <c r="J1239" s="22">
        <v>0.48351499999999997</v>
      </c>
      <c r="K1239" s="22" t="str">
        <f t="shared" si="57"/>
        <v>19x75-Q5</v>
      </c>
      <c r="L1239" s="32">
        <f>VLOOKUP(K:K,'price per block'!A:B,2,FALSE)</f>
        <v>300</v>
      </c>
      <c r="M1239" s="33">
        <f>VLOOKUP(K:K,'price per block'!A:E,5,FALSE)</f>
        <v>1</v>
      </c>
      <c r="N1239">
        <f t="shared" si="58"/>
        <v>1.1200000000000001</v>
      </c>
      <c r="O1239" s="34">
        <f t="shared" si="59"/>
        <v>0</v>
      </c>
    </row>
    <row r="1240" spans="1:15" x14ac:dyDescent="0.2">
      <c r="A1240" s="40">
        <v>45505</v>
      </c>
      <c r="B1240" s="23" t="s">
        <v>80</v>
      </c>
      <c r="C1240" s="19" t="s">
        <v>126</v>
      </c>
      <c r="D1240" s="19" t="s">
        <v>25</v>
      </c>
      <c r="E1240" s="19" t="s">
        <v>12</v>
      </c>
      <c r="F1240" s="20" t="s">
        <v>65</v>
      </c>
      <c r="G1240" s="21">
        <v>256</v>
      </c>
      <c r="H1240" s="22">
        <v>768.76800000000003</v>
      </c>
      <c r="I1240" s="22">
        <v>1.0049999999999999</v>
      </c>
      <c r="J1240" s="22">
        <v>0.43401000000000001</v>
      </c>
      <c r="K1240" s="22" t="str">
        <f t="shared" si="57"/>
        <v>19x75-Q5</v>
      </c>
      <c r="L1240" s="32">
        <f>VLOOKUP(K:K,'price per block'!A:B,2,FALSE)</f>
        <v>300</v>
      </c>
      <c r="M1240" s="33">
        <f>VLOOKUP(K:K,'price per block'!A:E,5,FALSE)</f>
        <v>1</v>
      </c>
      <c r="N1240">
        <f t="shared" si="58"/>
        <v>1.0049999999999999</v>
      </c>
      <c r="O1240" s="34">
        <f t="shared" si="59"/>
        <v>0</v>
      </c>
    </row>
    <row r="1241" spans="1:15" x14ac:dyDescent="0.2">
      <c r="A1241" s="40">
        <v>45505</v>
      </c>
      <c r="B1241" s="23" t="s">
        <v>80</v>
      </c>
      <c r="C1241" s="19" t="s">
        <v>126</v>
      </c>
      <c r="D1241" s="19" t="s">
        <v>27</v>
      </c>
      <c r="E1241" s="19" t="s">
        <v>15</v>
      </c>
      <c r="F1241" s="20" t="s">
        <v>64</v>
      </c>
      <c r="G1241" s="21">
        <v>5611</v>
      </c>
      <c r="H1241" s="22">
        <v>1317.43</v>
      </c>
      <c r="I1241" s="22">
        <v>1.718</v>
      </c>
      <c r="J1241" s="22">
        <v>0.741873</v>
      </c>
      <c r="K1241" s="22" t="str">
        <f t="shared" si="57"/>
        <v>19x75-Q4</v>
      </c>
      <c r="L1241" s="32">
        <f>VLOOKUP(K:K,'price per block'!A:B,2,FALSE)</f>
        <v>200.00000000000003</v>
      </c>
      <c r="M1241" s="33">
        <f>VLOOKUP(K:K,'price per block'!A:E,5,FALSE)</f>
        <v>0.66666666666666663</v>
      </c>
      <c r="N1241">
        <f t="shared" si="58"/>
        <v>1.1453333333333333</v>
      </c>
      <c r="O1241" s="34">
        <f t="shared" si="59"/>
        <v>0.57266666666666666</v>
      </c>
    </row>
    <row r="1242" spans="1:15" x14ac:dyDescent="0.2">
      <c r="A1242" s="40">
        <v>45505</v>
      </c>
      <c r="B1242" s="23" t="s">
        <v>95</v>
      </c>
      <c r="C1242" s="19" t="s">
        <v>28</v>
      </c>
      <c r="D1242" s="19" t="s">
        <v>6</v>
      </c>
      <c r="E1242" s="19" t="s">
        <v>6</v>
      </c>
      <c r="F1242" s="20" t="s">
        <v>6</v>
      </c>
      <c r="G1242" s="21">
        <v>31042</v>
      </c>
      <c r="H1242" s="22">
        <v>2035.56</v>
      </c>
      <c r="I1242" s="22">
        <v>2.14</v>
      </c>
      <c r="J1242" s="22">
        <v>7.7082300000000004</v>
      </c>
      <c r="K1242" s="22" t="str">
        <f t="shared" si="57"/>
        <v>16x69-Waste</v>
      </c>
      <c r="L1242" s="32">
        <f>VLOOKUP(K:K,'price per block'!A:B,2,FALSE)</f>
        <v>300</v>
      </c>
      <c r="M1242" s="33">
        <f>VLOOKUP(K:K,'price per block'!A:E,5,FALSE)</f>
        <v>1</v>
      </c>
      <c r="N1242">
        <f t="shared" si="58"/>
        <v>2.14</v>
      </c>
      <c r="O1242" s="34">
        <f t="shared" si="59"/>
        <v>0</v>
      </c>
    </row>
    <row r="1243" spans="1:15" x14ac:dyDescent="0.2">
      <c r="A1243" s="40">
        <v>45505</v>
      </c>
      <c r="B1243" s="23" t="s">
        <v>95</v>
      </c>
      <c r="C1243" s="19" t="s">
        <v>28</v>
      </c>
      <c r="D1243" s="19" t="s">
        <v>16</v>
      </c>
      <c r="E1243" s="19" t="s">
        <v>6</v>
      </c>
      <c r="F1243" s="20" t="s">
        <v>6</v>
      </c>
      <c r="G1243" s="21">
        <v>0</v>
      </c>
      <c r="H1243" s="22">
        <v>368.62200000000001</v>
      </c>
      <c r="I1243" s="22">
        <v>0.38700000000000001</v>
      </c>
      <c r="J1243" s="22">
        <v>1.39568</v>
      </c>
      <c r="K1243" s="22" t="str">
        <f t="shared" si="57"/>
        <v>16x69-Waste</v>
      </c>
      <c r="L1243" s="32">
        <f>VLOOKUP(K:K,'price per block'!A:B,2,FALSE)</f>
        <v>300</v>
      </c>
      <c r="M1243" s="33">
        <f>VLOOKUP(K:K,'price per block'!A:E,5,FALSE)</f>
        <v>1</v>
      </c>
      <c r="N1243">
        <f t="shared" si="58"/>
        <v>0.38700000000000001</v>
      </c>
      <c r="O1243" s="34">
        <f t="shared" si="59"/>
        <v>0</v>
      </c>
    </row>
    <row r="1244" spans="1:15" x14ac:dyDescent="0.2">
      <c r="A1244" s="40">
        <v>45505</v>
      </c>
      <c r="B1244" s="23" t="s">
        <v>95</v>
      </c>
      <c r="C1244" s="19" t="s">
        <v>28</v>
      </c>
      <c r="D1244" s="19" t="s">
        <v>17</v>
      </c>
      <c r="E1244" s="19" t="s">
        <v>6</v>
      </c>
      <c r="F1244" s="20" t="s">
        <v>6</v>
      </c>
      <c r="G1244" s="21">
        <v>0</v>
      </c>
      <c r="H1244" s="22">
        <v>0</v>
      </c>
      <c r="I1244" s="22">
        <v>0</v>
      </c>
      <c r="J1244" s="22">
        <v>0</v>
      </c>
      <c r="K1244" s="22" t="str">
        <f t="shared" si="57"/>
        <v>16x69-Waste</v>
      </c>
      <c r="L1244" s="32">
        <f>VLOOKUP(K:K,'price per block'!A:B,2,FALSE)</f>
        <v>300</v>
      </c>
      <c r="M1244" s="33">
        <f>VLOOKUP(K:K,'price per block'!A:E,5,FALSE)</f>
        <v>1</v>
      </c>
      <c r="N1244">
        <f t="shared" si="58"/>
        <v>0</v>
      </c>
      <c r="O1244" s="34">
        <f t="shared" si="59"/>
        <v>0</v>
      </c>
    </row>
    <row r="1245" spans="1:15" x14ac:dyDescent="0.2">
      <c r="A1245" s="40">
        <v>45505</v>
      </c>
      <c r="B1245" s="23" t="s">
        <v>95</v>
      </c>
      <c r="C1245" s="19" t="s">
        <v>28</v>
      </c>
      <c r="D1245" s="19" t="s">
        <v>9</v>
      </c>
      <c r="E1245" s="19" t="s">
        <v>10</v>
      </c>
      <c r="F1245" s="20" t="s">
        <v>6</v>
      </c>
      <c r="G1245" s="21">
        <v>24784</v>
      </c>
      <c r="H1245" s="22">
        <v>5175.6899999999996</v>
      </c>
      <c r="I1245" s="22">
        <v>5.4390000000000001</v>
      </c>
      <c r="J1245" s="22">
        <v>19.593900000000001</v>
      </c>
      <c r="K1245" s="22" t="str">
        <f t="shared" si="57"/>
        <v>16x69-Waste</v>
      </c>
      <c r="L1245" s="32">
        <f>VLOOKUP(K:K,'price per block'!A:B,2,FALSE)</f>
        <v>300</v>
      </c>
      <c r="M1245" s="33">
        <f>VLOOKUP(K:K,'price per block'!A:E,5,FALSE)</f>
        <v>1</v>
      </c>
      <c r="N1245">
        <f t="shared" si="58"/>
        <v>5.4390000000000001</v>
      </c>
      <c r="O1245" s="34">
        <f t="shared" si="59"/>
        <v>0</v>
      </c>
    </row>
    <row r="1246" spans="1:15" x14ac:dyDescent="0.2">
      <c r="A1246" s="40">
        <v>45505</v>
      </c>
      <c r="B1246" s="23" t="s">
        <v>95</v>
      </c>
      <c r="C1246" s="19" t="s">
        <v>28</v>
      </c>
      <c r="D1246" s="19" t="s">
        <v>30</v>
      </c>
      <c r="E1246" s="19" t="s">
        <v>12</v>
      </c>
      <c r="F1246" s="20" t="s">
        <v>61</v>
      </c>
      <c r="G1246" s="21">
        <v>31720</v>
      </c>
      <c r="H1246" s="22">
        <v>12958.1</v>
      </c>
      <c r="I1246" s="22">
        <v>13.62</v>
      </c>
      <c r="J1246" s="22">
        <v>49.070099999999996</v>
      </c>
      <c r="K1246" s="22" t="str">
        <f t="shared" si="57"/>
        <v>16x69-Q1</v>
      </c>
      <c r="L1246" s="32">
        <f>VLOOKUP(K:K,'price per block'!A:B,2,FALSE)</f>
        <v>300</v>
      </c>
      <c r="M1246" s="33">
        <f>VLOOKUP(K:K,'price per block'!A:E,5,FALSE)</f>
        <v>1</v>
      </c>
      <c r="N1246">
        <f t="shared" si="58"/>
        <v>13.62</v>
      </c>
      <c r="O1246" s="34">
        <f t="shared" si="59"/>
        <v>0</v>
      </c>
    </row>
    <row r="1247" spans="1:15" x14ac:dyDescent="0.2">
      <c r="A1247" s="40">
        <v>45505</v>
      </c>
      <c r="B1247" s="23" t="s">
        <v>95</v>
      </c>
      <c r="C1247" s="19" t="s">
        <v>28</v>
      </c>
      <c r="D1247" s="19" t="s">
        <v>31</v>
      </c>
      <c r="E1247" s="19" t="s">
        <v>12</v>
      </c>
      <c r="F1247" s="20" t="s">
        <v>61</v>
      </c>
      <c r="G1247" s="21">
        <v>15217</v>
      </c>
      <c r="H1247" s="22">
        <v>3403.57</v>
      </c>
      <c r="I1247" s="22">
        <v>3.577</v>
      </c>
      <c r="J1247" s="22">
        <v>12.888400000000001</v>
      </c>
      <c r="K1247" s="22" t="str">
        <f t="shared" si="57"/>
        <v>16x69-Q1</v>
      </c>
      <c r="L1247" s="32">
        <f>VLOOKUP(K:K,'price per block'!A:B,2,FALSE)</f>
        <v>300</v>
      </c>
      <c r="M1247" s="33">
        <f>VLOOKUP(K:K,'price per block'!A:E,5,FALSE)</f>
        <v>1</v>
      </c>
      <c r="N1247">
        <f t="shared" si="58"/>
        <v>3.577</v>
      </c>
      <c r="O1247" s="34">
        <f t="shared" si="59"/>
        <v>0</v>
      </c>
    </row>
    <row r="1248" spans="1:15" x14ac:dyDescent="0.2">
      <c r="A1248" s="40">
        <v>45505</v>
      </c>
      <c r="B1248" s="23" t="s">
        <v>95</v>
      </c>
      <c r="C1248" s="19" t="s">
        <v>28</v>
      </c>
      <c r="D1248" s="19" t="s">
        <v>29</v>
      </c>
      <c r="E1248" s="19" t="s">
        <v>15</v>
      </c>
      <c r="F1248" s="20" t="s">
        <v>62</v>
      </c>
      <c r="G1248" s="21">
        <v>6241</v>
      </c>
      <c r="H1248" s="22">
        <v>1573.21</v>
      </c>
      <c r="I1248" s="22">
        <v>1.6519999999999999</v>
      </c>
      <c r="J1248" s="22">
        <v>5.9533500000000004</v>
      </c>
      <c r="K1248" s="22" t="str">
        <f t="shared" si="57"/>
        <v>16x69-Q3</v>
      </c>
      <c r="L1248" s="32">
        <f>VLOOKUP(K:K,'price per block'!A:B,2,FALSE)</f>
        <v>217.39130434782609</v>
      </c>
      <c r="M1248" s="33">
        <f>VLOOKUP(K:K,'price per block'!A:E,5,FALSE)</f>
        <v>0.72463768115942029</v>
      </c>
      <c r="N1248">
        <f t="shared" si="58"/>
        <v>1.1971014492753622</v>
      </c>
      <c r="O1248" s="34">
        <f t="shared" si="59"/>
        <v>0.4548985507246377</v>
      </c>
    </row>
    <row r="1249" spans="1:15" x14ac:dyDescent="0.2">
      <c r="A1249" s="40">
        <v>45505</v>
      </c>
      <c r="B1249" s="23" t="s">
        <v>95</v>
      </c>
      <c r="C1249" s="19" t="s">
        <v>28</v>
      </c>
      <c r="D1249" s="19" t="s">
        <v>32</v>
      </c>
      <c r="E1249" s="19" t="s">
        <v>15</v>
      </c>
      <c r="F1249" s="20" t="s">
        <v>64</v>
      </c>
      <c r="G1249" s="21">
        <v>3416</v>
      </c>
      <c r="H1249" s="22">
        <v>829.649</v>
      </c>
      <c r="I1249" s="22">
        <v>0.872</v>
      </c>
      <c r="J1249" s="22">
        <v>3.1406100000000001</v>
      </c>
      <c r="K1249" s="22" t="str">
        <f t="shared" si="57"/>
        <v>16x69-Q4</v>
      </c>
      <c r="L1249" s="32">
        <f>VLOOKUP(K:K,'price per block'!A:B,2,FALSE)</f>
        <v>217.39130434782609</v>
      </c>
      <c r="M1249" s="33">
        <f>VLOOKUP(K:K,'price per block'!A:E,5,FALSE)</f>
        <v>0.72463768115942029</v>
      </c>
      <c r="N1249">
        <f t="shared" si="58"/>
        <v>0.63188405797101443</v>
      </c>
      <c r="O1249" s="34">
        <f t="shared" si="59"/>
        <v>0.24011594202898556</v>
      </c>
    </row>
    <row r="1250" spans="1:15" x14ac:dyDescent="0.2">
      <c r="A1250" s="40">
        <v>45505</v>
      </c>
      <c r="B1250" s="23" t="s">
        <v>95</v>
      </c>
      <c r="C1250" s="19" t="s">
        <v>28</v>
      </c>
      <c r="D1250" s="19" t="s">
        <v>33</v>
      </c>
      <c r="E1250" s="19" t="s">
        <v>22</v>
      </c>
      <c r="F1250" s="20" t="s">
        <v>63</v>
      </c>
      <c r="G1250" s="21">
        <v>243</v>
      </c>
      <c r="H1250" s="22">
        <v>65.968000000000004</v>
      </c>
      <c r="I1250" s="22">
        <v>6.9000000000000006E-2</v>
      </c>
      <c r="J1250" s="22">
        <v>0.249693</v>
      </c>
      <c r="K1250" s="22" t="str">
        <f t="shared" si="57"/>
        <v>16x69-Q2</v>
      </c>
      <c r="L1250" s="32">
        <f>VLOOKUP(K:K,'price per block'!A:B,2,FALSE)</f>
        <v>300</v>
      </c>
      <c r="M1250" s="33">
        <f>VLOOKUP(K:K,'price per block'!A:E,5,FALSE)</f>
        <v>1</v>
      </c>
      <c r="N1250">
        <f t="shared" si="58"/>
        <v>6.9000000000000006E-2</v>
      </c>
      <c r="O1250" s="34">
        <f t="shared" si="59"/>
        <v>0</v>
      </c>
    </row>
    <row r="1251" spans="1:15" x14ac:dyDescent="0.2">
      <c r="A1251" s="40">
        <v>45505</v>
      </c>
      <c r="B1251" s="23" t="s">
        <v>81</v>
      </c>
      <c r="C1251" s="19" t="s">
        <v>126</v>
      </c>
      <c r="D1251" s="19" t="s">
        <v>6</v>
      </c>
      <c r="E1251" s="19" t="s">
        <v>6</v>
      </c>
      <c r="F1251" s="20" t="s">
        <v>6</v>
      </c>
      <c r="G1251" s="21">
        <v>33226</v>
      </c>
      <c r="H1251" s="22">
        <v>2147.67</v>
      </c>
      <c r="I1251" s="22">
        <v>2.8159999999999998</v>
      </c>
      <c r="J1251" s="22">
        <v>8.2015899999999995</v>
      </c>
      <c r="K1251" s="22" t="str">
        <f t="shared" si="57"/>
        <v>19x75-Waste</v>
      </c>
      <c r="L1251" s="32">
        <f>VLOOKUP(K:K,'price per block'!A:B,2,FALSE)</f>
        <v>300</v>
      </c>
      <c r="M1251" s="33">
        <f>VLOOKUP(K:K,'price per block'!A:E,5,FALSE)</f>
        <v>1</v>
      </c>
      <c r="N1251">
        <f t="shared" si="58"/>
        <v>2.8159999999999998</v>
      </c>
      <c r="O1251" s="34">
        <f t="shared" si="59"/>
        <v>0</v>
      </c>
    </row>
    <row r="1252" spans="1:15" x14ac:dyDescent="0.2">
      <c r="A1252" s="40">
        <v>45505</v>
      </c>
      <c r="B1252" s="23" t="s">
        <v>81</v>
      </c>
      <c r="C1252" s="19" t="s">
        <v>126</v>
      </c>
      <c r="D1252" s="19" t="s">
        <v>16</v>
      </c>
      <c r="E1252" s="19" t="s">
        <v>6</v>
      </c>
      <c r="F1252" s="20" t="s">
        <v>6</v>
      </c>
      <c r="G1252" s="21">
        <v>0</v>
      </c>
      <c r="H1252" s="22">
        <v>376.77600000000001</v>
      </c>
      <c r="I1252" s="22">
        <v>0.49399999999999999</v>
      </c>
      <c r="J1252" s="22">
        <v>1.43862</v>
      </c>
      <c r="K1252" s="22" t="str">
        <f t="shared" si="57"/>
        <v>19x75-Waste</v>
      </c>
      <c r="L1252" s="32">
        <f>VLOOKUP(K:K,'price per block'!A:B,2,FALSE)</f>
        <v>300</v>
      </c>
      <c r="M1252" s="33">
        <f>VLOOKUP(K:K,'price per block'!A:E,5,FALSE)</f>
        <v>1</v>
      </c>
      <c r="N1252">
        <f t="shared" si="58"/>
        <v>0.49399999999999999</v>
      </c>
      <c r="O1252" s="34">
        <f t="shared" si="59"/>
        <v>0</v>
      </c>
    </row>
    <row r="1253" spans="1:15" x14ac:dyDescent="0.2">
      <c r="A1253" s="40">
        <v>45505</v>
      </c>
      <c r="B1253" s="23" t="s">
        <v>81</v>
      </c>
      <c r="C1253" s="19" t="s">
        <v>126</v>
      </c>
      <c r="D1253" s="19" t="s">
        <v>17</v>
      </c>
      <c r="E1253" s="19" t="s">
        <v>6</v>
      </c>
      <c r="F1253" s="20" t="s">
        <v>6</v>
      </c>
      <c r="G1253" s="21">
        <v>4</v>
      </c>
      <c r="H1253" s="22">
        <v>15.379</v>
      </c>
      <c r="I1253" s="22">
        <v>0.02</v>
      </c>
      <c r="J1253" s="22">
        <v>5.8803899999999999E-2</v>
      </c>
      <c r="K1253" s="22" t="str">
        <f t="shared" si="57"/>
        <v>19x75-Waste</v>
      </c>
      <c r="L1253" s="32">
        <f>VLOOKUP(K:K,'price per block'!A:B,2,FALSE)</f>
        <v>300</v>
      </c>
      <c r="M1253" s="33">
        <f>VLOOKUP(K:K,'price per block'!A:E,5,FALSE)</f>
        <v>1</v>
      </c>
      <c r="N1253">
        <f t="shared" si="58"/>
        <v>0.02</v>
      </c>
      <c r="O1253" s="34">
        <f t="shared" si="59"/>
        <v>0</v>
      </c>
    </row>
    <row r="1254" spans="1:15" x14ac:dyDescent="0.2">
      <c r="A1254" s="40">
        <v>45505</v>
      </c>
      <c r="B1254" s="23" t="s">
        <v>81</v>
      </c>
      <c r="C1254" s="19" t="s">
        <v>126</v>
      </c>
      <c r="D1254" s="19" t="s">
        <v>9</v>
      </c>
      <c r="E1254" s="19" t="s">
        <v>10</v>
      </c>
      <c r="F1254" s="20" t="s">
        <v>6</v>
      </c>
      <c r="G1254" s="21">
        <v>27687</v>
      </c>
      <c r="H1254" s="22">
        <v>7569.47</v>
      </c>
      <c r="I1254" s="22">
        <v>9.9220000000000006</v>
      </c>
      <c r="J1254" s="22">
        <v>28.9</v>
      </c>
      <c r="K1254" s="22" t="str">
        <f t="shared" si="57"/>
        <v>19x75-Waste</v>
      </c>
      <c r="L1254" s="32">
        <f>VLOOKUP(K:K,'price per block'!A:B,2,FALSE)</f>
        <v>300</v>
      </c>
      <c r="M1254" s="33">
        <f>VLOOKUP(K:K,'price per block'!A:E,5,FALSE)</f>
        <v>1</v>
      </c>
      <c r="N1254">
        <f t="shared" si="58"/>
        <v>9.9220000000000006</v>
      </c>
      <c r="O1254" s="34">
        <f t="shared" si="59"/>
        <v>0</v>
      </c>
    </row>
    <row r="1255" spans="1:15" x14ac:dyDescent="0.2">
      <c r="A1255" s="40">
        <v>45505</v>
      </c>
      <c r="B1255" s="23" t="s">
        <v>81</v>
      </c>
      <c r="C1255" s="19" t="s">
        <v>126</v>
      </c>
      <c r="D1255" s="19" t="s">
        <v>13</v>
      </c>
      <c r="E1255" s="19" t="s">
        <v>12</v>
      </c>
      <c r="F1255" s="20" t="s">
        <v>61</v>
      </c>
      <c r="G1255" s="21">
        <v>17137</v>
      </c>
      <c r="H1255" s="22">
        <v>3442.73</v>
      </c>
      <c r="I1255" s="22">
        <v>4.5149999999999997</v>
      </c>
      <c r="J1255" s="22">
        <v>13.149800000000001</v>
      </c>
      <c r="K1255" s="22" t="str">
        <f t="shared" si="57"/>
        <v>19x75-Q1</v>
      </c>
      <c r="L1255" s="32">
        <f>VLOOKUP(K:K,'price per block'!A:B,2,FALSE)</f>
        <v>300</v>
      </c>
      <c r="M1255" s="33">
        <f>VLOOKUP(K:K,'price per block'!A:E,5,FALSE)</f>
        <v>1</v>
      </c>
      <c r="N1255">
        <f t="shared" si="58"/>
        <v>4.5149999999999997</v>
      </c>
      <c r="O1255" s="34">
        <f t="shared" si="59"/>
        <v>0</v>
      </c>
    </row>
    <row r="1256" spans="1:15" x14ac:dyDescent="0.2">
      <c r="A1256" s="40">
        <v>45505</v>
      </c>
      <c r="B1256" s="23" t="s">
        <v>81</v>
      </c>
      <c r="C1256" s="19" t="s">
        <v>126</v>
      </c>
      <c r="D1256" s="19" t="s">
        <v>11</v>
      </c>
      <c r="E1256" s="19" t="s">
        <v>12</v>
      </c>
      <c r="F1256" s="20" t="s">
        <v>61</v>
      </c>
      <c r="G1256" s="21">
        <v>26095</v>
      </c>
      <c r="H1256" s="22">
        <v>9787.0300000000007</v>
      </c>
      <c r="I1256" s="22">
        <v>12.832000000000001</v>
      </c>
      <c r="J1256" s="22">
        <v>37.376800000000003</v>
      </c>
      <c r="K1256" s="22" t="str">
        <f t="shared" si="57"/>
        <v>19x75-Q1</v>
      </c>
      <c r="L1256" s="32">
        <f>VLOOKUP(K:K,'price per block'!A:B,2,FALSE)</f>
        <v>300</v>
      </c>
      <c r="M1256" s="33">
        <f>VLOOKUP(K:K,'price per block'!A:E,5,FALSE)</f>
        <v>1</v>
      </c>
      <c r="N1256">
        <f t="shared" si="58"/>
        <v>12.832000000000001</v>
      </c>
      <c r="O1256" s="34">
        <f t="shared" si="59"/>
        <v>0</v>
      </c>
    </row>
    <row r="1257" spans="1:15" x14ac:dyDescent="0.2">
      <c r="A1257" s="40">
        <v>45505</v>
      </c>
      <c r="B1257" s="23" t="s">
        <v>81</v>
      </c>
      <c r="C1257" s="19" t="s">
        <v>126</v>
      </c>
      <c r="D1257" s="19" t="s">
        <v>14</v>
      </c>
      <c r="E1257" s="19" t="s">
        <v>15</v>
      </c>
      <c r="F1257" s="20" t="s">
        <v>62</v>
      </c>
      <c r="G1257" s="21">
        <v>10197</v>
      </c>
      <c r="H1257" s="22">
        <v>2836.37</v>
      </c>
      <c r="I1257" s="22">
        <v>3.7130000000000001</v>
      </c>
      <c r="J1257" s="22">
        <v>10.815200000000001</v>
      </c>
      <c r="K1257" s="22" t="str">
        <f t="shared" si="57"/>
        <v>19x75-Q3</v>
      </c>
      <c r="L1257" s="32">
        <f>VLOOKUP(K:K,'price per block'!A:B,2,FALSE)</f>
        <v>244</v>
      </c>
      <c r="M1257" s="33">
        <f>VLOOKUP(K:K,'price per block'!A:E,5,FALSE)</f>
        <v>0.81333333333333335</v>
      </c>
      <c r="N1257">
        <f t="shared" si="58"/>
        <v>3.019906666666667</v>
      </c>
      <c r="O1257" s="34">
        <f t="shared" si="59"/>
        <v>0.69309333333333312</v>
      </c>
    </row>
    <row r="1258" spans="1:15" x14ac:dyDescent="0.2">
      <c r="A1258" s="40">
        <v>45505</v>
      </c>
      <c r="B1258" s="23" t="s">
        <v>81</v>
      </c>
      <c r="C1258" s="19" t="s">
        <v>126</v>
      </c>
      <c r="D1258" s="19" t="s">
        <v>23</v>
      </c>
      <c r="E1258" s="19" t="s">
        <v>22</v>
      </c>
      <c r="F1258" s="20" t="s">
        <v>63</v>
      </c>
      <c r="G1258" s="21">
        <v>54</v>
      </c>
      <c r="H1258" s="22">
        <v>12.589</v>
      </c>
      <c r="I1258" s="22">
        <v>1.6E-2</v>
      </c>
      <c r="J1258" s="22">
        <v>4.8000800000000003E-2</v>
      </c>
      <c r="K1258" s="22" t="str">
        <f t="shared" si="57"/>
        <v>19x75-Q2</v>
      </c>
      <c r="L1258" s="32">
        <f>VLOOKUP(K:K,'price per block'!A:B,2,FALSE)</f>
        <v>300</v>
      </c>
      <c r="M1258" s="33">
        <f>VLOOKUP(K:K,'price per block'!A:E,5,FALSE)</f>
        <v>1</v>
      </c>
      <c r="N1258">
        <f t="shared" si="58"/>
        <v>1.6E-2</v>
      </c>
      <c r="O1258" s="34">
        <f t="shared" si="59"/>
        <v>0</v>
      </c>
    </row>
    <row r="1259" spans="1:15" x14ac:dyDescent="0.2">
      <c r="A1259" s="40">
        <v>45505</v>
      </c>
      <c r="B1259" s="23" t="s">
        <v>81</v>
      </c>
      <c r="C1259" s="19" t="s">
        <v>126</v>
      </c>
      <c r="D1259" s="19" t="s">
        <v>25</v>
      </c>
      <c r="E1259" s="19" t="s">
        <v>12</v>
      </c>
      <c r="F1259" s="20" t="s">
        <v>65</v>
      </c>
      <c r="G1259" s="21">
        <v>1</v>
      </c>
      <c r="H1259" s="22">
        <v>3.0030000000000001</v>
      </c>
      <c r="I1259" s="22">
        <v>4.0000000000000001E-3</v>
      </c>
      <c r="J1259" s="22">
        <v>1.124E-2</v>
      </c>
      <c r="K1259" s="22" t="str">
        <f t="shared" si="57"/>
        <v>19x75-Q5</v>
      </c>
      <c r="L1259" s="32">
        <f>VLOOKUP(K:K,'price per block'!A:B,2,FALSE)</f>
        <v>300</v>
      </c>
      <c r="M1259" s="33">
        <f>VLOOKUP(K:K,'price per block'!A:E,5,FALSE)</f>
        <v>1</v>
      </c>
      <c r="N1259">
        <f t="shared" si="58"/>
        <v>4.0000000000000001E-3</v>
      </c>
      <c r="O1259" s="34">
        <f t="shared" si="59"/>
        <v>0</v>
      </c>
    </row>
    <row r="1260" spans="1:15" x14ac:dyDescent="0.2">
      <c r="A1260" s="40">
        <v>45505</v>
      </c>
      <c r="B1260" s="23" t="s">
        <v>78</v>
      </c>
      <c r="C1260" s="19" t="s">
        <v>42</v>
      </c>
      <c r="D1260" s="19" t="s">
        <v>9</v>
      </c>
      <c r="E1260" s="19" t="s">
        <v>10</v>
      </c>
      <c r="F1260" s="20" t="s">
        <v>6</v>
      </c>
      <c r="G1260" s="21">
        <v>24568</v>
      </c>
      <c r="H1260" s="22">
        <v>5575.39</v>
      </c>
      <c r="I1260" s="22">
        <v>9.782</v>
      </c>
      <c r="J1260" s="22">
        <v>3.4065400000000001</v>
      </c>
      <c r="K1260" s="22" t="str">
        <f t="shared" si="57"/>
        <v>19x100-Waste</v>
      </c>
      <c r="L1260" s="32">
        <f>VLOOKUP(K:K,'price per block'!A:B,2,FALSE)</f>
        <v>300</v>
      </c>
      <c r="M1260" s="33">
        <f>VLOOKUP(K:K,'price per block'!A:E,5,FALSE)</f>
        <v>1</v>
      </c>
      <c r="N1260">
        <f t="shared" si="58"/>
        <v>9.782</v>
      </c>
      <c r="O1260" s="34">
        <f t="shared" si="59"/>
        <v>0</v>
      </c>
    </row>
    <row r="1261" spans="1:15" x14ac:dyDescent="0.2">
      <c r="A1261" s="40">
        <v>45505</v>
      </c>
      <c r="B1261" s="23" t="s">
        <v>78</v>
      </c>
      <c r="C1261" s="19" t="s">
        <v>42</v>
      </c>
      <c r="D1261" s="19" t="s">
        <v>6</v>
      </c>
      <c r="E1261" s="19" t="s">
        <v>6</v>
      </c>
      <c r="F1261" s="20" t="s">
        <v>6</v>
      </c>
      <c r="G1261" s="21">
        <v>20589</v>
      </c>
      <c r="H1261" s="22">
        <v>1332.72</v>
      </c>
      <c r="I1261" s="22">
        <v>2.339</v>
      </c>
      <c r="J1261" s="22">
        <v>0.81472199999999995</v>
      </c>
      <c r="K1261" s="22" t="str">
        <f t="shared" si="57"/>
        <v>19x100-Waste</v>
      </c>
      <c r="L1261" s="32">
        <f>VLOOKUP(K:K,'price per block'!A:B,2,FALSE)</f>
        <v>300</v>
      </c>
      <c r="M1261" s="33">
        <f>VLOOKUP(K:K,'price per block'!A:E,5,FALSE)</f>
        <v>1</v>
      </c>
      <c r="N1261">
        <f t="shared" si="58"/>
        <v>2.339</v>
      </c>
      <c r="O1261" s="34">
        <f t="shared" si="59"/>
        <v>0</v>
      </c>
    </row>
    <row r="1262" spans="1:15" x14ac:dyDescent="0.2">
      <c r="A1262" s="40">
        <v>45505</v>
      </c>
      <c r="B1262" s="23" t="s">
        <v>78</v>
      </c>
      <c r="C1262" s="19" t="s">
        <v>42</v>
      </c>
      <c r="D1262" s="19" t="s">
        <v>16</v>
      </c>
      <c r="E1262" s="19" t="s">
        <v>6</v>
      </c>
      <c r="F1262" s="20" t="s">
        <v>6</v>
      </c>
      <c r="G1262" s="21">
        <v>0</v>
      </c>
      <c r="H1262" s="22">
        <v>296.28399999999999</v>
      </c>
      <c r="I1262" s="22">
        <v>0.52</v>
      </c>
      <c r="J1262" s="22">
        <v>0.18106900000000001</v>
      </c>
      <c r="K1262" s="22" t="str">
        <f t="shared" si="57"/>
        <v>19x100-Waste</v>
      </c>
      <c r="L1262" s="32">
        <f>VLOOKUP(K:K,'price per block'!A:B,2,FALSE)</f>
        <v>300</v>
      </c>
      <c r="M1262" s="33">
        <f>VLOOKUP(K:K,'price per block'!A:E,5,FALSE)</f>
        <v>1</v>
      </c>
      <c r="N1262">
        <f t="shared" si="58"/>
        <v>0.52</v>
      </c>
      <c r="O1262" s="34">
        <f t="shared" si="59"/>
        <v>0</v>
      </c>
    </row>
    <row r="1263" spans="1:15" x14ac:dyDescent="0.2">
      <c r="A1263" s="40">
        <v>45505</v>
      </c>
      <c r="B1263" s="23" t="s">
        <v>78</v>
      </c>
      <c r="C1263" s="19" t="s">
        <v>42</v>
      </c>
      <c r="D1263" s="19" t="s">
        <v>17</v>
      </c>
      <c r="E1263" s="19" t="s">
        <v>6</v>
      </c>
      <c r="F1263" s="20" t="s">
        <v>6</v>
      </c>
      <c r="G1263" s="21">
        <v>2</v>
      </c>
      <c r="H1263" s="22">
        <v>6.8259999999999996</v>
      </c>
      <c r="I1263" s="22">
        <v>1.2E-2</v>
      </c>
      <c r="J1263" s="22">
        <v>4.1958100000000003E-3</v>
      </c>
      <c r="K1263" s="22" t="str">
        <f t="shared" si="57"/>
        <v>19x100-Waste</v>
      </c>
      <c r="L1263" s="32">
        <f>VLOOKUP(K:K,'price per block'!A:B,2,FALSE)</f>
        <v>300</v>
      </c>
      <c r="M1263" s="33">
        <f>VLOOKUP(K:K,'price per block'!A:E,5,FALSE)</f>
        <v>1</v>
      </c>
      <c r="N1263">
        <f t="shared" si="58"/>
        <v>1.2E-2</v>
      </c>
      <c r="O1263" s="34">
        <f t="shared" si="59"/>
        <v>0</v>
      </c>
    </row>
    <row r="1264" spans="1:15" x14ac:dyDescent="0.2">
      <c r="A1264" s="40">
        <v>45505</v>
      </c>
      <c r="B1264" s="23" t="s">
        <v>78</v>
      </c>
      <c r="C1264" s="19" t="s">
        <v>126</v>
      </c>
      <c r="D1264" s="19" t="s">
        <v>6</v>
      </c>
      <c r="E1264" s="19" t="s">
        <v>6</v>
      </c>
      <c r="F1264" s="20" t="s">
        <v>6</v>
      </c>
      <c r="G1264" s="21">
        <v>232878</v>
      </c>
      <c r="H1264" s="22">
        <v>14680.5</v>
      </c>
      <c r="I1264" s="22">
        <v>19.253</v>
      </c>
      <c r="J1264" s="22">
        <v>6.7050400000000003</v>
      </c>
      <c r="K1264" s="22" t="str">
        <f t="shared" si="57"/>
        <v>19x75-Waste</v>
      </c>
      <c r="L1264" s="32">
        <f>VLOOKUP(K:K,'price per block'!A:B,2,FALSE)</f>
        <v>300</v>
      </c>
      <c r="M1264" s="33">
        <f>VLOOKUP(K:K,'price per block'!A:E,5,FALSE)</f>
        <v>1</v>
      </c>
      <c r="N1264">
        <f t="shared" si="58"/>
        <v>19.253</v>
      </c>
      <c r="O1264" s="34">
        <f t="shared" si="59"/>
        <v>0</v>
      </c>
    </row>
    <row r="1265" spans="1:15" x14ac:dyDescent="0.2">
      <c r="A1265" s="40">
        <v>45505</v>
      </c>
      <c r="B1265" s="23" t="s">
        <v>78</v>
      </c>
      <c r="C1265" s="19" t="s">
        <v>126</v>
      </c>
      <c r="D1265" s="19" t="s">
        <v>9</v>
      </c>
      <c r="E1265" s="19" t="s">
        <v>10</v>
      </c>
      <c r="F1265" s="20" t="s">
        <v>6</v>
      </c>
      <c r="G1265" s="21">
        <v>175336</v>
      </c>
      <c r="H1265" s="22">
        <v>37651.1</v>
      </c>
      <c r="I1265" s="22">
        <v>49.344999999999999</v>
      </c>
      <c r="J1265" s="22">
        <v>17.184799999999999</v>
      </c>
      <c r="K1265" s="22" t="str">
        <f t="shared" si="57"/>
        <v>19x75-Waste</v>
      </c>
      <c r="L1265" s="32">
        <f>VLOOKUP(K:K,'price per block'!A:B,2,FALSE)</f>
        <v>300</v>
      </c>
      <c r="M1265" s="33">
        <f>VLOOKUP(K:K,'price per block'!A:E,5,FALSE)</f>
        <v>1</v>
      </c>
      <c r="N1265">
        <f t="shared" si="58"/>
        <v>49.344999999999999</v>
      </c>
      <c r="O1265" s="34">
        <f t="shared" si="59"/>
        <v>0</v>
      </c>
    </row>
    <row r="1266" spans="1:15" x14ac:dyDescent="0.2">
      <c r="A1266" s="40">
        <v>45505</v>
      </c>
      <c r="B1266" s="23" t="s">
        <v>78</v>
      </c>
      <c r="C1266" s="19" t="s">
        <v>126</v>
      </c>
      <c r="D1266" s="19" t="s">
        <v>16</v>
      </c>
      <c r="E1266" s="19" t="s">
        <v>6</v>
      </c>
      <c r="F1266" s="20" t="s">
        <v>6</v>
      </c>
      <c r="G1266" s="21">
        <v>0</v>
      </c>
      <c r="H1266" s="22">
        <v>2706.88</v>
      </c>
      <c r="I1266" s="22">
        <v>3.5489999999999999</v>
      </c>
      <c r="J1266" s="22">
        <v>1.2359199999999999</v>
      </c>
      <c r="K1266" s="22" t="str">
        <f t="shared" si="57"/>
        <v>19x75-Waste</v>
      </c>
      <c r="L1266" s="32">
        <f>VLOOKUP(K:K,'price per block'!A:B,2,FALSE)</f>
        <v>300</v>
      </c>
      <c r="M1266" s="33">
        <f>VLOOKUP(K:K,'price per block'!A:E,5,FALSE)</f>
        <v>1</v>
      </c>
      <c r="N1266">
        <f t="shared" si="58"/>
        <v>3.5489999999999999</v>
      </c>
      <c r="O1266" s="34">
        <f t="shared" si="59"/>
        <v>0</v>
      </c>
    </row>
    <row r="1267" spans="1:15" x14ac:dyDescent="0.2">
      <c r="A1267" s="40">
        <v>45505</v>
      </c>
      <c r="B1267" s="23" t="s">
        <v>78</v>
      </c>
      <c r="C1267" s="19" t="s">
        <v>126</v>
      </c>
      <c r="D1267" s="19" t="s">
        <v>17</v>
      </c>
      <c r="E1267" s="19" t="s">
        <v>6</v>
      </c>
      <c r="F1267" s="20" t="s">
        <v>6</v>
      </c>
      <c r="G1267" s="21">
        <v>2</v>
      </c>
      <c r="H1267" s="22">
        <v>8.0299999999999994</v>
      </c>
      <c r="I1267" s="22">
        <v>0.01</v>
      </c>
      <c r="J1267" s="22">
        <v>3.58706E-3</v>
      </c>
      <c r="K1267" s="22" t="str">
        <f t="shared" si="57"/>
        <v>19x75-Waste</v>
      </c>
      <c r="L1267" s="32">
        <f>VLOOKUP(K:K,'price per block'!A:B,2,FALSE)</f>
        <v>300</v>
      </c>
      <c r="M1267" s="33">
        <f>VLOOKUP(K:K,'price per block'!A:E,5,FALSE)</f>
        <v>1</v>
      </c>
      <c r="N1267">
        <f t="shared" si="58"/>
        <v>0.01</v>
      </c>
      <c r="O1267" s="34">
        <f t="shared" si="59"/>
        <v>0</v>
      </c>
    </row>
    <row r="1268" spans="1:15" x14ac:dyDescent="0.2">
      <c r="A1268" s="40">
        <v>45505</v>
      </c>
      <c r="B1268" s="23" t="s">
        <v>78</v>
      </c>
      <c r="C1268" s="19" t="s">
        <v>42</v>
      </c>
      <c r="D1268" s="19" t="s">
        <v>46</v>
      </c>
      <c r="E1268" s="19" t="s">
        <v>12</v>
      </c>
      <c r="F1268" s="20" t="s">
        <v>61</v>
      </c>
      <c r="G1268" s="21">
        <v>12911</v>
      </c>
      <c r="H1268" s="22">
        <v>2539.29</v>
      </c>
      <c r="I1268" s="22">
        <v>4.4580000000000002</v>
      </c>
      <c r="J1268" s="22">
        <v>1.5525100000000001</v>
      </c>
      <c r="K1268" s="22" t="str">
        <f t="shared" si="57"/>
        <v>19x100-Q1</v>
      </c>
      <c r="L1268" s="32">
        <f>VLOOKUP(K:K,'price per block'!A:B,2,FALSE)</f>
        <v>300</v>
      </c>
      <c r="M1268" s="33">
        <f>VLOOKUP(K:K,'price per block'!A:E,5,FALSE)</f>
        <v>1</v>
      </c>
      <c r="N1268">
        <f t="shared" si="58"/>
        <v>4.4580000000000002</v>
      </c>
      <c r="O1268" s="34">
        <f t="shared" si="59"/>
        <v>0</v>
      </c>
    </row>
    <row r="1269" spans="1:15" x14ac:dyDescent="0.2">
      <c r="A1269" s="40">
        <v>45505</v>
      </c>
      <c r="B1269" s="23" t="s">
        <v>78</v>
      </c>
      <c r="C1269" s="19" t="s">
        <v>42</v>
      </c>
      <c r="D1269" s="19" t="s">
        <v>48</v>
      </c>
      <c r="E1269" s="19" t="s">
        <v>15</v>
      </c>
      <c r="F1269" s="20" t="s">
        <v>62</v>
      </c>
      <c r="G1269" s="21">
        <v>8686</v>
      </c>
      <c r="H1269" s="22">
        <v>2461.2800000000002</v>
      </c>
      <c r="I1269" s="22">
        <v>4.3079999999999998</v>
      </c>
      <c r="J1269" s="22">
        <v>1.5001500000000001</v>
      </c>
      <c r="K1269" s="22" t="str">
        <f t="shared" si="57"/>
        <v>19x100-Q3</v>
      </c>
      <c r="L1269" s="32">
        <f>VLOOKUP(K:K,'price per block'!A:B,2,FALSE)</f>
        <v>225</v>
      </c>
      <c r="M1269" s="33">
        <f>VLOOKUP(K:K,'price per block'!A:E,5,FALSE)</f>
        <v>0.75</v>
      </c>
      <c r="N1269">
        <f t="shared" si="58"/>
        <v>3.2309999999999999</v>
      </c>
      <c r="O1269" s="34">
        <f t="shared" si="59"/>
        <v>1.077</v>
      </c>
    </row>
    <row r="1270" spans="1:15" x14ac:dyDescent="0.2">
      <c r="A1270" s="40">
        <v>45505</v>
      </c>
      <c r="B1270" s="23" t="s">
        <v>78</v>
      </c>
      <c r="C1270" s="19" t="s">
        <v>42</v>
      </c>
      <c r="D1270" s="19" t="s">
        <v>47</v>
      </c>
      <c r="E1270" s="19" t="s">
        <v>12</v>
      </c>
      <c r="F1270" s="20" t="s">
        <v>61</v>
      </c>
      <c r="G1270" s="21">
        <v>20576</v>
      </c>
      <c r="H1270" s="22">
        <v>7861.36</v>
      </c>
      <c r="I1270" s="22">
        <v>13.804</v>
      </c>
      <c r="J1270" s="22">
        <v>4.8072499999999998</v>
      </c>
      <c r="K1270" s="22" t="str">
        <f t="shared" si="57"/>
        <v>19x100-Q1</v>
      </c>
      <c r="L1270" s="32">
        <f>VLOOKUP(K:K,'price per block'!A:B,2,FALSE)</f>
        <v>300</v>
      </c>
      <c r="M1270" s="33">
        <f>VLOOKUP(K:K,'price per block'!A:E,5,FALSE)</f>
        <v>1</v>
      </c>
      <c r="N1270">
        <f t="shared" si="58"/>
        <v>13.804</v>
      </c>
      <c r="O1270" s="34">
        <f t="shared" si="59"/>
        <v>0</v>
      </c>
    </row>
    <row r="1271" spans="1:15" x14ac:dyDescent="0.2">
      <c r="A1271" s="40">
        <v>45505</v>
      </c>
      <c r="B1271" s="23" t="s">
        <v>78</v>
      </c>
      <c r="C1271" s="19" t="s">
        <v>42</v>
      </c>
      <c r="D1271" s="19" t="s">
        <v>44</v>
      </c>
      <c r="E1271" s="19" t="s">
        <v>15</v>
      </c>
      <c r="F1271" s="20" t="s">
        <v>64</v>
      </c>
      <c r="G1271" s="21">
        <v>1280</v>
      </c>
      <c r="H1271" s="22">
        <v>290.58999999999997</v>
      </c>
      <c r="I1271" s="22">
        <v>0.51</v>
      </c>
      <c r="J1271" s="22">
        <v>0.177564</v>
      </c>
      <c r="K1271" s="22" t="str">
        <f t="shared" si="57"/>
        <v>19x100-Q4</v>
      </c>
      <c r="L1271" s="32">
        <f>VLOOKUP(K:K,'price per block'!A:B,2,FALSE)</f>
        <v>150</v>
      </c>
      <c r="M1271" s="33">
        <f>VLOOKUP(K:K,'price per block'!A:E,5,FALSE)</f>
        <v>0.5</v>
      </c>
      <c r="N1271">
        <f t="shared" si="58"/>
        <v>0.255</v>
      </c>
      <c r="O1271" s="34">
        <f t="shared" si="59"/>
        <v>0.255</v>
      </c>
    </row>
    <row r="1272" spans="1:15" x14ac:dyDescent="0.2">
      <c r="A1272" s="40">
        <v>45505</v>
      </c>
      <c r="B1272" s="23" t="s">
        <v>78</v>
      </c>
      <c r="C1272" s="19" t="s">
        <v>42</v>
      </c>
      <c r="D1272" s="19" t="s">
        <v>45</v>
      </c>
      <c r="E1272" s="19" t="s">
        <v>22</v>
      </c>
      <c r="F1272" s="20" t="s">
        <v>63</v>
      </c>
      <c r="G1272" s="21">
        <v>386</v>
      </c>
      <c r="H1272" s="22">
        <v>108.172</v>
      </c>
      <c r="I1272" s="22">
        <v>0.19</v>
      </c>
      <c r="J1272" s="22">
        <v>6.6176299999999993E-2</v>
      </c>
      <c r="K1272" s="22" t="str">
        <f t="shared" si="57"/>
        <v>19x100-Q2</v>
      </c>
      <c r="L1272" s="32">
        <f>VLOOKUP(K:K,'price per block'!A:B,2,FALSE)</f>
        <v>300</v>
      </c>
      <c r="M1272" s="33">
        <f>VLOOKUP(K:K,'price per block'!A:E,5,FALSE)</f>
        <v>1</v>
      </c>
      <c r="N1272">
        <f t="shared" si="58"/>
        <v>0.19</v>
      </c>
      <c r="O1272" s="34">
        <f t="shared" si="59"/>
        <v>0</v>
      </c>
    </row>
    <row r="1273" spans="1:15" x14ac:dyDescent="0.2">
      <c r="A1273" s="40">
        <v>45505</v>
      </c>
      <c r="B1273" s="23" t="s">
        <v>78</v>
      </c>
      <c r="C1273" s="19" t="s">
        <v>42</v>
      </c>
      <c r="D1273" s="19" t="s">
        <v>41</v>
      </c>
      <c r="E1273" s="19" t="s">
        <v>12</v>
      </c>
      <c r="F1273" s="20" t="s">
        <v>65</v>
      </c>
      <c r="G1273" s="21">
        <v>10</v>
      </c>
      <c r="H1273" s="22">
        <v>30.03</v>
      </c>
      <c r="I1273" s="22">
        <v>5.2999999999999999E-2</v>
      </c>
      <c r="J1273" s="22">
        <v>1.84309E-2</v>
      </c>
      <c r="K1273" s="22" t="str">
        <f t="shared" si="57"/>
        <v>19x100-Q5</v>
      </c>
      <c r="L1273" s="32">
        <f>VLOOKUP(K:K,'price per block'!A:B,2,FALSE)</f>
        <v>300</v>
      </c>
      <c r="M1273" s="33">
        <f>VLOOKUP(K:K,'price per block'!A:E,5,FALSE)</f>
        <v>1</v>
      </c>
      <c r="N1273">
        <f t="shared" si="58"/>
        <v>5.2999999999999999E-2</v>
      </c>
      <c r="O1273" s="34">
        <f t="shared" si="59"/>
        <v>0</v>
      </c>
    </row>
    <row r="1274" spans="1:15" x14ac:dyDescent="0.2">
      <c r="A1274" s="40">
        <v>45505</v>
      </c>
      <c r="B1274" s="23" t="s">
        <v>78</v>
      </c>
      <c r="C1274" s="19" t="s">
        <v>42</v>
      </c>
      <c r="D1274" s="19" t="s">
        <v>43</v>
      </c>
      <c r="E1274" s="19" t="s">
        <v>12</v>
      </c>
      <c r="F1274" s="20" t="s">
        <v>65</v>
      </c>
      <c r="G1274" s="21">
        <v>15</v>
      </c>
      <c r="H1274" s="22">
        <v>36.119999999999997</v>
      </c>
      <c r="I1274" s="22">
        <v>6.4000000000000001E-2</v>
      </c>
      <c r="J1274" s="22">
        <v>2.21429E-2</v>
      </c>
      <c r="K1274" s="22" t="str">
        <f t="shared" si="57"/>
        <v>19x100-Q5</v>
      </c>
      <c r="L1274" s="32">
        <f>VLOOKUP(K:K,'price per block'!A:B,2,FALSE)</f>
        <v>300</v>
      </c>
      <c r="M1274" s="33">
        <f>VLOOKUP(K:K,'price per block'!A:E,5,FALSE)</f>
        <v>1</v>
      </c>
      <c r="N1274">
        <f t="shared" si="58"/>
        <v>6.4000000000000001E-2</v>
      </c>
      <c r="O1274" s="34">
        <f t="shared" si="59"/>
        <v>0</v>
      </c>
    </row>
    <row r="1275" spans="1:15" x14ac:dyDescent="0.2">
      <c r="A1275" s="40">
        <v>45505</v>
      </c>
      <c r="B1275" s="23" t="s">
        <v>78</v>
      </c>
      <c r="C1275" s="19" t="s">
        <v>126</v>
      </c>
      <c r="D1275" s="19" t="s">
        <v>11</v>
      </c>
      <c r="E1275" s="19" t="s">
        <v>12</v>
      </c>
      <c r="F1275" s="20" t="s">
        <v>61</v>
      </c>
      <c r="G1275" s="21">
        <v>240944</v>
      </c>
      <c r="H1275" s="22">
        <v>95889.8</v>
      </c>
      <c r="I1275" s="22">
        <v>125.729</v>
      </c>
      <c r="J1275" s="22">
        <v>43.786299999999997</v>
      </c>
      <c r="K1275" s="22" t="str">
        <f t="shared" si="57"/>
        <v>19x75-Q1</v>
      </c>
      <c r="L1275" s="32">
        <f>VLOOKUP(K:K,'price per block'!A:B,2,FALSE)</f>
        <v>300</v>
      </c>
      <c r="M1275" s="33">
        <f>VLOOKUP(K:K,'price per block'!A:E,5,FALSE)</f>
        <v>1</v>
      </c>
      <c r="N1275">
        <f t="shared" si="58"/>
        <v>125.729</v>
      </c>
      <c r="O1275" s="34">
        <f t="shared" si="59"/>
        <v>0</v>
      </c>
    </row>
    <row r="1276" spans="1:15" x14ac:dyDescent="0.2">
      <c r="A1276" s="40">
        <v>45505</v>
      </c>
      <c r="B1276" s="23" t="s">
        <v>78</v>
      </c>
      <c r="C1276" s="19" t="s">
        <v>126</v>
      </c>
      <c r="D1276" s="19" t="s">
        <v>13</v>
      </c>
      <c r="E1276" s="19" t="s">
        <v>12</v>
      </c>
      <c r="F1276" s="20" t="s">
        <v>61</v>
      </c>
      <c r="G1276" s="21">
        <v>93441</v>
      </c>
      <c r="H1276" s="22">
        <v>18982.5</v>
      </c>
      <c r="I1276" s="22">
        <v>24.89</v>
      </c>
      <c r="J1276" s="22">
        <v>8.66831</v>
      </c>
      <c r="K1276" s="22" t="str">
        <f t="shared" si="57"/>
        <v>19x75-Q1</v>
      </c>
      <c r="L1276" s="32">
        <f>VLOOKUP(K:K,'price per block'!A:B,2,FALSE)</f>
        <v>300</v>
      </c>
      <c r="M1276" s="33">
        <f>VLOOKUP(K:K,'price per block'!A:E,5,FALSE)</f>
        <v>1</v>
      </c>
      <c r="N1276">
        <f t="shared" si="58"/>
        <v>24.89</v>
      </c>
      <c r="O1276" s="34">
        <f t="shared" si="59"/>
        <v>0</v>
      </c>
    </row>
    <row r="1277" spans="1:15" x14ac:dyDescent="0.2">
      <c r="A1277" s="40">
        <v>45505</v>
      </c>
      <c r="B1277" s="23" t="s">
        <v>78</v>
      </c>
      <c r="C1277" s="19" t="s">
        <v>126</v>
      </c>
      <c r="D1277" s="19" t="s">
        <v>14</v>
      </c>
      <c r="E1277" s="19" t="s">
        <v>15</v>
      </c>
      <c r="F1277" s="20" t="s">
        <v>62</v>
      </c>
      <c r="G1277" s="21">
        <v>47480</v>
      </c>
      <c r="H1277" s="22">
        <v>13269.6</v>
      </c>
      <c r="I1277" s="22">
        <v>17.382000000000001</v>
      </c>
      <c r="J1277" s="22">
        <v>6.0534100000000004</v>
      </c>
      <c r="K1277" s="22" t="str">
        <f t="shared" si="57"/>
        <v>19x75-Q3</v>
      </c>
      <c r="L1277" s="32">
        <f>VLOOKUP(K:K,'price per block'!A:B,2,FALSE)</f>
        <v>244</v>
      </c>
      <c r="M1277" s="33">
        <f>VLOOKUP(K:K,'price per block'!A:E,5,FALSE)</f>
        <v>0.81333333333333335</v>
      </c>
      <c r="N1277">
        <f t="shared" si="58"/>
        <v>14.137360000000001</v>
      </c>
      <c r="O1277" s="34">
        <f t="shared" si="59"/>
        <v>3.2446400000000004</v>
      </c>
    </row>
    <row r="1278" spans="1:15" x14ac:dyDescent="0.2">
      <c r="A1278" s="40">
        <v>45505</v>
      </c>
      <c r="B1278" s="23" t="s">
        <v>78</v>
      </c>
      <c r="C1278" s="19" t="s">
        <v>126</v>
      </c>
      <c r="D1278" s="19" t="s">
        <v>23</v>
      </c>
      <c r="E1278" s="19" t="s">
        <v>22</v>
      </c>
      <c r="F1278" s="20" t="s">
        <v>63</v>
      </c>
      <c r="G1278" s="21">
        <v>6314</v>
      </c>
      <c r="H1278" s="22">
        <v>1647.18</v>
      </c>
      <c r="I1278" s="22">
        <v>2.1589999999999998</v>
      </c>
      <c r="J1278" s="22">
        <v>0.75200400000000001</v>
      </c>
      <c r="K1278" s="22" t="str">
        <f t="shared" si="57"/>
        <v>19x75-Q2</v>
      </c>
      <c r="L1278" s="32">
        <f>VLOOKUP(K:K,'price per block'!A:B,2,FALSE)</f>
        <v>300</v>
      </c>
      <c r="M1278" s="33">
        <f>VLOOKUP(K:K,'price per block'!A:E,5,FALSE)</f>
        <v>1</v>
      </c>
      <c r="N1278">
        <f t="shared" si="58"/>
        <v>2.1589999999999998</v>
      </c>
      <c r="O1278" s="34">
        <f t="shared" si="59"/>
        <v>0</v>
      </c>
    </row>
    <row r="1279" spans="1:15" x14ac:dyDescent="0.2">
      <c r="A1279" s="40">
        <v>45505</v>
      </c>
      <c r="B1279" s="23" t="s">
        <v>78</v>
      </c>
      <c r="C1279" s="19" t="s">
        <v>126</v>
      </c>
      <c r="D1279" s="19" t="s">
        <v>25</v>
      </c>
      <c r="E1279" s="19" t="s">
        <v>12</v>
      </c>
      <c r="F1279" s="20" t="s">
        <v>65</v>
      </c>
      <c r="G1279" s="21">
        <v>169</v>
      </c>
      <c r="H1279" s="22">
        <v>507.50700000000001</v>
      </c>
      <c r="I1279" s="22">
        <v>0.66600000000000004</v>
      </c>
      <c r="J1279" s="22">
        <v>0.23191200000000001</v>
      </c>
      <c r="K1279" s="22" t="str">
        <f t="shared" si="57"/>
        <v>19x75-Q5</v>
      </c>
      <c r="L1279" s="32">
        <f>VLOOKUP(K:K,'price per block'!A:B,2,FALSE)</f>
        <v>300</v>
      </c>
      <c r="M1279" s="33">
        <f>VLOOKUP(K:K,'price per block'!A:E,5,FALSE)</f>
        <v>1</v>
      </c>
      <c r="N1279">
        <f t="shared" si="58"/>
        <v>0.66600000000000004</v>
      </c>
      <c r="O1279" s="34">
        <f t="shared" si="59"/>
        <v>0</v>
      </c>
    </row>
    <row r="1280" spans="1:15" x14ac:dyDescent="0.2">
      <c r="A1280" s="40">
        <v>45505</v>
      </c>
      <c r="B1280" s="23" t="s">
        <v>78</v>
      </c>
      <c r="C1280" s="19" t="s">
        <v>126</v>
      </c>
      <c r="D1280" s="19" t="s">
        <v>24</v>
      </c>
      <c r="E1280" s="19" t="s">
        <v>12</v>
      </c>
      <c r="F1280" s="20" t="s">
        <v>65</v>
      </c>
      <c r="G1280" s="21">
        <v>322</v>
      </c>
      <c r="H1280" s="22">
        <v>775.37599999999998</v>
      </c>
      <c r="I1280" s="22">
        <v>1.018</v>
      </c>
      <c r="J1280" s="22">
        <v>0.35441499999999998</v>
      </c>
      <c r="K1280" s="22" t="str">
        <f t="shared" si="57"/>
        <v>19x75-Q5</v>
      </c>
      <c r="L1280" s="32">
        <f>VLOOKUP(K:K,'price per block'!A:B,2,FALSE)</f>
        <v>300</v>
      </c>
      <c r="M1280" s="33">
        <f>VLOOKUP(K:K,'price per block'!A:E,5,FALSE)</f>
        <v>1</v>
      </c>
      <c r="N1280">
        <f t="shared" si="58"/>
        <v>1.018</v>
      </c>
      <c r="O1280" s="34">
        <f t="shared" si="59"/>
        <v>0</v>
      </c>
    </row>
    <row r="1281" spans="1:15" x14ac:dyDescent="0.2">
      <c r="A1281" s="40">
        <v>45505</v>
      </c>
      <c r="B1281" s="23" t="s">
        <v>78</v>
      </c>
      <c r="C1281" s="19" t="s">
        <v>126</v>
      </c>
      <c r="D1281" s="19" t="s">
        <v>27</v>
      </c>
      <c r="E1281" s="19" t="s">
        <v>15</v>
      </c>
      <c r="F1281" s="20" t="s">
        <v>64</v>
      </c>
      <c r="G1281" s="21">
        <v>22856</v>
      </c>
      <c r="H1281" s="22">
        <v>5422.12</v>
      </c>
      <c r="I1281" s="22">
        <v>7.1029999999999998</v>
      </c>
      <c r="J1281" s="22">
        <v>2.4735299999999998</v>
      </c>
      <c r="K1281" s="22" t="str">
        <f t="shared" si="57"/>
        <v>19x75-Q4</v>
      </c>
      <c r="L1281" s="32">
        <f>VLOOKUP(K:K,'price per block'!A:B,2,FALSE)</f>
        <v>200.00000000000003</v>
      </c>
      <c r="M1281" s="33">
        <f>VLOOKUP(K:K,'price per block'!A:E,5,FALSE)</f>
        <v>0.66666666666666663</v>
      </c>
      <c r="N1281">
        <f t="shared" si="58"/>
        <v>4.7353333333333332</v>
      </c>
      <c r="O1281" s="34">
        <f t="shared" si="59"/>
        <v>2.3676666666666666</v>
      </c>
    </row>
    <row r="1282" spans="1:15" x14ac:dyDescent="0.2">
      <c r="A1282" s="40">
        <v>45536</v>
      </c>
      <c r="B1282" s="24" t="s">
        <v>97</v>
      </c>
      <c r="C1282" s="19" t="s">
        <v>42</v>
      </c>
      <c r="D1282" s="19" t="s">
        <v>6</v>
      </c>
      <c r="E1282" s="19" t="s">
        <v>6</v>
      </c>
      <c r="F1282" s="20" t="s">
        <v>6</v>
      </c>
      <c r="G1282" s="21">
        <v>409</v>
      </c>
      <c r="H1282" s="22">
        <v>21.408000000000001</v>
      </c>
      <c r="I1282" s="22">
        <v>3.6999999999999998E-2</v>
      </c>
      <c r="J1282" s="22">
        <v>0.106866</v>
      </c>
      <c r="K1282" s="22" t="str">
        <f t="shared" si="57"/>
        <v>19x100-Waste</v>
      </c>
      <c r="L1282" s="32">
        <f>VLOOKUP(K:K,'price per block'!A:B,2,FALSE)</f>
        <v>300</v>
      </c>
      <c r="M1282" s="33">
        <f>VLOOKUP(K:K,'price per block'!A:E,5,FALSE)</f>
        <v>1</v>
      </c>
      <c r="N1282">
        <f t="shared" si="58"/>
        <v>3.6999999999999998E-2</v>
      </c>
      <c r="O1282" s="34">
        <f t="shared" si="59"/>
        <v>0</v>
      </c>
    </row>
    <row r="1283" spans="1:15" x14ac:dyDescent="0.2">
      <c r="A1283" s="40">
        <v>45536</v>
      </c>
      <c r="B1283" s="24" t="s">
        <v>97</v>
      </c>
      <c r="C1283" s="19" t="s">
        <v>42</v>
      </c>
      <c r="D1283" s="19" t="s">
        <v>16</v>
      </c>
      <c r="E1283" s="19" t="s">
        <v>6</v>
      </c>
      <c r="F1283" s="20" t="s">
        <v>6</v>
      </c>
      <c r="G1283" s="21">
        <v>0</v>
      </c>
      <c r="H1283" s="22">
        <v>5.681</v>
      </c>
      <c r="I1283" s="22">
        <v>0.01</v>
      </c>
      <c r="J1283" s="22">
        <v>2.8331100000000001E-2</v>
      </c>
      <c r="K1283" s="22" t="str">
        <f t="shared" ref="K1283:K1346" si="60">CONCATENATE(C1283,"-",F1283)</f>
        <v>19x100-Waste</v>
      </c>
      <c r="L1283" s="32">
        <f>VLOOKUP(K:K,'price per block'!A:B,2,FALSE)</f>
        <v>300</v>
      </c>
      <c r="M1283" s="33">
        <f>VLOOKUP(K:K,'price per block'!A:E,5,FALSE)</f>
        <v>1</v>
      </c>
      <c r="N1283">
        <f t="shared" ref="N1283:N1346" si="61">M1283*I1283</f>
        <v>0.01</v>
      </c>
      <c r="O1283" s="34">
        <f t="shared" ref="O1283:O1346" si="62">I1283-N1283</f>
        <v>0</v>
      </c>
    </row>
    <row r="1284" spans="1:15" x14ac:dyDescent="0.2">
      <c r="A1284" s="40">
        <v>45536</v>
      </c>
      <c r="B1284" s="24" t="s">
        <v>97</v>
      </c>
      <c r="C1284" s="19" t="s">
        <v>42</v>
      </c>
      <c r="D1284" s="19" t="s">
        <v>17</v>
      </c>
      <c r="E1284" s="19" t="s">
        <v>6</v>
      </c>
      <c r="F1284" s="20" t="s">
        <v>6</v>
      </c>
      <c r="G1284" s="21">
        <v>0</v>
      </c>
      <c r="H1284" s="22">
        <v>0</v>
      </c>
      <c r="I1284" s="22">
        <v>0</v>
      </c>
      <c r="J1284" s="22">
        <v>0</v>
      </c>
      <c r="K1284" s="22" t="str">
        <f t="shared" si="60"/>
        <v>19x100-Waste</v>
      </c>
      <c r="L1284" s="32">
        <f>VLOOKUP(K:K,'price per block'!A:B,2,FALSE)</f>
        <v>300</v>
      </c>
      <c r="M1284" s="33">
        <f>VLOOKUP(K:K,'price per block'!A:E,5,FALSE)</f>
        <v>1</v>
      </c>
      <c r="N1284">
        <f t="shared" si="61"/>
        <v>0</v>
      </c>
      <c r="O1284" s="34">
        <f t="shared" si="62"/>
        <v>0</v>
      </c>
    </row>
    <row r="1285" spans="1:15" x14ac:dyDescent="0.2">
      <c r="A1285" s="40">
        <v>45536</v>
      </c>
      <c r="B1285" s="24" t="s">
        <v>97</v>
      </c>
      <c r="C1285" s="19" t="s">
        <v>42</v>
      </c>
      <c r="D1285" s="19" t="s">
        <v>9</v>
      </c>
      <c r="E1285" s="19" t="s">
        <v>10</v>
      </c>
      <c r="F1285" s="20" t="s">
        <v>6</v>
      </c>
      <c r="G1285" s="21">
        <v>403</v>
      </c>
      <c r="H1285" s="22">
        <v>99.781999999999996</v>
      </c>
      <c r="I1285" s="22">
        <v>0.17399999999999999</v>
      </c>
      <c r="J1285" s="22">
        <v>0.49586599999999997</v>
      </c>
      <c r="K1285" s="22" t="str">
        <f t="shared" si="60"/>
        <v>19x100-Waste</v>
      </c>
      <c r="L1285" s="32">
        <f>VLOOKUP(K:K,'price per block'!A:B,2,FALSE)</f>
        <v>300</v>
      </c>
      <c r="M1285" s="33">
        <f>VLOOKUP(K:K,'price per block'!A:E,5,FALSE)</f>
        <v>1</v>
      </c>
      <c r="N1285">
        <f t="shared" si="61"/>
        <v>0.17399999999999999</v>
      </c>
      <c r="O1285" s="34">
        <f t="shared" si="62"/>
        <v>0</v>
      </c>
    </row>
    <row r="1286" spans="1:15" x14ac:dyDescent="0.2">
      <c r="A1286" s="40">
        <v>45536</v>
      </c>
      <c r="B1286" s="24" t="s">
        <v>97</v>
      </c>
      <c r="C1286" s="19" t="s">
        <v>126</v>
      </c>
      <c r="D1286" s="19" t="s">
        <v>6</v>
      </c>
      <c r="E1286" s="19" t="s">
        <v>6</v>
      </c>
      <c r="F1286" s="20" t="s">
        <v>6</v>
      </c>
      <c r="G1286" s="21">
        <v>26684</v>
      </c>
      <c r="H1286" s="22">
        <v>1506.17</v>
      </c>
      <c r="I1286" s="22">
        <v>1.9750000000000001</v>
      </c>
      <c r="J1286" s="22">
        <v>5.63347</v>
      </c>
      <c r="K1286" s="22" t="str">
        <f t="shared" si="60"/>
        <v>19x75-Waste</v>
      </c>
      <c r="L1286" s="32">
        <f>VLOOKUP(K:K,'price per block'!A:B,2,FALSE)</f>
        <v>300</v>
      </c>
      <c r="M1286" s="33">
        <f>VLOOKUP(K:K,'price per block'!A:E,5,FALSE)</f>
        <v>1</v>
      </c>
      <c r="N1286">
        <f t="shared" si="61"/>
        <v>1.9750000000000001</v>
      </c>
      <c r="O1286" s="34">
        <f t="shared" si="62"/>
        <v>0</v>
      </c>
    </row>
    <row r="1287" spans="1:15" x14ac:dyDescent="0.2">
      <c r="A1287" s="40">
        <v>45536</v>
      </c>
      <c r="B1287" s="24" t="s">
        <v>97</v>
      </c>
      <c r="C1287" s="19" t="s">
        <v>126</v>
      </c>
      <c r="D1287" s="19" t="s">
        <v>16</v>
      </c>
      <c r="E1287" s="19" t="s">
        <v>6</v>
      </c>
      <c r="F1287" s="20" t="s">
        <v>6</v>
      </c>
      <c r="G1287" s="21">
        <v>0</v>
      </c>
      <c r="H1287" s="22">
        <v>388.952</v>
      </c>
      <c r="I1287" s="22">
        <v>0.50800000000000001</v>
      </c>
      <c r="J1287" s="22">
        <v>1.4478200000000001</v>
      </c>
      <c r="K1287" s="22" t="str">
        <f t="shared" si="60"/>
        <v>19x75-Waste</v>
      </c>
      <c r="L1287" s="32">
        <f>VLOOKUP(K:K,'price per block'!A:B,2,FALSE)</f>
        <v>300</v>
      </c>
      <c r="M1287" s="33">
        <f>VLOOKUP(K:K,'price per block'!A:E,5,FALSE)</f>
        <v>1</v>
      </c>
      <c r="N1287">
        <f t="shared" si="61"/>
        <v>0.50800000000000001</v>
      </c>
      <c r="O1287" s="34">
        <f t="shared" si="62"/>
        <v>0</v>
      </c>
    </row>
    <row r="1288" spans="1:15" x14ac:dyDescent="0.2">
      <c r="A1288" s="40">
        <v>45536</v>
      </c>
      <c r="B1288" s="24" t="s">
        <v>97</v>
      </c>
      <c r="C1288" s="19" t="s">
        <v>126</v>
      </c>
      <c r="D1288" s="19" t="s">
        <v>17</v>
      </c>
      <c r="E1288" s="19" t="s">
        <v>6</v>
      </c>
      <c r="F1288" s="20" t="s">
        <v>6</v>
      </c>
      <c r="G1288" s="21">
        <v>1</v>
      </c>
      <c r="H1288" s="22">
        <v>5.6280000000000001</v>
      </c>
      <c r="I1288" s="22">
        <v>1.4E-2</v>
      </c>
      <c r="J1288" s="22">
        <v>4.0917599999999998E-2</v>
      </c>
      <c r="K1288" s="22" t="str">
        <f t="shared" si="60"/>
        <v>19x75-Waste</v>
      </c>
      <c r="L1288" s="32">
        <f>VLOOKUP(K:K,'price per block'!A:B,2,FALSE)</f>
        <v>300</v>
      </c>
      <c r="M1288" s="33">
        <f>VLOOKUP(K:K,'price per block'!A:E,5,FALSE)</f>
        <v>1</v>
      </c>
      <c r="N1288">
        <f t="shared" si="61"/>
        <v>1.4E-2</v>
      </c>
      <c r="O1288" s="34">
        <f t="shared" si="62"/>
        <v>0</v>
      </c>
    </row>
    <row r="1289" spans="1:15" x14ac:dyDescent="0.2">
      <c r="A1289" s="40">
        <v>45536</v>
      </c>
      <c r="B1289" s="24" t="s">
        <v>97</v>
      </c>
      <c r="C1289" s="19" t="s">
        <v>126</v>
      </c>
      <c r="D1289" s="19" t="s">
        <v>9</v>
      </c>
      <c r="E1289" s="19" t="s">
        <v>10</v>
      </c>
      <c r="F1289" s="20" t="s">
        <v>6</v>
      </c>
      <c r="G1289" s="21">
        <v>21063</v>
      </c>
      <c r="H1289" s="22">
        <v>4158.8100000000004</v>
      </c>
      <c r="I1289" s="22">
        <v>5.4509999999999996</v>
      </c>
      <c r="J1289" s="22">
        <v>15.5496</v>
      </c>
      <c r="K1289" s="22" t="str">
        <f t="shared" si="60"/>
        <v>19x75-Waste</v>
      </c>
      <c r="L1289" s="32">
        <f>VLOOKUP(K:K,'price per block'!A:B,2,FALSE)</f>
        <v>300</v>
      </c>
      <c r="M1289" s="33">
        <f>VLOOKUP(K:K,'price per block'!A:E,5,FALSE)</f>
        <v>1</v>
      </c>
      <c r="N1289">
        <f t="shared" si="61"/>
        <v>5.4509999999999996</v>
      </c>
      <c r="O1289" s="34">
        <f t="shared" si="62"/>
        <v>0</v>
      </c>
    </row>
    <row r="1290" spans="1:15" x14ac:dyDescent="0.2">
      <c r="A1290" s="40">
        <v>45536</v>
      </c>
      <c r="B1290" s="24" t="s">
        <v>97</v>
      </c>
      <c r="C1290" s="19" t="s">
        <v>42</v>
      </c>
      <c r="D1290" s="19" t="s">
        <v>96</v>
      </c>
      <c r="E1290" s="19" t="s">
        <v>15</v>
      </c>
      <c r="F1290" s="20" t="s">
        <v>62</v>
      </c>
      <c r="G1290" s="21">
        <v>243</v>
      </c>
      <c r="H1290" s="22">
        <v>77.138000000000005</v>
      </c>
      <c r="I1290" s="22">
        <v>0.13500000000000001</v>
      </c>
      <c r="J1290" s="22">
        <v>0.38458500000000001</v>
      </c>
      <c r="K1290" s="22" t="str">
        <f t="shared" si="60"/>
        <v>19x100-Q3</v>
      </c>
      <c r="L1290" s="32">
        <f>VLOOKUP(K:K,'price per block'!A:B,2,FALSE)</f>
        <v>225</v>
      </c>
      <c r="M1290" s="33">
        <f>VLOOKUP(K:K,'price per block'!A:E,5,FALSE)</f>
        <v>0.75</v>
      </c>
      <c r="N1290">
        <f t="shared" si="61"/>
        <v>0.10125000000000001</v>
      </c>
      <c r="O1290" s="34">
        <f t="shared" si="62"/>
        <v>3.3750000000000002E-2</v>
      </c>
    </row>
    <row r="1291" spans="1:15" x14ac:dyDescent="0.2">
      <c r="A1291" s="40">
        <v>45536</v>
      </c>
      <c r="B1291" s="24" t="s">
        <v>97</v>
      </c>
      <c r="C1291" s="19" t="s">
        <v>42</v>
      </c>
      <c r="D1291" s="19" t="s">
        <v>47</v>
      </c>
      <c r="E1291" s="19" t="s">
        <v>12</v>
      </c>
      <c r="F1291" s="20" t="s">
        <v>61</v>
      </c>
      <c r="G1291" s="21">
        <v>471</v>
      </c>
      <c r="H1291" s="22">
        <v>198.863</v>
      </c>
      <c r="I1291" s="22">
        <v>0.34799999999999998</v>
      </c>
      <c r="J1291" s="22">
        <v>0.99367000000000005</v>
      </c>
      <c r="K1291" s="22" t="str">
        <f t="shared" si="60"/>
        <v>19x100-Q1</v>
      </c>
      <c r="L1291" s="32">
        <f>VLOOKUP(K:K,'price per block'!A:B,2,FALSE)</f>
        <v>300</v>
      </c>
      <c r="M1291" s="33">
        <f>VLOOKUP(K:K,'price per block'!A:E,5,FALSE)</f>
        <v>1</v>
      </c>
      <c r="N1291">
        <f t="shared" si="61"/>
        <v>0.34799999999999998</v>
      </c>
      <c r="O1291" s="34">
        <f t="shared" si="62"/>
        <v>0</v>
      </c>
    </row>
    <row r="1292" spans="1:15" x14ac:dyDescent="0.2">
      <c r="A1292" s="40">
        <v>45536</v>
      </c>
      <c r="B1292" s="24" t="s">
        <v>97</v>
      </c>
      <c r="C1292" s="19" t="s">
        <v>42</v>
      </c>
      <c r="D1292" s="19" t="s">
        <v>44</v>
      </c>
      <c r="E1292" s="19" t="s">
        <v>15</v>
      </c>
      <c r="F1292" s="20" t="s">
        <v>64</v>
      </c>
      <c r="G1292" s="21">
        <v>66</v>
      </c>
      <c r="H1292" s="22">
        <v>15.881</v>
      </c>
      <c r="I1292" s="22">
        <v>2.8000000000000001E-2</v>
      </c>
      <c r="J1292" s="22">
        <v>7.8682799999999997E-2</v>
      </c>
      <c r="K1292" s="22" t="str">
        <f t="shared" si="60"/>
        <v>19x100-Q4</v>
      </c>
      <c r="L1292" s="32">
        <f>VLOOKUP(K:K,'price per block'!A:B,2,FALSE)</f>
        <v>150</v>
      </c>
      <c r="M1292" s="33">
        <f>VLOOKUP(K:K,'price per block'!A:E,5,FALSE)</f>
        <v>0.5</v>
      </c>
      <c r="N1292">
        <f t="shared" si="61"/>
        <v>1.4E-2</v>
      </c>
      <c r="O1292" s="34">
        <f t="shared" si="62"/>
        <v>1.4E-2</v>
      </c>
    </row>
    <row r="1293" spans="1:15" x14ac:dyDescent="0.2">
      <c r="A1293" s="40">
        <v>45536</v>
      </c>
      <c r="B1293" s="24" t="s">
        <v>97</v>
      </c>
      <c r="C1293" s="19" t="s">
        <v>42</v>
      </c>
      <c r="D1293" s="19" t="s">
        <v>46</v>
      </c>
      <c r="E1293" s="19" t="s">
        <v>12</v>
      </c>
      <c r="F1293" s="20" t="s">
        <v>61</v>
      </c>
      <c r="G1293" s="21">
        <v>113</v>
      </c>
      <c r="H1293" s="22">
        <v>21.094999999999999</v>
      </c>
      <c r="I1293" s="22">
        <v>3.6999999999999998E-2</v>
      </c>
      <c r="J1293" s="22">
        <v>0.105282</v>
      </c>
      <c r="K1293" s="22" t="str">
        <f t="shared" si="60"/>
        <v>19x100-Q1</v>
      </c>
      <c r="L1293" s="32">
        <f>VLOOKUP(K:K,'price per block'!A:B,2,FALSE)</f>
        <v>300</v>
      </c>
      <c r="M1293" s="33">
        <f>VLOOKUP(K:K,'price per block'!A:E,5,FALSE)</f>
        <v>1</v>
      </c>
      <c r="N1293">
        <f t="shared" si="61"/>
        <v>3.6999999999999998E-2</v>
      </c>
      <c r="O1293" s="34">
        <f t="shared" si="62"/>
        <v>0</v>
      </c>
    </row>
    <row r="1294" spans="1:15" x14ac:dyDescent="0.2">
      <c r="A1294" s="40">
        <v>45536</v>
      </c>
      <c r="B1294" s="24" t="s">
        <v>97</v>
      </c>
      <c r="C1294" s="19" t="s">
        <v>42</v>
      </c>
      <c r="D1294" s="19" t="s">
        <v>45</v>
      </c>
      <c r="E1294" s="19" t="s">
        <v>22</v>
      </c>
      <c r="F1294" s="20" t="s">
        <v>63</v>
      </c>
      <c r="G1294" s="21">
        <v>40</v>
      </c>
      <c r="H1294" s="22">
        <v>10.456</v>
      </c>
      <c r="I1294" s="22">
        <v>1.7999999999999999E-2</v>
      </c>
      <c r="J1294" s="22">
        <v>5.2203199999999998E-2</v>
      </c>
      <c r="K1294" s="22" t="str">
        <f t="shared" si="60"/>
        <v>19x100-Q2</v>
      </c>
      <c r="L1294" s="32">
        <f>VLOOKUP(K:K,'price per block'!A:B,2,FALSE)</f>
        <v>300</v>
      </c>
      <c r="M1294" s="33">
        <f>VLOOKUP(K:K,'price per block'!A:E,5,FALSE)</f>
        <v>1</v>
      </c>
      <c r="N1294">
        <f t="shared" si="61"/>
        <v>1.7999999999999999E-2</v>
      </c>
      <c r="O1294" s="34">
        <f t="shared" si="62"/>
        <v>0</v>
      </c>
    </row>
    <row r="1295" spans="1:15" x14ac:dyDescent="0.2">
      <c r="A1295" s="40">
        <v>45536</v>
      </c>
      <c r="B1295" s="24" t="s">
        <v>97</v>
      </c>
      <c r="C1295" s="19" t="s">
        <v>126</v>
      </c>
      <c r="D1295" s="19" t="s">
        <v>11</v>
      </c>
      <c r="E1295" s="19" t="s">
        <v>12</v>
      </c>
      <c r="F1295" s="20" t="s">
        <v>61</v>
      </c>
      <c r="G1295" s="21">
        <v>61190</v>
      </c>
      <c r="H1295" s="22">
        <v>17404.7</v>
      </c>
      <c r="I1295" s="22">
        <v>22.82</v>
      </c>
      <c r="J1295" s="22">
        <v>65.099599999999995</v>
      </c>
      <c r="K1295" s="22" t="str">
        <f t="shared" si="60"/>
        <v>19x75-Q1</v>
      </c>
      <c r="L1295" s="32">
        <f>VLOOKUP(K:K,'price per block'!A:B,2,FALSE)</f>
        <v>300</v>
      </c>
      <c r="M1295" s="33">
        <f>VLOOKUP(K:K,'price per block'!A:E,5,FALSE)</f>
        <v>1</v>
      </c>
      <c r="N1295">
        <f t="shared" si="61"/>
        <v>22.82</v>
      </c>
      <c r="O1295" s="34">
        <f t="shared" si="62"/>
        <v>0</v>
      </c>
    </row>
    <row r="1296" spans="1:15" x14ac:dyDescent="0.2">
      <c r="A1296" s="40">
        <v>45536</v>
      </c>
      <c r="B1296" s="24" t="s">
        <v>97</v>
      </c>
      <c r="C1296" s="19" t="s">
        <v>126</v>
      </c>
      <c r="D1296" s="19" t="s">
        <v>27</v>
      </c>
      <c r="E1296" s="19" t="s">
        <v>15</v>
      </c>
      <c r="F1296" s="20" t="s">
        <v>64</v>
      </c>
      <c r="G1296" s="21">
        <v>2830</v>
      </c>
      <c r="H1296" s="22">
        <v>687.67100000000005</v>
      </c>
      <c r="I1296" s="22">
        <v>0.90100000000000002</v>
      </c>
      <c r="J1296" s="22">
        <v>2.57056</v>
      </c>
      <c r="K1296" s="22" t="str">
        <f t="shared" si="60"/>
        <v>19x75-Q4</v>
      </c>
      <c r="L1296" s="32">
        <f>VLOOKUP(K:K,'price per block'!A:B,2,FALSE)</f>
        <v>200.00000000000003</v>
      </c>
      <c r="M1296" s="33">
        <f>VLOOKUP(K:K,'price per block'!A:E,5,FALSE)</f>
        <v>0.66666666666666663</v>
      </c>
      <c r="N1296">
        <f t="shared" si="61"/>
        <v>0.60066666666666668</v>
      </c>
      <c r="O1296" s="34">
        <f t="shared" si="62"/>
        <v>0.30033333333333334</v>
      </c>
    </row>
    <row r="1297" spans="1:15" x14ac:dyDescent="0.2">
      <c r="A1297" s="40">
        <v>45536</v>
      </c>
      <c r="B1297" s="24" t="s">
        <v>97</v>
      </c>
      <c r="C1297" s="19" t="s">
        <v>126</v>
      </c>
      <c r="D1297" s="19" t="s">
        <v>14</v>
      </c>
      <c r="E1297" s="19" t="s">
        <v>15</v>
      </c>
      <c r="F1297" s="20" t="s">
        <v>62</v>
      </c>
      <c r="G1297" s="21">
        <v>4288</v>
      </c>
      <c r="H1297" s="22">
        <v>1208.42</v>
      </c>
      <c r="I1297" s="22">
        <v>1.5840000000000001</v>
      </c>
      <c r="J1297" s="22">
        <v>4.5180400000000001</v>
      </c>
      <c r="K1297" s="22" t="str">
        <f t="shared" si="60"/>
        <v>19x75-Q3</v>
      </c>
      <c r="L1297" s="32">
        <f>VLOOKUP(K:K,'price per block'!A:B,2,FALSE)</f>
        <v>244</v>
      </c>
      <c r="M1297" s="33">
        <f>VLOOKUP(K:K,'price per block'!A:E,5,FALSE)</f>
        <v>0.81333333333333335</v>
      </c>
      <c r="N1297">
        <f t="shared" si="61"/>
        <v>1.2883200000000001</v>
      </c>
      <c r="O1297" s="34">
        <f t="shared" si="62"/>
        <v>0.29567999999999994</v>
      </c>
    </row>
    <row r="1298" spans="1:15" x14ac:dyDescent="0.2">
      <c r="A1298" s="40">
        <v>45536</v>
      </c>
      <c r="B1298" s="24" t="s">
        <v>97</v>
      </c>
      <c r="C1298" s="19" t="s">
        <v>126</v>
      </c>
      <c r="D1298" s="19" t="s">
        <v>23</v>
      </c>
      <c r="E1298" s="19" t="s">
        <v>22</v>
      </c>
      <c r="F1298" s="20" t="s">
        <v>63</v>
      </c>
      <c r="G1298" s="21">
        <v>571</v>
      </c>
      <c r="H1298" s="22">
        <v>154.06200000000001</v>
      </c>
      <c r="I1298" s="22">
        <v>0.20200000000000001</v>
      </c>
      <c r="J1298" s="22">
        <v>0.57641799999999999</v>
      </c>
      <c r="K1298" s="22" t="str">
        <f t="shared" si="60"/>
        <v>19x75-Q2</v>
      </c>
      <c r="L1298" s="32">
        <f>VLOOKUP(K:K,'price per block'!A:B,2,FALSE)</f>
        <v>300</v>
      </c>
      <c r="M1298" s="33">
        <f>VLOOKUP(K:K,'price per block'!A:E,5,FALSE)</f>
        <v>1</v>
      </c>
      <c r="N1298">
        <f t="shared" si="61"/>
        <v>0.20200000000000001</v>
      </c>
      <c r="O1298" s="34">
        <f t="shared" si="62"/>
        <v>0</v>
      </c>
    </row>
    <row r="1299" spans="1:15" x14ac:dyDescent="0.2">
      <c r="A1299" s="40">
        <v>45536</v>
      </c>
      <c r="B1299" s="24" t="s">
        <v>97</v>
      </c>
      <c r="C1299" s="19" t="s">
        <v>126</v>
      </c>
      <c r="D1299" s="19" t="s">
        <v>24</v>
      </c>
      <c r="E1299" s="19" t="s">
        <v>12</v>
      </c>
      <c r="F1299" s="20" t="s">
        <v>65</v>
      </c>
      <c r="G1299" s="21">
        <v>129</v>
      </c>
      <c r="H1299" s="22">
        <v>309.98700000000002</v>
      </c>
      <c r="I1299" s="22">
        <v>0.40699999999999997</v>
      </c>
      <c r="J1299" s="22">
        <v>1.1602600000000001</v>
      </c>
      <c r="K1299" s="22" t="str">
        <f t="shared" si="60"/>
        <v>19x75-Q5</v>
      </c>
      <c r="L1299" s="32">
        <f>VLOOKUP(K:K,'price per block'!A:B,2,FALSE)</f>
        <v>300</v>
      </c>
      <c r="M1299" s="33">
        <f>VLOOKUP(K:K,'price per block'!A:E,5,FALSE)</f>
        <v>1</v>
      </c>
      <c r="N1299">
        <f t="shared" si="61"/>
        <v>0.40699999999999997</v>
      </c>
      <c r="O1299" s="34">
        <f t="shared" si="62"/>
        <v>0</v>
      </c>
    </row>
    <row r="1300" spans="1:15" x14ac:dyDescent="0.2">
      <c r="A1300" s="40">
        <v>45536</v>
      </c>
      <c r="B1300" s="24" t="s">
        <v>97</v>
      </c>
      <c r="C1300" s="19" t="s">
        <v>126</v>
      </c>
      <c r="D1300" s="19" t="s">
        <v>25</v>
      </c>
      <c r="E1300" s="19" t="s">
        <v>12</v>
      </c>
      <c r="F1300" s="20" t="s">
        <v>65</v>
      </c>
      <c r="G1300" s="21">
        <v>103</v>
      </c>
      <c r="H1300" s="22">
        <v>309.30900000000003</v>
      </c>
      <c r="I1300" s="22">
        <v>0.40600000000000003</v>
      </c>
      <c r="J1300" s="22">
        <v>1.1578900000000001</v>
      </c>
      <c r="K1300" s="22" t="str">
        <f t="shared" si="60"/>
        <v>19x75-Q5</v>
      </c>
      <c r="L1300" s="32">
        <f>VLOOKUP(K:K,'price per block'!A:B,2,FALSE)</f>
        <v>300</v>
      </c>
      <c r="M1300" s="33">
        <f>VLOOKUP(K:K,'price per block'!A:E,5,FALSE)</f>
        <v>1</v>
      </c>
      <c r="N1300">
        <f t="shared" si="61"/>
        <v>0.40600000000000003</v>
      </c>
      <c r="O1300" s="34">
        <f t="shared" si="62"/>
        <v>0</v>
      </c>
    </row>
    <row r="1301" spans="1:15" x14ac:dyDescent="0.2">
      <c r="A1301" s="40">
        <v>45536</v>
      </c>
      <c r="B1301" s="23" t="s">
        <v>81</v>
      </c>
      <c r="C1301" s="19" t="s">
        <v>126</v>
      </c>
      <c r="D1301" s="19" t="s">
        <v>9</v>
      </c>
      <c r="E1301" s="19" t="s">
        <v>10</v>
      </c>
      <c r="F1301" s="20" t="s">
        <v>6</v>
      </c>
      <c r="G1301" s="21">
        <v>203004</v>
      </c>
      <c r="H1301" s="22">
        <v>49759.199999999997</v>
      </c>
      <c r="I1301" s="22">
        <v>65.198999999999998</v>
      </c>
      <c r="J1301" s="22">
        <v>16.452300000000001</v>
      </c>
      <c r="K1301" s="22" t="str">
        <f t="shared" si="60"/>
        <v>19x75-Waste</v>
      </c>
      <c r="L1301" s="32">
        <f>VLOOKUP(K:K,'price per block'!A:B,2,FALSE)</f>
        <v>300</v>
      </c>
      <c r="M1301" s="33">
        <f>VLOOKUP(K:K,'price per block'!A:E,5,FALSE)</f>
        <v>1</v>
      </c>
      <c r="N1301">
        <f t="shared" si="61"/>
        <v>65.198999999999998</v>
      </c>
      <c r="O1301" s="34">
        <f t="shared" si="62"/>
        <v>0</v>
      </c>
    </row>
    <row r="1302" spans="1:15" x14ac:dyDescent="0.2">
      <c r="A1302" s="40">
        <v>45536</v>
      </c>
      <c r="B1302" s="23" t="s">
        <v>81</v>
      </c>
      <c r="C1302" s="19" t="s">
        <v>126</v>
      </c>
      <c r="D1302" s="19" t="s">
        <v>6</v>
      </c>
      <c r="E1302" s="19" t="s">
        <v>6</v>
      </c>
      <c r="F1302" s="20" t="s">
        <v>6</v>
      </c>
      <c r="G1302" s="21">
        <v>336835</v>
      </c>
      <c r="H1302" s="22">
        <v>21641.599999999999</v>
      </c>
      <c r="I1302" s="22">
        <v>28.361999999999998</v>
      </c>
      <c r="J1302" s="22">
        <v>7.1569399999999996</v>
      </c>
      <c r="K1302" s="22" t="str">
        <f t="shared" si="60"/>
        <v>19x75-Waste</v>
      </c>
      <c r="L1302" s="32">
        <f>VLOOKUP(K:K,'price per block'!A:B,2,FALSE)</f>
        <v>300</v>
      </c>
      <c r="M1302" s="33">
        <f>VLOOKUP(K:K,'price per block'!A:E,5,FALSE)</f>
        <v>1</v>
      </c>
      <c r="N1302">
        <f t="shared" si="61"/>
        <v>28.361999999999998</v>
      </c>
      <c r="O1302" s="34">
        <f t="shared" si="62"/>
        <v>0</v>
      </c>
    </row>
    <row r="1303" spans="1:15" x14ac:dyDescent="0.2">
      <c r="A1303" s="40">
        <v>45536</v>
      </c>
      <c r="B1303" s="23" t="s">
        <v>81</v>
      </c>
      <c r="C1303" s="19" t="s">
        <v>126</v>
      </c>
      <c r="D1303" s="19" t="s">
        <v>16</v>
      </c>
      <c r="E1303" s="19" t="s">
        <v>6</v>
      </c>
      <c r="F1303" s="20" t="s">
        <v>6</v>
      </c>
      <c r="G1303" s="21">
        <v>0</v>
      </c>
      <c r="H1303" s="22">
        <v>3765.44</v>
      </c>
      <c r="I1303" s="22">
        <v>4.9349999999999996</v>
      </c>
      <c r="J1303" s="22">
        <v>1.24519</v>
      </c>
      <c r="K1303" s="22" t="str">
        <f t="shared" si="60"/>
        <v>19x75-Waste</v>
      </c>
      <c r="L1303" s="32">
        <f>VLOOKUP(K:K,'price per block'!A:B,2,FALSE)</f>
        <v>300</v>
      </c>
      <c r="M1303" s="33">
        <f>VLOOKUP(K:K,'price per block'!A:E,5,FALSE)</f>
        <v>1</v>
      </c>
      <c r="N1303">
        <f t="shared" si="61"/>
        <v>4.9349999999999996</v>
      </c>
      <c r="O1303" s="34">
        <f t="shared" si="62"/>
        <v>0</v>
      </c>
    </row>
    <row r="1304" spans="1:15" x14ac:dyDescent="0.2">
      <c r="A1304" s="40">
        <v>45536</v>
      </c>
      <c r="B1304" s="23" t="s">
        <v>81</v>
      </c>
      <c r="C1304" s="19" t="s">
        <v>126</v>
      </c>
      <c r="D1304" s="19" t="s">
        <v>17</v>
      </c>
      <c r="E1304" s="19" t="s">
        <v>6</v>
      </c>
      <c r="F1304" s="20" t="s">
        <v>6</v>
      </c>
      <c r="G1304" s="21">
        <v>7</v>
      </c>
      <c r="H1304" s="22">
        <v>28.111999999999998</v>
      </c>
      <c r="I1304" s="22">
        <v>6.7000000000000004E-2</v>
      </c>
      <c r="J1304" s="22">
        <v>1.6844600000000001E-2</v>
      </c>
      <c r="K1304" s="22" t="str">
        <f t="shared" si="60"/>
        <v>19x75-Waste</v>
      </c>
      <c r="L1304" s="32">
        <f>VLOOKUP(K:K,'price per block'!A:B,2,FALSE)</f>
        <v>300</v>
      </c>
      <c r="M1304" s="33">
        <f>VLOOKUP(K:K,'price per block'!A:E,5,FALSE)</f>
        <v>1</v>
      </c>
      <c r="N1304">
        <f t="shared" si="61"/>
        <v>6.7000000000000004E-2</v>
      </c>
      <c r="O1304" s="34">
        <f t="shared" si="62"/>
        <v>0</v>
      </c>
    </row>
    <row r="1305" spans="1:15" x14ac:dyDescent="0.2">
      <c r="A1305" s="40">
        <v>45536</v>
      </c>
      <c r="B1305" s="23" t="s">
        <v>81</v>
      </c>
      <c r="C1305" s="19" t="s">
        <v>28</v>
      </c>
      <c r="D1305" s="19" t="s">
        <v>6</v>
      </c>
      <c r="E1305" s="19" t="s">
        <v>6</v>
      </c>
      <c r="F1305" s="20" t="s">
        <v>6</v>
      </c>
      <c r="G1305" s="21">
        <v>120787</v>
      </c>
      <c r="H1305" s="22">
        <v>7605.79</v>
      </c>
      <c r="I1305" s="22">
        <v>7.9880000000000004</v>
      </c>
      <c r="J1305" s="22">
        <v>2.0157400000000001</v>
      </c>
      <c r="K1305" s="22" t="str">
        <f t="shared" si="60"/>
        <v>16x69-Waste</v>
      </c>
      <c r="L1305" s="32">
        <f>VLOOKUP(K:K,'price per block'!A:B,2,FALSE)</f>
        <v>300</v>
      </c>
      <c r="M1305" s="33">
        <f>VLOOKUP(K:K,'price per block'!A:E,5,FALSE)</f>
        <v>1</v>
      </c>
      <c r="N1305">
        <f t="shared" si="61"/>
        <v>7.9880000000000004</v>
      </c>
      <c r="O1305" s="34">
        <f t="shared" si="62"/>
        <v>0</v>
      </c>
    </row>
    <row r="1306" spans="1:15" x14ac:dyDescent="0.2">
      <c r="A1306" s="40">
        <v>45536</v>
      </c>
      <c r="B1306" s="23" t="s">
        <v>81</v>
      </c>
      <c r="C1306" s="19" t="s">
        <v>28</v>
      </c>
      <c r="D1306" s="19" t="s">
        <v>16</v>
      </c>
      <c r="E1306" s="19" t="s">
        <v>6</v>
      </c>
      <c r="F1306" s="20" t="s">
        <v>6</v>
      </c>
      <c r="G1306" s="21">
        <v>0</v>
      </c>
      <c r="H1306" s="22">
        <v>1243.82</v>
      </c>
      <c r="I1306" s="22">
        <v>1.306</v>
      </c>
      <c r="J1306" s="22">
        <v>0.32961600000000002</v>
      </c>
      <c r="K1306" s="22" t="str">
        <f t="shared" si="60"/>
        <v>16x69-Waste</v>
      </c>
      <c r="L1306" s="32">
        <f>VLOOKUP(K:K,'price per block'!A:B,2,FALSE)</f>
        <v>300</v>
      </c>
      <c r="M1306" s="33">
        <f>VLOOKUP(K:K,'price per block'!A:E,5,FALSE)</f>
        <v>1</v>
      </c>
      <c r="N1306">
        <f t="shared" si="61"/>
        <v>1.306</v>
      </c>
      <c r="O1306" s="34">
        <f t="shared" si="62"/>
        <v>0</v>
      </c>
    </row>
    <row r="1307" spans="1:15" x14ac:dyDescent="0.2">
      <c r="A1307" s="40">
        <v>45536</v>
      </c>
      <c r="B1307" s="23" t="s">
        <v>81</v>
      </c>
      <c r="C1307" s="19" t="s">
        <v>28</v>
      </c>
      <c r="D1307" s="19" t="s">
        <v>17</v>
      </c>
      <c r="E1307" s="19" t="s">
        <v>6</v>
      </c>
      <c r="F1307" s="20" t="s">
        <v>6</v>
      </c>
      <c r="G1307" s="21">
        <v>14</v>
      </c>
      <c r="H1307" s="22">
        <v>57.606999999999999</v>
      </c>
      <c r="I1307" s="22">
        <v>6.5000000000000002E-2</v>
      </c>
      <c r="J1307" s="22">
        <v>1.6329099999999999E-2</v>
      </c>
      <c r="K1307" s="22" t="str">
        <f t="shared" si="60"/>
        <v>16x69-Waste</v>
      </c>
      <c r="L1307" s="32">
        <f>VLOOKUP(K:K,'price per block'!A:B,2,FALSE)</f>
        <v>300</v>
      </c>
      <c r="M1307" s="33">
        <f>VLOOKUP(K:K,'price per block'!A:E,5,FALSE)</f>
        <v>1</v>
      </c>
      <c r="N1307">
        <f t="shared" si="61"/>
        <v>6.5000000000000002E-2</v>
      </c>
      <c r="O1307" s="34">
        <f t="shared" si="62"/>
        <v>0</v>
      </c>
    </row>
    <row r="1308" spans="1:15" x14ac:dyDescent="0.2">
      <c r="A1308" s="40">
        <v>45536</v>
      </c>
      <c r="B1308" s="23" t="s">
        <v>81</v>
      </c>
      <c r="C1308" s="19" t="s">
        <v>28</v>
      </c>
      <c r="D1308" s="19" t="s">
        <v>9</v>
      </c>
      <c r="E1308" s="19" t="s">
        <v>10</v>
      </c>
      <c r="F1308" s="20" t="s">
        <v>6</v>
      </c>
      <c r="G1308" s="21">
        <v>66750</v>
      </c>
      <c r="H1308" s="22">
        <v>16453.400000000001</v>
      </c>
      <c r="I1308" s="22">
        <v>17.279</v>
      </c>
      <c r="J1308" s="22">
        <v>4.3600700000000003</v>
      </c>
      <c r="K1308" s="22" t="str">
        <f t="shared" si="60"/>
        <v>16x69-Waste</v>
      </c>
      <c r="L1308" s="32">
        <f>VLOOKUP(K:K,'price per block'!A:B,2,FALSE)</f>
        <v>300</v>
      </c>
      <c r="M1308" s="33">
        <f>VLOOKUP(K:K,'price per block'!A:E,5,FALSE)</f>
        <v>1</v>
      </c>
      <c r="N1308">
        <f t="shared" si="61"/>
        <v>17.279</v>
      </c>
      <c r="O1308" s="34">
        <f t="shared" si="62"/>
        <v>0</v>
      </c>
    </row>
    <row r="1309" spans="1:15" x14ac:dyDescent="0.2">
      <c r="A1309" s="40">
        <v>45536</v>
      </c>
      <c r="B1309" s="23" t="s">
        <v>81</v>
      </c>
      <c r="C1309" s="19" t="s">
        <v>126</v>
      </c>
      <c r="D1309" s="19" t="s">
        <v>11</v>
      </c>
      <c r="E1309" s="19" t="s">
        <v>12</v>
      </c>
      <c r="F1309" s="20" t="s">
        <v>61</v>
      </c>
      <c r="G1309" s="21">
        <v>354085</v>
      </c>
      <c r="H1309" s="22">
        <v>93440</v>
      </c>
      <c r="I1309" s="22">
        <v>122.54</v>
      </c>
      <c r="J1309" s="22">
        <v>30.921600000000002</v>
      </c>
      <c r="K1309" s="22" t="str">
        <f t="shared" si="60"/>
        <v>19x75-Q1</v>
      </c>
      <c r="L1309" s="32">
        <f>VLOOKUP(K:K,'price per block'!A:B,2,FALSE)</f>
        <v>300</v>
      </c>
      <c r="M1309" s="33">
        <f>VLOOKUP(K:K,'price per block'!A:E,5,FALSE)</f>
        <v>1</v>
      </c>
      <c r="N1309">
        <f t="shared" si="61"/>
        <v>122.54</v>
      </c>
      <c r="O1309" s="34">
        <f t="shared" si="62"/>
        <v>0</v>
      </c>
    </row>
    <row r="1310" spans="1:15" x14ac:dyDescent="0.2">
      <c r="A1310" s="40">
        <v>45536</v>
      </c>
      <c r="B1310" s="23" t="s">
        <v>81</v>
      </c>
      <c r="C1310" s="19" t="s">
        <v>126</v>
      </c>
      <c r="D1310" s="19" t="s">
        <v>14</v>
      </c>
      <c r="E1310" s="19" t="s">
        <v>15</v>
      </c>
      <c r="F1310" s="20" t="s">
        <v>62</v>
      </c>
      <c r="G1310" s="21">
        <v>56728</v>
      </c>
      <c r="H1310" s="22">
        <v>15025.2</v>
      </c>
      <c r="I1310" s="22">
        <v>19.669</v>
      </c>
      <c r="J1310" s="22">
        <v>4.9632199999999997</v>
      </c>
      <c r="K1310" s="22" t="str">
        <f t="shared" si="60"/>
        <v>19x75-Q3</v>
      </c>
      <c r="L1310" s="32">
        <f>VLOOKUP(K:K,'price per block'!A:B,2,FALSE)</f>
        <v>244</v>
      </c>
      <c r="M1310" s="33">
        <f>VLOOKUP(K:K,'price per block'!A:E,5,FALSE)</f>
        <v>0.81333333333333335</v>
      </c>
      <c r="N1310">
        <f t="shared" si="61"/>
        <v>15.997453333333334</v>
      </c>
      <c r="O1310" s="34">
        <f t="shared" si="62"/>
        <v>3.6715466666666661</v>
      </c>
    </row>
    <row r="1311" spans="1:15" x14ac:dyDescent="0.2">
      <c r="A1311" s="40">
        <v>45536</v>
      </c>
      <c r="B1311" s="23" t="s">
        <v>81</v>
      </c>
      <c r="C1311" s="19" t="s">
        <v>126</v>
      </c>
      <c r="D1311" s="19" t="s">
        <v>27</v>
      </c>
      <c r="E1311" s="19" t="s">
        <v>15</v>
      </c>
      <c r="F1311" s="20" t="s">
        <v>64</v>
      </c>
      <c r="G1311" s="21">
        <v>43821</v>
      </c>
      <c r="H1311" s="22">
        <v>10447.799999999999</v>
      </c>
      <c r="I1311" s="22">
        <v>13.689</v>
      </c>
      <c r="J1311" s="22">
        <v>3.4543499999999998</v>
      </c>
      <c r="K1311" s="22" t="str">
        <f t="shared" si="60"/>
        <v>19x75-Q4</v>
      </c>
      <c r="L1311" s="32">
        <f>VLOOKUP(K:K,'price per block'!A:B,2,FALSE)</f>
        <v>200.00000000000003</v>
      </c>
      <c r="M1311" s="33">
        <f>VLOOKUP(K:K,'price per block'!A:E,5,FALSE)</f>
        <v>0.66666666666666663</v>
      </c>
      <c r="N1311">
        <f t="shared" si="61"/>
        <v>9.1259999999999994</v>
      </c>
      <c r="O1311" s="34">
        <f t="shared" si="62"/>
        <v>4.5630000000000006</v>
      </c>
    </row>
    <row r="1312" spans="1:15" x14ac:dyDescent="0.2">
      <c r="A1312" s="40">
        <v>45536</v>
      </c>
      <c r="B1312" s="23" t="s">
        <v>81</v>
      </c>
      <c r="C1312" s="19" t="s">
        <v>126</v>
      </c>
      <c r="D1312" s="19" t="s">
        <v>23</v>
      </c>
      <c r="E1312" s="19" t="s">
        <v>22</v>
      </c>
      <c r="F1312" s="20" t="s">
        <v>63</v>
      </c>
      <c r="G1312" s="21">
        <v>1349</v>
      </c>
      <c r="H1312" s="22">
        <v>333.726</v>
      </c>
      <c r="I1312" s="22">
        <v>0.437</v>
      </c>
      <c r="J1312" s="22">
        <v>0.11037</v>
      </c>
      <c r="K1312" s="22" t="str">
        <f t="shared" si="60"/>
        <v>19x75-Q2</v>
      </c>
      <c r="L1312" s="32">
        <f>VLOOKUP(K:K,'price per block'!A:B,2,FALSE)</f>
        <v>300</v>
      </c>
      <c r="M1312" s="33">
        <f>VLOOKUP(K:K,'price per block'!A:E,5,FALSE)</f>
        <v>1</v>
      </c>
      <c r="N1312">
        <f t="shared" si="61"/>
        <v>0.437</v>
      </c>
      <c r="O1312" s="34">
        <f t="shared" si="62"/>
        <v>0</v>
      </c>
    </row>
    <row r="1313" spans="1:15" x14ac:dyDescent="0.2">
      <c r="A1313" s="40">
        <v>45536</v>
      </c>
      <c r="B1313" s="23" t="s">
        <v>81</v>
      </c>
      <c r="C1313" s="19" t="s">
        <v>126</v>
      </c>
      <c r="D1313" s="19" t="s">
        <v>25</v>
      </c>
      <c r="E1313" s="19" t="s">
        <v>12</v>
      </c>
      <c r="F1313" s="20" t="s">
        <v>65</v>
      </c>
      <c r="G1313" s="21">
        <v>15</v>
      </c>
      <c r="H1313" s="22">
        <v>45.045000000000002</v>
      </c>
      <c r="I1313" s="22">
        <v>5.8999999999999997E-2</v>
      </c>
      <c r="J1313" s="22">
        <v>1.49056E-2</v>
      </c>
      <c r="K1313" s="22" t="str">
        <f t="shared" si="60"/>
        <v>19x75-Q5</v>
      </c>
      <c r="L1313" s="32">
        <f>VLOOKUP(K:K,'price per block'!A:B,2,FALSE)</f>
        <v>300</v>
      </c>
      <c r="M1313" s="33">
        <f>VLOOKUP(K:K,'price per block'!A:E,5,FALSE)</f>
        <v>1</v>
      </c>
      <c r="N1313">
        <f t="shared" si="61"/>
        <v>5.8999999999999997E-2</v>
      </c>
      <c r="O1313" s="34">
        <f t="shared" si="62"/>
        <v>0</v>
      </c>
    </row>
    <row r="1314" spans="1:15" x14ac:dyDescent="0.2">
      <c r="A1314" s="40">
        <v>45536</v>
      </c>
      <c r="B1314" s="23" t="s">
        <v>81</v>
      </c>
      <c r="C1314" s="19" t="s">
        <v>126</v>
      </c>
      <c r="D1314" s="19" t="s">
        <v>24</v>
      </c>
      <c r="E1314" s="19" t="s">
        <v>12</v>
      </c>
      <c r="F1314" s="20" t="s">
        <v>65</v>
      </c>
      <c r="G1314" s="21">
        <v>59</v>
      </c>
      <c r="H1314" s="22">
        <v>141.77699999999999</v>
      </c>
      <c r="I1314" s="22">
        <v>0.186</v>
      </c>
      <c r="J1314" s="22">
        <v>4.6930199999999998E-2</v>
      </c>
      <c r="K1314" s="22" t="str">
        <f t="shared" si="60"/>
        <v>19x75-Q5</v>
      </c>
      <c r="L1314" s="32">
        <f>VLOOKUP(K:K,'price per block'!A:B,2,FALSE)</f>
        <v>300</v>
      </c>
      <c r="M1314" s="33">
        <f>VLOOKUP(K:K,'price per block'!A:E,5,FALSE)</f>
        <v>1</v>
      </c>
      <c r="N1314">
        <f t="shared" si="61"/>
        <v>0.186</v>
      </c>
      <c r="O1314" s="34">
        <f t="shared" si="62"/>
        <v>0</v>
      </c>
    </row>
    <row r="1315" spans="1:15" x14ac:dyDescent="0.2">
      <c r="A1315" s="40">
        <v>45536</v>
      </c>
      <c r="B1315" s="23" t="s">
        <v>81</v>
      </c>
      <c r="C1315" s="19" t="s">
        <v>126</v>
      </c>
      <c r="D1315" s="19" t="s">
        <v>11</v>
      </c>
      <c r="E1315" s="19" t="s">
        <v>12</v>
      </c>
      <c r="F1315" s="20" t="s">
        <v>61</v>
      </c>
      <c r="G1315" s="21">
        <v>84429</v>
      </c>
      <c r="H1315" s="22">
        <v>31821.9</v>
      </c>
      <c r="I1315" s="22">
        <v>41.655000000000001</v>
      </c>
      <c r="J1315" s="22">
        <v>10.5113</v>
      </c>
      <c r="K1315" s="22" t="str">
        <f t="shared" si="60"/>
        <v>19x75-Q1</v>
      </c>
      <c r="L1315" s="32">
        <f>VLOOKUP(K:K,'price per block'!A:B,2,FALSE)</f>
        <v>300</v>
      </c>
      <c r="M1315" s="33">
        <f>VLOOKUP(K:K,'price per block'!A:E,5,FALSE)</f>
        <v>1</v>
      </c>
      <c r="N1315">
        <f t="shared" si="61"/>
        <v>41.655000000000001</v>
      </c>
      <c r="O1315" s="34">
        <f t="shared" si="62"/>
        <v>0</v>
      </c>
    </row>
    <row r="1316" spans="1:15" x14ac:dyDescent="0.2">
      <c r="A1316" s="40">
        <v>45536</v>
      </c>
      <c r="B1316" s="23" t="s">
        <v>81</v>
      </c>
      <c r="C1316" s="19" t="s">
        <v>126</v>
      </c>
      <c r="D1316" s="19" t="s">
        <v>13</v>
      </c>
      <c r="E1316" s="19" t="s">
        <v>12</v>
      </c>
      <c r="F1316" s="20" t="s">
        <v>61</v>
      </c>
      <c r="G1316" s="21">
        <v>49047</v>
      </c>
      <c r="H1316" s="22">
        <v>9874.15</v>
      </c>
      <c r="I1316" s="22">
        <v>12.923999999999999</v>
      </c>
      <c r="J1316" s="22">
        <v>3.2610999999999999</v>
      </c>
      <c r="K1316" s="22" t="str">
        <f t="shared" si="60"/>
        <v>19x75-Q1</v>
      </c>
      <c r="L1316" s="32">
        <f>VLOOKUP(K:K,'price per block'!A:B,2,FALSE)</f>
        <v>300</v>
      </c>
      <c r="M1316" s="33">
        <f>VLOOKUP(K:K,'price per block'!A:E,5,FALSE)</f>
        <v>1</v>
      </c>
      <c r="N1316">
        <f t="shared" si="61"/>
        <v>12.923999999999999</v>
      </c>
      <c r="O1316" s="34">
        <f t="shared" si="62"/>
        <v>0</v>
      </c>
    </row>
    <row r="1317" spans="1:15" x14ac:dyDescent="0.2">
      <c r="A1317" s="40">
        <v>45536</v>
      </c>
      <c r="B1317" s="23" t="s">
        <v>81</v>
      </c>
      <c r="C1317" s="19" t="s">
        <v>28</v>
      </c>
      <c r="D1317" s="19" t="s">
        <v>32</v>
      </c>
      <c r="E1317" s="19" t="s">
        <v>15</v>
      </c>
      <c r="F1317" s="20" t="s">
        <v>64</v>
      </c>
      <c r="G1317" s="21">
        <v>15956</v>
      </c>
      <c r="H1317" s="22">
        <v>3711.19</v>
      </c>
      <c r="I1317" s="22">
        <v>3.8969999999999998</v>
      </c>
      <c r="J1317" s="22">
        <v>0.98348199999999997</v>
      </c>
      <c r="K1317" s="22" t="str">
        <f t="shared" si="60"/>
        <v>16x69-Q4</v>
      </c>
      <c r="L1317" s="32">
        <f>VLOOKUP(K:K,'price per block'!A:B,2,FALSE)</f>
        <v>217.39130434782609</v>
      </c>
      <c r="M1317" s="33">
        <f>VLOOKUP(K:K,'price per block'!A:E,5,FALSE)</f>
        <v>0.72463768115942029</v>
      </c>
      <c r="N1317">
        <f t="shared" si="61"/>
        <v>2.8239130434782607</v>
      </c>
      <c r="O1317" s="34">
        <f t="shared" si="62"/>
        <v>1.0730869565217391</v>
      </c>
    </row>
    <row r="1318" spans="1:15" x14ac:dyDescent="0.2">
      <c r="A1318" s="40">
        <v>45536</v>
      </c>
      <c r="B1318" s="23" t="s">
        <v>81</v>
      </c>
      <c r="C1318" s="19" t="s">
        <v>28</v>
      </c>
      <c r="D1318" s="19" t="s">
        <v>31</v>
      </c>
      <c r="E1318" s="19" t="s">
        <v>12</v>
      </c>
      <c r="F1318" s="20" t="s">
        <v>61</v>
      </c>
      <c r="G1318" s="21">
        <v>61038</v>
      </c>
      <c r="H1318" s="22">
        <v>13205.1</v>
      </c>
      <c r="I1318" s="22">
        <v>13.869</v>
      </c>
      <c r="J1318" s="22">
        <v>3.4996499999999999</v>
      </c>
      <c r="K1318" s="22" t="str">
        <f t="shared" si="60"/>
        <v>16x69-Q1</v>
      </c>
      <c r="L1318" s="32">
        <f>VLOOKUP(K:K,'price per block'!A:B,2,FALSE)</f>
        <v>300</v>
      </c>
      <c r="M1318" s="33">
        <f>VLOOKUP(K:K,'price per block'!A:E,5,FALSE)</f>
        <v>1</v>
      </c>
      <c r="N1318">
        <f t="shared" si="61"/>
        <v>13.869</v>
      </c>
      <c r="O1318" s="34">
        <f t="shared" si="62"/>
        <v>0</v>
      </c>
    </row>
    <row r="1319" spans="1:15" x14ac:dyDescent="0.2">
      <c r="A1319" s="40">
        <v>45536</v>
      </c>
      <c r="B1319" s="23" t="s">
        <v>81</v>
      </c>
      <c r="C1319" s="19" t="s">
        <v>28</v>
      </c>
      <c r="D1319" s="19" t="s">
        <v>30</v>
      </c>
      <c r="E1319" s="19" t="s">
        <v>12</v>
      </c>
      <c r="F1319" s="20" t="s">
        <v>61</v>
      </c>
      <c r="G1319" s="21">
        <v>81796</v>
      </c>
      <c r="H1319" s="22">
        <v>32985</v>
      </c>
      <c r="I1319" s="22">
        <v>34.643000000000001</v>
      </c>
      <c r="J1319" s="22">
        <v>8.7417700000000007</v>
      </c>
      <c r="K1319" s="22" t="str">
        <f t="shared" si="60"/>
        <v>16x69-Q1</v>
      </c>
      <c r="L1319" s="32">
        <f>VLOOKUP(K:K,'price per block'!A:B,2,FALSE)</f>
        <v>300</v>
      </c>
      <c r="M1319" s="33">
        <f>VLOOKUP(K:K,'price per block'!A:E,5,FALSE)</f>
        <v>1</v>
      </c>
      <c r="N1319">
        <f t="shared" si="61"/>
        <v>34.643000000000001</v>
      </c>
      <c r="O1319" s="34">
        <f t="shared" si="62"/>
        <v>0</v>
      </c>
    </row>
    <row r="1320" spans="1:15" x14ac:dyDescent="0.2">
      <c r="A1320" s="40">
        <v>45536</v>
      </c>
      <c r="B1320" s="23" t="s">
        <v>81</v>
      </c>
      <c r="C1320" s="19" t="s">
        <v>28</v>
      </c>
      <c r="D1320" s="19" t="s">
        <v>29</v>
      </c>
      <c r="E1320" s="19" t="s">
        <v>15</v>
      </c>
      <c r="F1320" s="20" t="s">
        <v>62</v>
      </c>
      <c r="G1320" s="21">
        <v>28058</v>
      </c>
      <c r="H1320" s="22">
        <v>7097.04</v>
      </c>
      <c r="I1320" s="22">
        <v>7.45</v>
      </c>
      <c r="J1320" s="22">
        <v>1.8798999999999999</v>
      </c>
      <c r="K1320" s="22" t="str">
        <f t="shared" si="60"/>
        <v>16x69-Q3</v>
      </c>
      <c r="L1320" s="32">
        <f>VLOOKUP(K:K,'price per block'!A:B,2,FALSE)</f>
        <v>217.39130434782609</v>
      </c>
      <c r="M1320" s="33">
        <f>VLOOKUP(K:K,'price per block'!A:E,5,FALSE)</f>
        <v>0.72463768115942029</v>
      </c>
      <c r="N1320">
        <f t="shared" si="61"/>
        <v>5.3985507246376816</v>
      </c>
      <c r="O1320" s="34">
        <f t="shared" si="62"/>
        <v>2.0514492753623186</v>
      </c>
    </row>
    <row r="1321" spans="1:15" x14ac:dyDescent="0.2">
      <c r="A1321" s="40">
        <v>45536</v>
      </c>
      <c r="B1321" s="23" t="s">
        <v>81</v>
      </c>
      <c r="C1321" s="19" t="s">
        <v>28</v>
      </c>
      <c r="D1321" s="19" t="s">
        <v>33</v>
      </c>
      <c r="E1321" s="19" t="s">
        <v>22</v>
      </c>
      <c r="F1321" s="20" t="s">
        <v>63</v>
      </c>
      <c r="G1321" s="21">
        <v>284</v>
      </c>
      <c r="H1321" s="22">
        <v>69.459999999999994</v>
      </c>
      <c r="I1321" s="22">
        <v>7.2999999999999995E-2</v>
      </c>
      <c r="J1321" s="22">
        <v>1.8425E-2</v>
      </c>
      <c r="K1321" s="22" t="str">
        <f t="shared" si="60"/>
        <v>16x69-Q2</v>
      </c>
      <c r="L1321" s="32">
        <f>VLOOKUP(K:K,'price per block'!A:B,2,FALSE)</f>
        <v>300</v>
      </c>
      <c r="M1321" s="33">
        <f>VLOOKUP(K:K,'price per block'!A:E,5,FALSE)</f>
        <v>1</v>
      </c>
      <c r="N1321">
        <f t="shared" si="61"/>
        <v>7.2999999999999995E-2</v>
      </c>
      <c r="O1321" s="34">
        <f t="shared" si="62"/>
        <v>0</v>
      </c>
    </row>
    <row r="1322" spans="1:15" x14ac:dyDescent="0.2">
      <c r="A1322" s="40">
        <v>45536</v>
      </c>
      <c r="B1322" s="23" t="s">
        <v>80</v>
      </c>
      <c r="C1322" s="19" t="s">
        <v>128</v>
      </c>
      <c r="D1322" s="19" t="s">
        <v>6</v>
      </c>
      <c r="E1322" s="19" t="s">
        <v>6</v>
      </c>
      <c r="F1322" s="20" t="s">
        <v>6</v>
      </c>
      <c r="G1322" s="21">
        <v>28230</v>
      </c>
      <c r="H1322" s="22">
        <v>1631.91</v>
      </c>
      <c r="I1322" s="22">
        <v>2.7240000000000002</v>
      </c>
      <c r="J1322" s="22">
        <v>0.65269999999999995</v>
      </c>
      <c r="K1322" s="22" t="str">
        <f t="shared" si="60"/>
        <v>25x75-Waste</v>
      </c>
      <c r="L1322" s="32">
        <f>VLOOKUP(K:K,'price per block'!A:B,2,FALSE)</f>
        <v>300</v>
      </c>
      <c r="M1322" s="33">
        <f>VLOOKUP(K:K,'price per block'!A:E,5,FALSE)</f>
        <v>1</v>
      </c>
      <c r="N1322">
        <f t="shared" si="61"/>
        <v>2.7240000000000002</v>
      </c>
      <c r="O1322" s="34">
        <f t="shared" si="62"/>
        <v>0</v>
      </c>
    </row>
    <row r="1323" spans="1:15" x14ac:dyDescent="0.2">
      <c r="A1323" s="40">
        <v>45536</v>
      </c>
      <c r="B1323" s="23" t="s">
        <v>80</v>
      </c>
      <c r="C1323" s="19" t="s">
        <v>128</v>
      </c>
      <c r="D1323" s="19" t="s">
        <v>16</v>
      </c>
      <c r="E1323" s="19" t="s">
        <v>6</v>
      </c>
      <c r="F1323" s="20" t="s">
        <v>6</v>
      </c>
      <c r="G1323" s="21">
        <v>0</v>
      </c>
      <c r="H1323" s="22">
        <v>389.505</v>
      </c>
      <c r="I1323" s="22">
        <v>0.65</v>
      </c>
      <c r="J1323" s="22">
        <v>0.15576499999999999</v>
      </c>
      <c r="K1323" s="22" t="str">
        <f t="shared" si="60"/>
        <v>25x75-Waste</v>
      </c>
      <c r="L1323" s="32">
        <f>VLOOKUP(K:K,'price per block'!A:B,2,FALSE)</f>
        <v>300</v>
      </c>
      <c r="M1323" s="33">
        <f>VLOOKUP(K:K,'price per block'!A:E,5,FALSE)</f>
        <v>1</v>
      </c>
      <c r="N1323">
        <f t="shared" si="61"/>
        <v>0.65</v>
      </c>
      <c r="O1323" s="34">
        <f t="shared" si="62"/>
        <v>0</v>
      </c>
    </row>
    <row r="1324" spans="1:15" x14ac:dyDescent="0.2">
      <c r="A1324" s="40">
        <v>45536</v>
      </c>
      <c r="B1324" s="23" t="s">
        <v>80</v>
      </c>
      <c r="C1324" s="19" t="s">
        <v>128</v>
      </c>
      <c r="D1324" s="19" t="s">
        <v>17</v>
      </c>
      <c r="E1324" s="19" t="s">
        <v>6</v>
      </c>
      <c r="F1324" s="20" t="s">
        <v>6</v>
      </c>
      <c r="G1324" s="21">
        <v>28</v>
      </c>
      <c r="H1324" s="22">
        <v>125.324</v>
      </c>
      <c r="I1324" s="22">
        <v>0.17399999999999999</v>
      </c>
      <c r="J1324" s="22">
        <v>4.1786799999999999E-2</v>
      </c>
      <c r="K1324" s="22" t="str">
        <f t="shared" si="60"/>
        <v>25x75-Waste</v>
      </c>
      <c r="L1324" s="32">
        <f>VLOOKUP(K:K,'price per block'!A:B,2,FALSE)</f>
        <v>300</v>
      </c>
      <c r="M1324" s="33">
        <f>VLOOKUP(K:K,'price per block'!A:E,5,FALSE)</f>
        <v>1</v>
      </c>
      <c r="N1324">
        <f t="shared" si="61"/>
        <v>0.17399999999999999</v>
      </c>
      <c r="O1324" s="34">
        <f t="shared" si="62"/>
        <v>0</v>
      </c>
    </row>
    <row r="1325" spans="1:15" x14ac:dyDescent="0.2">
      <c r="A1325" s="40">
        <v>45536</v>
      </c>
      <c r="B1325" s="23" t="s">
        <v>80</v>
      </c>
      <c r="C1325" s="19" t="s">
        <v>128</v>
      </c>
      <c r="D1325" s="19" t="s">
        <v>9</v>
      </c>
      <c r="E1325" s="19" t="s">
        <v>10</v>
      </c>
      <c r="F1325" s="20" t="s">
        <v>6</v>
      </c>
      <c r="G1325" s="21">
        <v>27639</v>
      </c>
      <c r="H1325" s="22">
        <v>5927.11</v>
      </c>
      <c r="I1325" s="22">
        <v>9.8889999999999993</v>
      </c>
      <c r="J1325" s="22">
        <v>2.3693599999999999</v>
      </c>
      <c r="K1325" s="22" t="str">
        <f t="shared" si="60"/>
        <v>25x75-Waste</v>
      </c>
      <c r="L1325" s="32">
        <f>VLOOKUP(K:K,'price per block'!A:B,2,FALSE)</f>
        <v>300</v>
      </c>
      <c r="M1325" s="33">
        <f>VLOOKUP(K:K,'price per block'!A:E,5,FALSE)</f>
        <v>1</v>
      </c>
      <c r="N1325">
        <f t="shared" si="61"/>
        <v>9.8889999999999993</v>
      </c>
      <c r="O1325" s="34">
        <f t="shared" si="62"/>
        <v>0</v>
      </c>
    </row>
    <row r="1326" spans="1:15" x14ac:dyDescent="0.2">
      <c r="A1326" s="40">
        <v>45536</v>
      </c>
      <c r="B1326" s="23" t="s">
        <v>80</v>
      </c>
      <c r="C1326" s="19" t="s">
        <v>55</v>
      </c>
      <c r="D1326" s="19" t="s">
        <v>6</v>
      </c>
      <c r="E1326" s="19" t="s">
        <v>6</v>
      </c>
      <c r="F1326" s="20" t="s">
        <v>6</v>
      </c>
      <c r="G1326" s="21">
        <v>29888</v>
      </c>
      <c r="H1326" s="22">
        <v>1495.76</v>
      </c>
      <c r="I1326" s="22">
        <v>3.3210000000000002</v>
      </c>
      <c r="J1326" s="22">
        <v>0.79569500000000004</v>
      </c>
      <c r="K1326" s="22" t="str">
        <f t="shared" si="60"/>
        <v>19x125-Waste</v>
      </c>
      <c r="L1326" s="32">
        <f>VLOOKUP(K:K,'price per block'!A:B,2,FALSE)</f>
        <v>321.42857142857144</v>
      </c>
      <c r="M1326" s="33">
        <f>VLOOKUP(K:K,'price per block'!A:E,5,FALSE)</f>
        <v>1</v>
      </c>
      <c r="N1326">
        <f t="shared" si="61"/>
        <v>3.3210000000000002</v>
      </c>
      <c r="O1326" s="34">
        <f t="shared" si="62"/>
        <v>0</v>
      </c>
    </row>
    <row r="1327" spans="1:15" x14ac:dyDescent="0.2">
      <c r="A1327" s="40">
        <v>45536</v>
      </c>
      <c r="B1327" s="23" t="s">
        <v>80</v>
      </c>
      <c r="C1327" s="19" t="s">
        <v>55</v>
      </c>
      <c r="D1327" s="19" t="s">
        <v>16</v>
      </c>
      <c r="E1327" s="19" t="s">
        <v>6</v>
      </c>
      <c r="F1327" s="20" t="s">
        <v>6</v>
      </c>
      <c r="G1327" s="21">
        <v>0</v>
      </c>
      <c r="H1327" s="22">
        <v>444.16800000000001</v>
      </c>
      <c r="I1327" s="22">
        <v>0.98599999999999999</v>
      </c>
      <c r="J1327" s="22">
        <v>0.23624800000000001</v>
      </c>
      <c r="K1327" s="22" t="str">
        <f t="shared" si="60"/>
        <v>19x125-Waste</v>
      </c>
      <c r="L1327" s="32">
        <f>VLOOKUP(K:K,'price per block'!A:B,2,FALSE)</f>
        <v>321.42857142857144</v>
      </c>
      <c r="M1327" s="33">
        <f>VLOOKUP(K:K,'price per block'!A:E,5,FALSE)</f>
        <v>1</v>
      </c>
      <c r="N1327">
        <f t="shared" si="61"/>
        <v>0.98599999999999999</v>
      </c>
      <c r="O1327" s="34">
        <f t="shared" si="62"/>
        <v>0</v>
      </c>
    </row>
    <row r="1328" spans="1:15" x14ac:dyDescent="0.2">
      <c r="A1328" s="40">
        <v>45536</v>
      </c>
      <c r="B1328" s="23" t="s">
        <v>80</v>
      </c>
      <c r="C1328" s="19" t="s">
        <v>55</v>
      </c>
      <c r="D1328" s="19" t="s">
        <v>17</v>
      </c>
      <c r="E1328" s="19" t="s">
        <v>6</v>
      </c>
      <c r="F1328" s="20" t="s">
        <v>6</v>
      </c>
      <c r="G1328" s="21">
        <v>2</v>
      </c>
      <c r="H1328" s="22">
        <v>5.4569999999999999</v>
      </c>
      <c r="I1328" s="22">
        <v>1.2E-2</v>
      </c>
      <c r="J1328" s="22">
        <v>2.8785E-3</v>
      </c>
      <c r="K1328" s="22" t="str">
        <f t="shared" si="60"/>
        <v>19x125-Waste</v>
      </c>
      <c r="L1328" s="32">
        <f>VLOOKUP(K:K,'price per block'!A:B,2,FALSE)</f>
        <v>321.42857142857144</v>
      </c>
      <c r="M1328" s="33">
        <f>VLOOKUP(K:K,'price per block'!A:E,5,FALSE)</f>
        <v>1</v>
      </c>
      <c r="N1328">
        <f t="shared" si="61"/>
        <v>1.2E-2</v>
      </c>
      <c r="O1328" s="34">
        <f t="shared" si="62"/>
        <v>0</v>
      </c>
    </row>
    <row r="1329" spans="1:15" x14ac:dyDescent="0.2">
      <c r="A1329" s="40">
        <v>45536</v>
      </c>
      <c r="B1329" s="23" t="s">
        <v>80</v>
      </c>
      <c r="C1329" s="19" t="s">
        <v>55</v>
      </c>
      <c r="D1329" s="19" t="s">
        <v>9</v>
      </c>
      <c r="E1329" s="19" t="s">
        <v>10</v>
      </c>
      <c r="F1329" s="20" t="s">
        <v>6</v>
      </c>
      <c r="G1329" s="21">
        <v>31188</v>
      </c>
      <c r="H1329" s="22">
        <v>6638.78</v>
      </c>
      <c r="I1329" s="22">
        <v>14.724</v>
      </c>
      <c r="J1329" s="22">
        <v>3.5279199999999999</v>
      </c>
      <c r="K1329" s="22" t="str">
        <f t="shared" si="60"/>
        <v>19x125-Waste</v>
      </c>
      <c r="L1329" s="32">
        <f>VLOOKUP(K:K,'price per block'!A:B,2,FALSE)</f>
        <v>321.42857142857144</v>
      </c>
      <c r="M1329" s="33">
        <f>VLOOKUP(K:K,'price per block'!A:E,5,FALSE)</f>
        <v>1</v>
      </c>
      <c r="N1329">
        <f t="shared" si="61"/>
        <v>14.724</v>
      </c>
      <c r="O1329" s="34">
        <f t="shared" si="62"/>
        <v>0</v>
      </c>
    </row>
    <row r="1330" spans="1:15" x14ac:dyDescent="0.2">
      <c r="A1330" s="40">
        <v>45536</v>
      </c>
      <c r="B1330" s="23" t="s">
        <v>80</v>
      </c>
      <c r="C1330" s="19" t="s">
        <v>131</v>
      </c>
      <c r="D1330" s="19" t="s">
        <v>6</v>
      </c>
      <c r="E1330" s="19" t="s">
        <v>6</v>
      </c>
      <c r="F1330" s="20" t="s">
        <v>6</v>
      </c>
      <c r="G1330" s="21">
        <v>3</v>
      </c>
      <c r="H1330" s="22">
        <v>0.153</v>
      </c>
      <c r="I1330" s="22">
        <v>0</v>
      </c>
      <c r="J1330" s="22">
        <v>8.0743599999999997E-5</v>
      </c>
      <c r="K1330" s="22" t="str">
        <f t="shared" si="60"/>
        <v>19x119-Waste</v>
      </c>
      <c r="L1330" s="32">
        <f>VLOOKUP(K:K,'price per block'!A:B,2,FALSE)</f>
        <v>300</v>
      </c>
      <c r="M1330" s="33">
        <f>VLOOKUP(K:K,'price per block'!A:E,5,FALSE)</f>
        <v>1</v>
      </c>
      <c r="N1330">
        <f t="shared" si="61"/>
        <v>0</v>
      </c>
      <c r="O1330" s="34">
        <f t="shared" si="62"/>
        <v>0</v>
      </c>
    </row>
    <row r="1331" spans="1:15" x14ac:dyDescent="0.2">
      <c r="A1331" s="40">
        <v>45536</v>
      </c>
      <c r="B1331" s="23" t="s">
        <v>80</v>
      </c>
      <c r="C1331" s="19" t="s">
        <v>131</v>
      </c>
      <c r="D1331" s="19" t="s">
        <v>9</v>
      </c>
      <c r="E1331" s="19" t="s">
        <v>10</v>
      </c>
      <c r="F1331" s="20" t="s">
        <v>6</v>
      </c>
      <c r="G1331" s="21">
        <v>3</v>
      </c>
      <c r="H1331" s="22">
        <v>0.45700000000000002</v>
      </c>
      <c r="I1331" s="22">
        <v>1E-3</v>
      </c>
      <c r="J1331" s="22">
        <v>2.4103300000000001E-4</v>
      </c>
      <c r="K1331" s="22" t="str">
        <f t="shared" si="60"/>
        <v>19x119-Waste</v>
      </c>
      <c r="L1331" s="32">
        <f>VLOOKUP(K:K,'price per block'!A:B,2,FALSE)</f>
        <v>300</v>
      </c>
      <c r="M1331" s="33">
        <f>VLOOKUP(K:K,'price per block'!A:E,5,FALSE)</f>
        <v>1</v>
      </c>
      <c r="N1331">
        <f t="shared" si="61"/>
        <v>1E-3</v>
      </c>
      <c r="O1331" s="34">
        <f t="shared" si="62"/>
        <v>0</v>
      </c>
    </row>
    <row r="1332" spans="1:15" x14ac:dyDescent="0.2">
      <c r="A1332" s="40">
        <v>45536</v>
      </c>
      <c r="B1332" s="23" t="s">
        <v>80</v>
      </c>
      <c r="C1332" s="19" t="s">
        <v>131</v>
      </c>
      <c r="D1332" s="19" t="s">
        <v>6</v>
      </c>
      <c r="E1332" s="19" t="s">
        <v>6</v>
      </c>
      <c r="F1332" s="20" t="s">
        <v>6</v>
      </c>
      <c r="G1332" s="21">
        <v>54759</v>
      </c>
      <c r="H1332" s="22">
        <v>2812.24</v>
      </c>
      <c r="I1332" s="22">
        <v>6.0609999999999999</v>
      </c>
      <c r="J1332" s="22">
        <v>1.4522999999999999</v>
      </c>
      <c r="K1332" s="22" t="str">
        <f t="shared" si="60"/>
        <v>19x119-Waste</v>
      </c>
      <c r="L1332" s="32">
        <f>VLOOKUP(K:K,'price per block'!A:B,2,FALSE)</f>
        <v>300</v>
      </c>
      <c r="M1332" s="33">
        <f>VLOOKUP(K:K,'price per block'!A:E,5,FALSE)</f>
        <v>1</v>
      </c>
      <c r="N1332">
        <f t="shared" si="61"/>
        <v>6.0609999999999999</v>
      </c>
      <c r="O1332" s="34">
        <f t="shared" si="62"/>
        <v>0</v>
      </c>
    </row>
    <row r="1333" spans="1:15" x14ac:dyDescent="0.2">
      <c r="A1333" s="40">
        <v>45536</v>
      </c>
      <c r="B1333" s="23" t="s">
        <v>80</v>
      </c>
      <c r="C1333" s="19" t="s">
        <v>131</v>
      </c>
      <c r="D1333" s="19" t="s">
        <v>16</v>
      </c>
      <c r="E1333" s="19" t="s">
        <v>6</v>
      </c>
      <c r="F1333" s="20" t="s">
        <v>6</v>
      </c>
      <c r="G1333" s="21">
        <v>0</v>
      </c>
      <c r="H1333" s="22">
        <v>881.06899999999996</v>
      </c>
      <c r="I1333" s="22">
        <v>1.8979999999999999</v>
      </c>
      <c r="J1333" s="22">
        <v>0.454793</v>
      </c>
      <c r="K1333" s="22" t="str">
        <f t="shared" si="60"/>
        <v>19x119-Waste</v>
      </c>
      <c r="L1333" s="32">
        <f>VLOOKUP(K:K,'price per block'!A:B,2,FALSE)</f>
        <v>300</v>
      </c>
      <c r="M1333" s="33">
        <f>VLOOKUP(K:K,'price per block'!A:E,5,FALSE)</f>
        <v>1</v>
      </c>
      <c r="N1333">
        <f t="shared" si="61"/>
        <v>1.8979999999999999</v>
      </c>
      <c r="O1333" s="34">
        <f t="shared" si="62"/>
        <v>0</v>
      </c>
    </row>
    <row r="1334" spans="1:15" x14ac:dyDescent="0.2">
      <c r="A1334" s="40">
        <v>45536</v>
      </c>
      <c r="B1334" s="23" t="s">
        <v>80</v>
      </c>
      <c r="C1334" s="19" t="s">
        <v>131</v>
      </c>
      <c r="D1334" s="19" t="s">
        <v>17</v>
      </c>
      <c r="E1334" s="19" t="s">
        <v>6</v>
      </c>
      <c r="F1334" s="20" t="s">
        <v>6</v>
      </c>
      <c r="G1334" s="21">
        <v>30</v>
      </c>
      <c r="H1334" s="22">
        <v>122.54900000000001</v>
      </c>
      <c r="I1334" s="22">
        <v>0.25700000000000001</v>
      </c>
      <c r="J1334" s="22">
        <v>6.15232E-2</v>
      </c>
      <c r="K1334" s="22" t="str">
        <f t="shared" si="60"/>
        <v>19x119-Waste</v>
      </c>
      <c r="L1334" s="32">
        <f>VLOOKUP(K:K,'price per block'!A:B,2,FALSE)</f>
        <v>300</v>
      </c>
      <c r="M1334" s="33">
        <f>VLOOKUP(K:K,'price per block'!A:E,5,FALSE)</f>
        <v>1</v>
      </c>
      <c r="N1334">
        <f t="shared" si="61"/>
        <v>0.25700000000000001</v>
      </c>
      <c r="O1334" s="34">
        <f t="shared" si="62"/>
        <v>0</v>
      </c>
    </row>
    <row r="1335" spans="1:15" x14ac:dyDescent="0.2">
      <c r="A1335" s="40">
        <v>45536</v>
      </c>
      <c r="B1335" s="23" t="s">
        <v>80</v>
      </c>
      <c r="C1335" s="19" t="s">
        <v>131</v>
      </c>
      <c r="D1335" s="19" t="s">
        <v>9</v>
      </c>
      <c r="E1335" s="19" t="s">
        <v>10</v>
      </c>
      <c r="F1335" s="20" t="s">
        <v>6</v>
      </c>
      <c r="G1335" s="21">
        <v>68226</v>
      </c>
      <c r="H1335" s="22">
        <v>15866.7</v>
      </c>
      <c r="I1335" s="22">
        <v>34.143000000000001</v>
      </c>
      <c r="J1335" s="22">
        <v>8.1804199999999998</v>
      </c>
      <c r="K1335" s="22" t="str">
        <f t="shared" si="60"/>
        <v>19x119-Waste</v>
      </c>
      <c r="L1335" s="32">
        <f>VLOOKUP(K:K,'price per block'!A:B,2,FALSE)</f>
        <v>300</v>
      </c>
      <c r="M1335" s="33">
        <f>VLOOKUP(K:K,'price per block'!A:E,5,FALSE)</f>
        <v>1</v>
      </c>
      <c r="N1335">
        <f t="shared" si="61"/>
        <v>34.143000000000001</v>
      </c>
      <c r="O1335" s="34">
        <f t="shared" si="62"/>
        <v>0</v>
      </c>
    </row>
    <row r="1336" spans="1:15" x14ac:dyDescent="0.2">
      <c r="A1336" s="40">
        <v>45536</v>
      </c>
      <c r="B1336" s="23" t="s">
        <v>80</v>
      </c>
      <c r="C1336" s="19" t="s">
        <v>42</v>
      </c>
      <c r="D1336" s="19" t="s">
        <v>6</v>
      </c>
      <c r="E1336" s="19" t="s">
        <v>6</v>
      </c>
      <c r="F1336" s="20" t="s">
        <v>6</v>
      </c>
      <c r="G1336" s="21">
        <v>1</v>
      </c>
      <c r="H1336" s="22">
        <v>7.0000000000000001E-3</v>
      </c>
      <c r="I1336" s="22">
        <v>0</v>
      </c>
      <c r="J1336" s="22">
        <v>3.3543300000000002E-6</v>
      </c>
      <c r="K1336" s="22" t="str">
        <f t="shared" si="60"/>
        <v>19x100-Waste</v>
      </c>
      <c r="L1336" s="32">
        <f>VLOOKUP(K:K,'price per block'!A:B,2,FALSE)</f>
        <v>300</v>
      </c>
      <c r="M1336" s="33">
        <f>VLOOKUP(K:K,'price per block'!A:E,5,FALSE)</f>
        <v>1</v>
      </c>
      <c r="N1336">
        <f t="shared" si="61"/>
        <v>0</v>
      </c>
      <c r="O1336" s="34">
        <f t="shared" si="62"/>
        <v>0</v>
      </c>
    </row>
    <row r="1337" spans="1:15" x14ac:dyDescent="0.2">
      <c r="A1337" s="40">
        <v>45536</v>
      </c>
      <c r="B1337" s="23" t="s">
        <v>80</v>
      </c>
      <c r="C1337" s="19" t="s">
        <v>42</v>
      </c>
      <c r="D1337" s="19" t="s">
        <v>16</v>
      </c>
      <c r="E1337" s="19" t="s">
        <v>6</v>
      </c>
      <c r="F1337" s="20" t="s">
        <v>6</v>
      </c>
      <c r="G1337" s="21">
        <v>0</v>
      </c>
      <c r="H1337" s="22">
        <v>4.0000000000000001E-3</v>
      </c>
      <c r="I1337" s="22">
        <v>0</v>
      </c>
      <c r="J1337" s="22">
        <v>2.15636E-6</v>
      </c>
      <c r="K1337" s="22" t="str">
        <f t="shared" si="60"/>
        <v>19x100-Waste</v>
      </c>
      <c r="L1337" s="32">
        <f>VLOOKUP(K:K,'price per block'!A:B,2,FALSE)</f>
        <v>300</v>
      </c>
      <c r="M1337" s="33">
        <f>VLOOKUP(K:K,'price per block'!A:E,5,FALSE)</f>
        <v>1</v>
      </c>
      <c r="N1337">
        <f t="shared" si="61"/>
        <v>0</v>
      </c>
      <c r="O1337" s="34">
        <f t="shared" si="62"/>
        <v>0</v>
      </c>
    </row>
    <row r="1338" spans="1:15" x14ac:dyDescent="0.2">
      <c r="A1338" s="40">
        <v>45536</v>
      </c>
      <c r="B1338" s="23" t="s">
        <v>80</v>
      </c>
      <c r="C1338" s="19" t="s">
        <v>42</v>
      </c>
      <c r="D1338" s="19" t="s">
        <v>17</v>
      </c>
      <c r="E1338" s="19" t="s">
        <v>6</v>
      </c>
      <c r="F1338" s="20" t="s">
        <v>6</v>
      </c>
      <c r="G1338" s="21">
        <v>0</v>
      </c>
      <c r="H1338" s="22">
        <v>0</v>
      </c>
      <c r="I1338" s="22">
        <v>0</v>
      </c>
      <c r="J1338" s="22">
        <v>0</v>
      </c>
      <c r="K1338" s="22" t="str">
        <f t="shared" si="60"/>
        <v>19x100-Waste</v>
      </c>
      <c r="L1338" s="32">
        <f>VLOOKUP(K:K,'price per block'!A:B,2,FALSE)</f>
        <v>300</v>
      </c>
      <c r="M1338" s="33">
        <f>VLOOKUP(K:K,'price per block'!A:E,5,FALSE)</f>
        <v>1</v>
      </c>
      <c r="N1338">
        <f t="shared" si="61"/>
        <v>0</v>
      </c>
      <c r="O1338" s="34">
        <f t="shared" si="62"/>
        <v>0</v>
      </c>
    </row>
    <row r="1339" spans="1:15" x14ac:dyDescent="0.2">
      <c r="A1339" s="40">
        <v>45536</v>
      </c>
      <c r="B1339" s="23" t="s">
        <v>80</v>
      </c>
      <c r="C1339" s="19" t="s">
        <v>42</v>
      </c>
      <c r="D1339" s="19" t="s">
        <v>6</v>
      </c>
      <c r="E1339" s="19" t="s">
        <v>6</v>
      </c>
      <c r="F1339" s="20" t="s">
        <v>6</v>
      </c>
      <c r="G1339" s="21">
        <v>24798</v>
      </c>
      <c r="H1339" s="22">
        <v>1370.04</v>
      </c>
      <c r="I1339" s="22">
        <v>2.4049999999999998</v>
      </c>
      <c r="J1339" s="22">
        <v>0.57621599999999995</v>
      </c>
      <c r="K1339" s="22" t="str">
        <f t="shared" si="60"/>
        <v>19x100-Waste</v>
      </c>
      <c r="L1339" s="32">
        <f>VLOOKUP(K:K,'price per block'!A:B,2,FALSE)</f>
        <v>300</v>
      </c>
      <c r="M1339" s="33">
        <f>VLOOKUP(K:K,'price per block'!A:E,5,FALSE)</f>
        <v>1</v>
      </c>
      <c r="N1339">
        <f t="shared" si="61"/>
        <v>2.4049999999999998</v>
      </c>
      <c r="O1339" s="34">
        <f t="shared" si="62"/>
        <v>0</v>
      </c>
    </row>
    <row r="1340" spans="1:15" x14ac:dyDescent="0.2">
      <c r="A1340" s="40">
        <v>45536</v>
      </c>
      <c r="B1340" s="23" t="s">
        <v>80</v>
      </c>
      <c r="C1340" s="19" t="s">
        <v>42</v>
      </c>
      <c r="D1340" s="19" t="s">
        <v>16</v>
      </c>
      <c r="E1340" s="19" t="s">
        <v>6</v>
      </c>
      <c r="F1340" s="20" t="s">
        <v>6</v>
      </c>
      <c r="G1340" s="21">
        <v>0</v>
      </c>
      <c r="H1340" s="22">
        <v>339.19400000000002</v>
      </c>
      <c r="I1340" s="22">
        <v>0.59499999999999997</v>
      </c>
      <c r="J1340" s="22">
        <v>0.14260500000000001</v>
      </c>
      <c r="K1340" s="22" t="str">
        <f t="shared" si="60"/>
        <v>19x100-Waste</v>
      </c>
      <c r="L1340" s="32">
        <f>VLOOKUP(K:K,'price per block'!A:B,2,FALSE)</f>
        <v>300</v>
      </c>
      <c r="M1340" s="33">
        <f>VLOOKUP(K:K,'price per block'!A:E,5,FALSE)</f>
        <v>1</v>
      </c>
      <c r="N1340">
        <f t="shared" si="61"/>
        <v>0.59499999999999997</v>
      </c>
      <c r="O1340" s="34">
        <f t="shared" si="62"/>
        <v>0</v>
      </c>
    </row>
    <row r="1341" spans="1:15" x14ac:dyDescent="0.2">
      <c r="A1341" s="40">
        <v>45536</v>
      </c>
      <c r="B1341" s="23" t="s">
        <v>80</v>
      </c>
      <c r="C1341" s="19" t="s">
        <v>42</v>
      </c>
      <c r="D1341" s="19" t="s">
        <v>17</v>
      </c>
      <c r="E1341" s="19" t="s">
        <v>6</v>
      </c>
      <c r="F1341" s="20" t="s">
        <v>6</v>
      </c>
      <c r="G1341" s="21">
        <v>5</v>
      </c>
      <c r="H1341" s="22">
        <v>16.347000000000001</v>
      </c>
      <c r="I1341" s="22">
        <v>2.8000000000000001E-2</v>
      </c>
      <c r="J1341" s="22">
        <v>6.7558699999999998E-3</v>
      </c>
      <c r="K1341" s="22" t="str">
        <f t="shared" si="60"/>
        <v>19x100-Waste</v>
      </c>
      <c r="L1341" s="32">
        <f>VLOOKUP(K:K,'price per block'!A:B,2,FALSE)</f>
        <v>300</v>
      </c>
      <c r="M1341" s="33">
        <f>VLOOKUP(K:K,'price per block'!A:E,5,FALSE)</f>
        <v>1</v>
      </c>
      <c r="N1341">
        <f t="shared" si="61"/>
        <v>2.8000000000000001E-2</v>
      </c>
      <c r="O1341" s="34">
        <f t="shared" si="62"/>
        <v>0</v>
      </c>
    </row>
    <row r="1342" spans="1:15" x14ac:dyDescent="0.2">
      <c r="A1342" s="40">
        <v>45536</v>
      </c>
      <c r="B1342" s="23" t="s">
        <v>80</v>
      </c>
      <c r="C1342" s="19" t="s">
        <v>42</v>
      </c>
      <c r="D1342" s="19" t="s">
        <v>9</v>
      </c>
      <c r="E1342" s="19" t="s">
        <v>10</v>
      </c>
      <c r="F1342" s="20" t="s">
        <v>6</v>
      </c>
      <c r="G1342" s="21">
        <v>23982</v>
      </c>
      <c r="H1342" s="22">
        <v>5331.76</v>
      </c>
      <c r="I1342" s="22">
        <v>9.3510000000000009</v>
      </c>
      <c r="J1342" s="22">
        <v>2.2404799999999998</v>
      </c>
      <c r="K1342" s="22" t="str">
        <f t="shared" si="60"/>
        <v>19x100-Waste</v>
      </c>
      <c r="L1342" s="32">
        <f>VLOOKUP(K:K,'price per block'!A:B,2,FALSE)</f>
        <v>300</v>
      </c>
      <c r="M1342" s="33">
        <f>VLOOKUP(K:K,'price per block'!A:E,5,FALSE)</f>
        <v>1</v>
      </c>
      <c r="N1342">
        <f t="shared" si="61"/>
        <v>9.3510000000000009</v>
      </c>
      <c r="O1342" s="34">
        <f t="shared" si="62"/>
        <v>0</v>
      </c>
    </row>
    <row r="1343" spans="1:15" x14ac:dyDescent="0.2">
      <c r="A1343" s="40">
        <v>45536</v>
      </c>
      <c r="B1343" s="23" t="s">
        <v>80</v>
      </c>
      <c r="C1343" s="19" t="s">
        <v>129</v>
      </c>
      <c r="D1343" s="19" t="s">
        <v>6</v>
      </c>
      <c r="E1343" s="19" t="s">
        <v>6</v>
      </c>
      <c r="F1343" s="20" t="s">
        <v>6</v>
      </c>
      <c r="G1343" s="21">
        <v>31640</v>
      </c>
      <c r="H1343" s="22">
        <v>1773.43</v>
      </c>
      <c r="I1343" s="22">
        <v>5.056</v>
      </c>
      <c r="J1343" s="22">
        <v>1.2113400000000001</v>
      </c>
      <c r="K1343" s="22" t="str">
        <f t="shared" si="60"/>
        <v>25x125-Waste</v>
      </c>
      <c r="L1343" s="32">
        <f>VLOOKUP(K:K,'price per block'!A:B,2,FALSE)</f>
        <v>346.15384615384613</v>
      </c>
      <c r="M1343" s="33">
        <f>VLOOKUP(K:K,'price per block'!A:E,5,FALSE)</f>
        <v>1</v>
      </c>
      <c r="N1343">
        <f t="shared" si="61"/>
        <v>5.056</v>
      </c>
      <c r="O1343" s="34">
        <f t="shared" si="62"/>
        <v>0</v>
      </c>
    </row>
    <row r="1344" spans="1:15" x14ac:dyDescent="0.2">
      <c r="A1344" s="40">
        <v>45536</v>
      </c>
      <c r="B1344" s="23" t="s">
        <v>80</v>
      </c>
      <c r="C1344" s="19" t="s">
        <v>129</v>
      </c>
      <c r="D1344" s="19" t="s">
        <v>9</v>
      </c>
      <c r="E1344" s="19" t="s">
        <v>10</v>
      </c>
      <c r="F1344" s="20" t="s">
        <v>6</v>
      </c>
      <c r="G1344" s="21">
        <v>42908</v>
      </c>
      <c r="H1344" s="22">
        <v>8789.6</v>
      </c>
      <c r="I1344" s="22">
        <v>25.032</v>
      </c>
      <c r="J1344" s="22">
        <v>5.9976000000000003</v>
      </c>
      <c r="K1344" s="22" t="str">
        <f t="shared" si="60"/>
        <v>25x125-Waste</v>
      </c>
      <c r="L1344" s="32">
        <f>VLOOKUP(K:K,'price per block'!A:B,2,FALSE)</f>
        <v>346.15384615384613</v>
      </c>
      <c r="M1344" s="33">
        <f>VLOOKUP(K:K,'price per block'!A:E,5,FALSE)</f>
        <v>1</v>
      </c>
      <c r="N1344">
        <f t="shared" si="61"/>
        <v>25.032</v>
      </c>
      <c r="O1344" s="34">
        <f t="shared" si="62"/>
        <v>0</v>
      </c>
    </row>
    <row r="1345" spans="1:15" x14ac:dyDescent="0.2">
      <c r="A1345" s="40">
        <v>45536</v>
      </c>
      <c r="B1345" s="23" t="s">
        <v>80</v>
      </c>
      <c r="C1345" s="19" t="s">
        <v>129</v>
      </c>
      <c r="D1345" s="19" t="s">
        <v>16</v>
      </c>
      <c r="E1345" s="19" t="s">
        <v>6</v>
      </c>
      <c r="F1345" s="20" t="s">
        <v>6</v>
      </c>
      <c r="G1345" s="21">
        <v>0</v>
      </c>
      <c r="H1345" s="22">
        <v>526.65700000000004</v>
      </c>
      <c r="I1345" s="22">
        <v>1.5009999999999999</v>
      </c>
      <c r="J1345" s="22">
        <v>0.35958000000000001</v>
      </c>
      <c r="K1345" s="22" t="str">
        <f t="shared" si="60"/>
        <v>25x125-Waste</v>
      </c>
      <c r="L1345" s="32">
        <f>VLOOKUP(K:K,'price per block'!A:B,2,FALSE)</f>
        <v>346.15384615384613</v>
      </c>
      <c r="M1345" s="33">
        <f>VLOOKUP(K:K,'price per block'!A:E,5,FALSE)</f>
        <v>1</v>
      </c>
      <c r="N1345">
        <f t="shared" si="61"/>
        <v>1.5009999999999999</v>
      </c>
      <c r="O1345" s="34">
        <f t="shared" si="62"/>
        <v>0</v>
      </c>
    </row>
    <row r="1346" spans="1:15" x14ac:dyDescent="0.2">
      <c r="A1346" s="40">
        <v>45536</v>
      </c>
      <c r="B1346" s="23" t="s">
        <v>80</v>
      </c>
      <c r="C1346" s="19" t="s">
        <v>129</v>
      </c>
      <c r="D1346" s="19" t="s">
        <v>17</v>
      </c>
      <c r="E1346" s="19" t="s">
        <v>6</v>
      </c>
      <c r="F1346" s="20" t="s">
        <v>6</v>
      </c>
      <c r="G1346" s="21">
        <v>2</v>
      </c>
      <c r="H1346" s="22">
        <v>7.7430000000000003</v>
      </c>
      <c r="I1346" s="22">
        <v>2.1999999999999999E-2</v>
      </c>
      <c r="J1346" s="22">
        <v>5.3103899999999999E-3</v>
      </c>
      <c r="K1346" s="22" t="str">
        <f t="shared" si="60"/>
        <v>25x125-Waste</v>
      </c>
      <c r="L1346" s="32">
        <f>VLOOKUP(K:K,'price per block'!A:B,2,FALSE)</f>
        <v>346.15384615384613</v>
      </c>
      <c r="M1346" s="33">
        <f>VLOOKUP(K:K,'price per block'!A:E,5,FALSE)</f>
        <v>1</v>
      </c>
      <c r="N1346">
        <f t="shared" si="61"/>
        <v>2.1999999999999999E-2</v>
      </c>
      <c r="O1346" s="34">
        <f t="shared" si="62"/>
        <v>0</v>
      </c>
    </row>
    <row r="1347" spans="1:15" x14ac:dyDescent="0.2">
      <c r="A1347" s="40">
        <v>45536</v>
      </c>
      <c r="B1347" s="23" t="s">
        <v>80</v>
      </c>
      <c r="C1347" s="19" t="s">
        <v>128</v>
      </c>
      <c r="D1347" s="19" t="s">
        <v>68</v>
      </c>
      <c r="E1347" s="19" t="s">
        <v>12</v>
      </c>
      <c r="F1347" s="20" t="s">
        <v>61</v>
      </c>
      <c r="G1347" s="21">
        <v>39686</v>
      </c>
      <c r="H1347" s="22">
        <v>16935.2</v>
      </c>
      <c r="I1347" s="22">
        <v>28.273</v>
      </c>
      <c r="J1347" s="22">
        <v>6.7741800000000003</v>
      </c>
      <c r="K1347" s="22" t="str">
        <f t="shared" ref="K1347:K1410" si="63">CONCATENATE(C1347,"-",F1347)</f>
        <v>25x75-Q1</v>
      </c>
      <c r="L1347" s="32">
        <f>VLOOKUP(K:K,'price per block'!A:B,2,FALSE)</f>
        <v>300</v>
      </c>
      <c r="M1347" s="33">
        <f>VLOOKUP(K:K,'price per block'!A:E,5,FALSE)</f>
        <v>1</v>
      </c>
      <c r="N1347">
        <f t="shared" ref="N1347:N1410" si="64">M1347*I1347</f>
        <v>28.273</v>
      </c>
      <c r="O1347" s="34">
        <f t="shared" ref="O1347:O1410" si="65">I1347-N1347</f>
        <v>0</v>
      </c>
    </row>
    <row r="1348" spans="1:15" x14ac:dyDescent="0.2">
      <c r="A1348" s="40">
        <v>45536</v>
      </c>
      <c r="B1348" s="23" t="s">
        <v>80</v>
      </c>
      <c r="C1348" s="19" t="s">
        <v>128</v>
      </c>
      <c r="D1348" s="19" t="s">
        <v>71</v>
      </c>
      <c r="E1348" s="19" t="s">
        <v>15</v>
      </c>
      <c r="F1348" s="20" t="s">
        <v>62</v>
      </c>
      <c r="G1348" s="21">
        <v>6534</v>
      </c>
      <c r="H1348" s="22">
        <v>1656.7</v>
      </c>
      <c r="I1348" s="22">
        <v>2.7570000000000001</v>
      </c>
      <c r="J1348" s="22">
        <v>0.660663</v>
      </c>
      <c r="K1348" s="22" t="str">
        <f t="shared" si="63"/>
        <v>25x75-Q3</v>
      </c>
      <c r="L1348" s="32">
        <f>VLOOKUP(K:K,'price per block'!A:B,2,FALSE)</f>
        <v>244</v>
      </c>
      <c r="M1348" s="33">
        <f>VLOOKUP(K:K,'price per block'!A:E,5,FALSE)</f>
        <v>0.81333333333333335</v>
      </c>
      <c r="N1348">
        <f t="shared" si="64"/>
        <v>2.2423600000000001</v>
      </c>
      <c r="O1348" s="34">
        <f t="shared" si="65"/>
        <v>0.51463999999999999</v>
      </c>
    </row>
    <row r="1349" spans="1:15" x14ac:dyDescent="0.2">
      <c r="A1349" s="40">
        <v>45536</v>
      </c>
      <c r="B1349" s="23" t="s">
        <v>80</v>
      </c>
      <c r="C1349" s="19" t="s">
        <v>128</v>
      </c>
      <c r="D1349" s="19" t="s">
        <v>69</v>
      </c>
      <c r="E1349" s="19" t="s">
        <v>12</v>
      </c>
      <c r="F1349" s="20" t="s">
        <v>61</v>
      </c>
      <c r="G1349" s="21">
        <v>9296</v>
      </c>
      <c r="H1349" s="22">
        <v>1958.52</v>
      </c>
      <c r="I1349" s="22">
        <v>3.27</v>
      </c>
      <c r="J1349" s="22">
        <v>0.78342000000000001</v>
      </c>
      <c r="K1349" s="22" t="str">
        <f t="shared" si="63"/>
        <v>25x75-Q1</v>
      </c>
      <c r="L1349" s="32">
        <f>VLOOKUP(K:K,'price per block'!A:B,2,FALSE)</f>
        <v>300</v>
      </c>
      <c r="M1349" s="33">
        <f>VLOOKUP(K:K,'price per block'!A:E,5,FALSE)</f>
        <v>1</v>
      </c>
      <c r="N1349">
        <f t="shared" si="64"/>
        <v>3.27</v>
      </c>
      <c r="O1349" s="34">
        <f t="shared" si="65"/>
        <v>0</v>
      </c>
    </row>
    <row r="1350" spans="1:15" x14ac:dyDescent="0.2">
      <c r="A1350" s="40">
        <v>45536</v>
      </c>
      <c r="B1350" s="23" t="s">
        <v>80</v>
      </c>
      <c r="C1350" s="19" t="s">
        <v>128</v>
      </c>
      <c r="D1350" s="19" t="s">
        <v>98</v>
      </c>
      <c r="E1350" s="19" t="s">
        <v>15</v>
      </c>
      <c r="F1350" s="20" t="s">
        <v>64</v>
      </c>
      <c r="G1350" s="21">
        <v>3685</v>
      </c>
      <c r="H1350" s="22">
        <v>904.9</v>
      </c>
      <c r="I1350" s="22">
        <v>1.512</v>
      </c>
      <c r="J1350" s="22">
        <v>0.36215700000000001</v>
      </c>
      <c r="K1350" s="22" t="str">
        <f t="shared" si="63"/>
        <v>25x75-Q4</v>
      </c>
      <c r="L1350" s="32">
        <f>VLOOKUP(K:K,'price per block'!A:B,2,FALSE)</f>
        <v>200.00000000000003</v>
      </c>
      <c r="M1350" s="33">
        <f>VLOOKUP(K:K,'price per block'!A:E,5,FALSE)</f>
        <v>0.66666666666666663</v>
      </c>
      <c r="N1350">
        <f t="shared" si="64"/>
        <v>1.008</v>
      </c>
      <c r="O1350" s="34">
        <f t="shared" si="65"/>
        <v>0.504</v>
      </c>
    </row>
    <row r="1351" spans="1:15" x14ac:dyDescent="0.2">
      <c r="A1351" s="40">
        <v>45536</v>
      </c>
      <c r="B1351" s="23" t="s">
        <v>80</v>
      </c>
      <c r="C1351" s="19" t="s">
        <v>128</v>
      </c>
      <c r="D1351" s="19" t="s">
        <v>70</v>
      </c>
      <c r="E1351" s="19" t="s">
        <v>12</v>
      </c>
      <c r="F1351" s="20" t="s">
        <v>65</v>
      </c>
      <c r="G1351" s="21">
        <v>133</v>
      </c>
      <c r="H1351" s="22">
        <v>399.399</v>
      </c>
      <c r="I1351" s="22">
        <v>0.67</v>
      </c>
      <c r="J1351" s="22">
        <v>0.16051000000000001</v>
      </c>
      <c r="K1351" s="22" t="str">
        <f t="shared" si="63"/>
        <v>25x75-Q5</v>
      </c>
      <c r="L1351" s="32">
        <f>VLOOKUP(K:K,'price per block'!A:B,2,FALSE)</f>
        <v>300</v>
      </c>
      <c r="M1351" s="33">
        <f>VLOOKUP(K:K,'price per block'!A:E,5,FALSE)</f>
        <v>1</v>
      </c>
      <c r="N1351">
        <f t="shared" si="64"/>
        <v>0.67</v>
      </c>
      <c r="O1351" s="34">
        <f t="shared" si="65"/>
        <v>0</v>
      </c>
    </row>
    <row r="1352" spans="1:15" x14ac:dyDescent="0.2">
      <c r="A1352" s="40">
        <v>45536</v>
      </c>
      <c r="B1352" s="23" t="s">
        <v>80</v>
      </c>
      <c r="C1352" s="19" t="s">
        <v>128</v>
      </c>
      <c r="D1352" s="19" t="s">
        <v>73</v>
      </c>
      <c r="E1352" s="19" t="s">
        <v>12</v>
      </c>
      <c r="F1352" s="20" t="s">
        <v>65</v>
      </c>
      <c r="G1352" s="21">
        <v>125</v>
      </c>
      <c r="H1352" s="22">
        <v>301</v>
      </c>
      <c r="I1352" s="22">
        <v>0.504</v>
      </c>
      <c r="J1352" s="22">
        <v>0.12080100000000001</v>
      </c>
      <c r="K1352" s="22" t="str">
        <f t="shared" si="63"/>
        <v>25x75-Q5</v>
      </c>
      <c r="L1352" s="32">
        <f>VLOOKUP(K:K,'price per block'!A:B,2,FALSE)</f>
        <v>300</v>
      </c>
      <c r="M1352" s="33">
        <f>VLOOKUP(K:K,'price per block'!A:E,5,FALSE)</f>
        <v>1</v>
      </c>
      <c r="N1352">
        <f t="shared" si="64"/>
        <v>0.504</v>
      </c>
      <c r="O1352" s="34">
        <f t="shared" si="65"/>
        <v>0</v>
      </c>
    </row>
    <row r="1353" spans="1:15" x14ac:dyDescent="0.2">
      <c r="A1353" s="40">
        <v>45536</v>
      </c>
      <c r="B1353" s="23" t="s">
        <v>80</v>
      </c>
      <c r="C1353" s="19" t="s">
        <v>128</v>
      </c>
      <c r="D1353" s="19" t="s">
        <v>72</v>
      </c>
      <c r="E1353" s="19" t="s">
        <v>22</v>
      </c>
      <c r="F1353" s="20" t="s">
        <v>63</v>
      </c>
      <c r="G1353" s="21">
        <v>955</v>
      </c>
      <c r="H1353" s="22">
        <v>265.39400000000001</v>
      </c>
      <c r="I1353" s="22">
        <v>0.44400000000000001</v>
      </c>
      <c r="J1353" s="22">
        <v>0.10633099999999999</v>
      </c>
      <c r="K1353" s="22" t="str">
        <f t="shared" si="63"/>
        <v>25x75-Q2</v>
      </c>
      <c r="L1353" s="32">
        <f>VLOOKUP(K:K,'price per block'!A:B,2,FALSE)</f>
        <v>300</v>
      </c>
      <c r="M1353" s="33">
        <f>VLOOKUP(K:K,'price per block'!A:E,5,FALSE)</f>
        <v>1</v>
      </c>
      <c r="N1353">
        <f t="shared" si="64"/>
        <v>0.44400000000000001</v>
      </c>
      <c r="O1353" s="34">
        <f t="shared" si="65"/>
        <v>0</v>
      </c>
    </row>
    <row r="1354" spans="1:15" x14ac:dyDescent="0.2">
      <c r="A1354" s="40">
        <v>45536</v>
      </c>
      <c r="B1354" s="23" t="s">
        <v>80</v>
      </c>
      <c r="C1354" s="19" t="s">
        <v>55</v>
      </c>
      <c r="D1354" s="19" t="s">
        <v>54</v>
      </c>
      <c r="E1354" s="19" t="s">
        <v>15</v>
      </c>
      <c r="F1354" s="20" t="s">
        <v>64</v>
      </c>
      <c r="G1354" s="21">
        <v>11655</v>
      </c>
      <c r="H1354" s="22">
        <v>2694.29</v>
      </c>
      <c r="I1354" s="22">
        <v>5.98</v>
      </c>
      <c r="J1354" s="22">
        <v>1.4328000000000001</v>
      </c>
      <c r="K1354" s="22" t="str">
        <f t="shared" si="63"/>
        <v>19x125-Q4</v>
      </c>
      <c r="L1354" s="32">
        <f>VLOOKUP(K:K,'price per block'!A:B,2,FALSE)</f>
        <v>128.57142857142858</v>
      </c>
      <c r="M1354" s="33">
        <f>VLOOKUP(K:K,'price per block'!A:E,5,FALSE)</f>
        <v>0.4</v>
      </c>
      <c r="N1354">
        <f t="shared" si="64"/>
        <v>2.3920000000000003</v>
      </c>
      <c r="O1354" s="34">
        <f t="shared" si="65"/>
        <v>3.5880000000000001</v>
      </c>
    </row>
    <row r="1355" spans="1:15" x14ac:dyDescent="0.2">
      <c r="A1355" s="40">
        <v>45536</v>
      </c>
      <c r="B1355" s="23" t="s">
        <v>80</v>
      </c>
      <c r="C1355" s="19" t="s">
        <v>55</v>
      </c>
      <c r="D1355" s="19" t="s">
        <v>58</v>
      </c>
      <c r="E1355" s="19" t="s">
        <v>15</v>
      </c>
      <c r="F1355" s="20" t="s">
        <v>62</v>
      </c>
      <c r="G1355" s="21">
        <v>11248</v>
      </c>
      <c r="H1355" s="22">
        <v>3119.66</v>
      </c>
      <c r="I1355" s="22">
        <v>6.92</v>
      </c>
      <c r="J1355" s="22">
        <v>1.6578900000000001</v>
      </c>
      <c r="K1355" s="22" t="str">
        <f t="shared" si="63"/>
        <v>19x125-Q3</v>
      </c>
      <c r="L1355" s="32">
        <f>VLOOKUP(K:K,'price per block'!A:B,2,FALSE)</f>
        <v>257.14285714285717</v>
      </c>
      <c r="M1355" s="33">
        <f>VLOOKUP(K:K,'price per block'!A:E,5,FALSE)</f>
        <v>0.6</v>
      </c>
      <c r="N1355">
        <f t="shared" si="64"/>
        <v>4.1520000000000001</v>
      </c>
      <c r="O1355" s="34">
        <f t="shared" si="65"/>
        <v>2.7679999999999998</v>
      </c>
    </row>
    <row r="1356" spans="1:15" x14ac:dyDescent="0.2">
      <c r="A1356" s="40">
        <v>45536</v>
      </c>
      <c r="B1356" s="23" t="s">
        <v>80</v>
      </c>
      <c r="C1356" s="19" t="s">
        <v>55</v>
      </c>
      <c r="D1356" s="19" t="s">
        <v>59</v>
      </c>
      <c r="E1356" s="19" t="s">
        <v>12</v>
      </c>
      <c r="F1356" s="20" t="s">
        <v>61</v>
      </c>
      <c r="G1356" s="21">
        <v>11978</v>
      </c>
      <c r="H1356" s="22">
        <v>2482.66</v>
      </c>
      <c r="I1356" s="22">
        <v>5.51</v>
      </c>
      <c r="J1356" s="22">
        <v>1.32013</v>
      </c>
      <c r="K1356" s="22" t="str">
        <f t="shared" si="63"/>
        <v>19x125-Q1</v>
      </c>
      <c r="L1356" s="32">
        <f>VLOOKUP(K:K,'price per block'!A:B,2,FALSE)</f>
        <v>321.42857142857144</v>
      </c>
      <c r="M1356" s="33">
        <f>VLOOKUP(K:K,'price per block'!A:E,5,FALSE)</f>
        <v>1</v>
      </c>
      <c r="N1356">
        <f t="shared" si="64"/>
        <v>5.51</v>
      </c>
      <c r="O1356" s="34">
        <f t="shared" si="65"/>
        <v>0</v>
      </c>
    </row>
    <row r="1357" spans="1:15" x14ac:dyDescent="0.2">
      <c r="A1357" s="40">
        <v>45536</v>
      </c>
      <c r="B1357" s="23" t="s">
        <v>80</v>
      </c>
      <c r="C1357" s="19" t="s">
        <v>55</v>
      </c>
      <c r="D1357" s="19" t="s">
        <v>57</v>
      </c>
      <c r="E1357" s="19" t="s">
        <v>12</v>
      </c>
      <c r="F1357" s="20" t="s">
        <v>61</v>
      </c>
      <c r="G1357" s="21">
        <v>39570</v>
      </c>
      <c r="H1357" s="22">
        <v>16499.599999999999</v>
      </c>
      <c r="I1357" s="22">
        <v>36.655999999999999</v>
      </c>
      <c r="J1357" s="22">
        <v>8.7825399999999991</v>
      </c>
      <c r="K1357" s="22" t="str">
        <f t="shared" si="63"/>
        <v>19x125-Q1</v>
      </c>
      <c r="L1357" s="32">
        <f>VLOOKUP(K:K,'price per block'!A:B,2,FALSE)</f>
        <v>321.42857142857144</v>
      </c>
      <c r="M1357" s="33">
        <f>VLOOKUP(K:K,'price per block'!A:E,5,FALSE)</f>
        <v>1</v>
      </c>
      <c r="N1357">
        <f t="shared" si="64"/>
        <v>36.655999999999999</v>
      </c>
      <c r="O1357" s="34">
        <f t="shared" si="65"/>
        <v>0</v>
      </c>
    </row>
    <row r="1358" spans="1:15" x14ac:dyDescent="0.2">
      <c r="A1358" s="40">
        <v>45536</v>
      </c>
      <c r="B1358" s="23" t="s">
        <v>80</v>
      </c>
      <c r="C1358" s="19" t="s">
        <v>55</v>
      </c>
      <c r="D1358" s="19" t="s">
        <v>56</v>
      </c>
      <c r="E1358" s="19" t="s">
        <v>22</v>
      </c>
      <c r="F1358" s="20" t="s">
        <v>63</v>
      </c>
      <c r="G1358" s="21">
        <v>113</v>
      </c>
      <c r="H1358" s="22">
        <v>28.501000000000001</v>
      </c>
      <c r="I1358" s="22">
        <v>6.4000000000000001E-2</v>
      </c>
      <c r="J1358" s="22">
        <v>1.52263E-2</v>
      </c>
      <c r="K1358" s="22" t="str">
        <f t="shared" si="63"/>
        <v>19x125-Q2</v>
      </c>
      <c r="L1358" s="32">
        <f>VLOOKUP(K:K,'price per block'!A:B,2,FALSE)</f>
        <v>321.42857142857144</v>
      </c>
      <c r="M1358" s="33">
        <f>VLOOKUP(K:K,'price per block'!A:E,5,FALSE)</f>
        <v>1</v>
      </c>
      <c r="N1358">
        <f t="shared" si="64"/>
        <v>6.4000000000000001E-2</v>
      </c>
      <c r="O1358" s="34">
        <f t="shared" si="65"/>
        <v>0</v>
      </c>
    </row>
    <row r="1359" spans="1:15" x14ac:dyDescent="0.2">
      <c r="A1359" s="40">
        <v>45536</v>
      </c>
      <c r="B1359" s="23" t="s">
        <v>80</v>
      </c>
      <c r="C1359" s="19" t="s">
        <v>55</v>
      </c>
      <c r="D1359" s="19" t="s">
        <v>99</v>
      </c>
      <c r="E1359" s="19" t="s">
        <v>12</v>
      </c>
      <c r="F1359" s="20" t="s">
        <v>65</v>
      </c>
      <c r="G1359" s="21">
        <v>132</v>
      </c>
      <c r="H1359" s="22">
        <v>317.19600000000003</v>
      </c>
      <c r="I1359" s="22">
        <v>0.70699999999999996</v>
      </c>
      <c r="J1359" s="22">
        <v>0.16944899999999999</v>
      </c>
      <c r="K1359" s="22" t="str">
        <f t="shared" si="63"/>
        <v>19x125-Q5</v>
      </c>
      <c r="L1359" s="32">
        <f>VLOOKUP(K:K,'price per block'!A:B,2,FALSE)</f>
        <v>321.42857142857144</v>
      </c>
      <c r="M1359" s="33">
        <f>VLOOKUP(K:K,'price per block'!A:E,5,FALSE)</f>
        <v>1</v>
      </c>
      <c r="N1359">
        <f t="shared" si="64"/>
        <v>0.70699999999999996</v>
      </c>
      <c r="O1359" s="34">
        <f t="shared" si="65"/>
        <v>0</v>
      </c>
    </row>
    <row r="1360" spans="1:15" x14ac:dyDescent="0.2">
      <c r="A1360" s="40">
        <v>45536</v>
      </c>
      <c r="B1360" s="23" t="s">
        <v>80</v>
      </c>
      <c r="C1360" s="19" t="s">
        <v>55</v>
      </c>
      <c r="D1360" s="19" t="s">
        <v>100</v>
      </c>
      <c r="E1360" s="19" t="s">
        <v>12</v>
      </c>
      <c r="F1360" s="20" t="s">
        <v>65</v>
      </c>
      <c r="G1360" s="21">
        <v>54</v>
      </c>
      <c r="H1360" s="22">
        <v>162.16200000000001</v>
      </c>
      <c r="I1360" s="22">
        <v>0.36199999999999999</v>
      </c>
      <c r="J1360" s="22">
        <v>8.6682400000000007E-2</v>
      </c>
      <c r="K1360" s="22" t="str">
        <f t="shared" si="63"/>
        <v>19x125-Q5</v>
      </c>
      <c r="L1360" s="32">
        <f>VLOOKUP(K:K,'price per block'!A:B,2,FALSE)</f>
        <v>321.42857142857144</v>
      </c>
      <c r="M1360" s="33">
        <f>VLOOKUP(K:K,'price per block'!A:E,5,FALSE)</f>
        <v>1</v>
      </c>
      <c r="N1360">
        <f t="shared" si="64"/>
        <v>0.36199999999999999</v>
      </c>
      <c r="O1360" s="34">
        <f t="shared" si="65"/>
        <v>0</v>
      </c>
    </row>
    <row r="1361" spans="1:15" x14ac:dyDescent="0.2">
      <c r="A1361" s="40">
        <v>45536</v>
      </c>
      <c r="B1361" s="23" t="s">
        <v>80</v>
      </c>
      <c r="C1361" s="19" t="s">
        <v>131</v>
      </c>
      <c r="D1361" s="19" t="s">
        <v>57</v>
      </c>
      <c r="E1361" s="19" t="s">
        <v>12</v>
      </c>
      <c r="F1361" s="20" t="s">
        <v>61</v>
      </c>
      <c r="G1361" s="21">
        <v>4</v>
      </c>
      <c r="H1361" s="22">
        <v>1.4</v>
      </c>
      <c r="I1361" s="22">
        <v>3.0000000000000001E-3</v>
      </c>
      <c r="J1361" s="22">
        <v>7.3891199999999999E-4</v>
      </c>
      <c r="K1361" s="22" t="str">
        <f t="shared" si="63"/>
        <v>19x119-Q1</v>
      </c>
      <c r="L1361" s="32">
        <f>VLOOKUP(K:K,'price per block'!A:B,2,FALSE)</f>
        <v>300</v>
      </c>
      <c r="M1361" s="33">
        <f>VLOOKUP(K:K,'price per block'!A:E,5,FALSE)</f>
        <v>1</v>
      </c>
      <c r="N1361">
        <f t="shared" si="64"/>
        <v>3.0000000000000001E-3</v>
      </c>
      <c r="O1361" s="34">
        <f t="shared" si="65"/>
        <v>0</v>
      </c>
    </row>
    <row r="1362" spans="1:15" x14ac:dyDescent="0.2">
      <c r="A1362" s="40">
        <v>45536</v>
      </c>
      <c r="B1362" s="23" t="s">
        <v>80</v>
      </c>
      <c r="C1362" s="19" t="s">
        <v>131</v>
      </c>
      <c r="D1362" s="19" t="s">
        <v>58</v>
      </c>
      <c r="E1362" s="19" t="s">
        <v>15</v>
      </c>
      <c r="F1362" s="20" t="s">
        <v>62</v>
      </c>
      <c r="G1362" s="21">
        <v>2</v>
      </c>
      <c r="H1362" s="22">
        <v>0.59399999999999997</v>
      </c>
      <c r="I1362" s="22">
        <v>1E-3</v>
      </c>
      <c r="J1362" s="22">
        <v>3.1363000000000002E-4</v>
      </c>
      <c r="K1362" s="22" t="str">
        <f t="shared" si="63"/>
        <v>19x119-Q3</v>
      </c>
      <c r="L1362" s="32">
        <f>VLOOKUP(K:K,'price per block'!A:B,2,FALSE)</f>
        <v>225</v>
      </c>
      <c r="M1362" s="33">
        <f>VLOOKUP(K:K,'price per block'!A:E,5,FALSE)</f>
        <v>0.63025210084033612</v>
      </c>
      <c r="N1362">
        <f t="shared" si="64"/>
        <v>6.3025210084033617E-4</v>
      </c>
      <c r="O1362" s="34">
        <f t="shared" si="65"/>
        <v>3.6974789915966385E-4</v>
      </c>
    </row>
    <row r="1363" spans="1:15" x14ac:dyDescent="0.2">
      <c r="A1363" s="40">
        <v>45536</v>
      </c>
      <c r="B1363" s="23" t="s">
        <v>80</v>
      </c>
      <c r="C1363" s="19" t="s">
        <v>131</v>
      </c>
      <c r="D1363" s="19" t="s">
        <v>54</v>
      </c>
      <c r="E1363" s="19" t="s">
        <v>15</v>
      </c>
      <c r="F1363" s="20" t="s">
        <v>64</v>
      </c>
      <c r="G1363" s="21">
        <v>1</v>
      </c>
      <c r="H1363" s="22">
        <v>0.18</v>
      </c>
      <c r="I1363" s="22">
        <v>0</v>
      </c>
      <c r="J1363" s="22">
        <v>9.5119300000000003E-5</v>
      </c>
      <c r="K1363" s="22" t="str">
        <f t="shared" si="63"/>
        <v>19x119-Q4</v>
      </c>
      <c r="L1363" s="32">
        <f>VLOOKUP(K:K,'price per block'!A:B,2,FALSE)</f>
        <v>150</v>
      </c>
      <c r="M1363" s="33">
        <f>VLOOKUP(K:K,'price per block'!A:E,5,FALSE)</f>
        <v>0.42016806722689076</v>
      </c>
      <c r="N1363">
        <f t="shared" si="64"/>
        <v>0</v>
      </c>
      <c r="O1363" s="34">
        <f t="shared" si="65"/>
        <v>0</v>
      </c>
    </row>
    <row r="1364" spans="1:15" x14ac:dyDescent="0.2">
      <c r="A1364" s="40">
        <v>45536</v>
      </c>
      <c r="B1364" s="23" t="s">
        <v>80</v>
      </c>
      <c r="C1364" s="19" t="s">
        <v>131</v>
      </c>
      <c r="D1364" s="19" t="s">
        <v>59</v>
      </c>
      <c r="E1364" s="19" t="s">
        <v>12</v>
      </c>
      <c r="F1364" s="20" t="s">
        <v>61</v>
      </c>
      <c r="G1364" s="21">
        <v>1</v>
      </c>
      <c r="H1364" s="22">
        <v>0.184</v>
      </c>
      <c r="I1364" s="22">
        <v>0</v>
      </c>
      <c r="J1364" s="22">
        <v>9.6796499999999994E-5</v>
      </c>
      <c r="K1364" s="22" t="str">
        <f t="shared" si="63"/>
        <v>19x119-Q1</v>
      </c>
      <c r="L1364" s="32">
        <f>VLOOKUP(K:K,'price per block'!A:B,2,FALSE)</f>
        <v>300</v>
      </c>
      <c r="M1364" s="33">
        <f>VLOOKUP(K:K,'price per block'!A:E,5,FALSE)</f>
        <v>1</v>
      </c>
      <c r="N1364">
        <f t="shared" si="64"/>
        <v>0</v>
      </c>
      <c r="O1364" s="34">
        <f t="shared" si="65"/>
        <v>0</v>
      </c>
    </row>
    <row r="1365" spans="1:15" x14ac:dyDescent="0.2">
      <c r="A1365" s="40">
        <v>45536</v>
      </c>
      <c r="B1365" s="23" t="s">
        <v>80</v>
      </c>
      <c r="C1365" s="19" t="s">
        <v>131</v>
      </c>
      <c r="D1365" s="19" t="s">
        <v>101</v>
      </c>
      <c r="E1365" s="19" t="s">
        <v>12</v>
      </c>
      <c r="F1365" s="20" t="s">
        <v>61</v>
      </c>
      <c r="G1365" s="21">
        <v>65546</v>
      </c>
      <c r="H1365" s="22">
        <v>26466.3</v>
      </c>
      <c r="I1365" s="22">
        <v>57.061</v>
      </c>
      <c r="J1365" s="22">
        <v>13.6716</v>
      </c>
      <c r="K1365" s="22" t="str">
        <f t="shared" si="63"/>
        <v>19x119-Q1</v>
      </c>
      <c r="L1365" s="32">
        <f>VLOOKUP(K:K,'price per block'!A:B,2,FALSE)</f>
        <v>300</v>
      </c>
      <c r="M1365" s="33">
        <f>VLOOKUP(K:K,'price per block'!A:E,5,FALSE)</f>
        <v>1</v>
      </c>
      <c r="N1365">
        <f t="shared" si="64"/>
        <v>57.061</v>
      </c>
      <c r="O1365" s="34">
        <f t="shared" si="65"/>
        <v>0</v>
      </c>
    </row>
    <row r="1366" spans="1:15" x14ac:dyDescent="0.2">
      <c r="A1366" s="40">
        <v>45536</v>
      </c>
      <c r="B1366" s="23" t="s">
        <v>80</v>
      </c>
      <c r="C1366" s="19" t="s">
        <v>131</v>
      </c>
      <c r="D1366" s="19" t="s">
        <v>102</v>
      </c>
      <c r="E1366" s="19" t="s">
        <v>15</v>
      </c>
      <c r="F1366" s="20" t="s">
        <v>64</v>
      </c>
      <c r="G1366" s="21">
        <v>25030</v>
      </c>
      <c r="H1366" s="22">
        <v>6025.63</v>
      </c>
      <c r="I1366" s="22">
        <v>12.976000000000001</v>
      </c>
      <c r="J1366" s="22">
        <v>3.1089799999999999</v>
      </c>
      <c r="K1366" s="22" t="str">
        <f t="shared" si="63"/>
        <v>19x119-Q4</v>
      </c>
      <c r="L1366" s="32">
        <f>VLOOKUP(K:K,'price per block'!A:B,2,FALSE)</f>
        <v>150</v>
      </c>
      <c r="M1366" s="33">
        <f>VLOOKUP(K:K,'price per block'!A:E,5,FALSE)</f>
        <v>0.42016806722689076</v>
      </c>
      <c r="N1366">
        <f t="shared" si="64"/>
        <v>5.4521008403361346</v>
      </c>
      <c r="O1366" s="34">
        <f t="shared" si="65"/>
        <v>7.5238991596638662</v>
      </c>
    </row>
    <row r="1367" spans="1:15" x14ac:dyDescent="0.2">
      <c r="A1367" s="40">
        <v>45536</v>
      </c>
      <c r="B1367" s="23" t="s">
        <v>80</v>
      </c>
      <c r="C1367" s="19" t="s">
        <v>131</v>
      </c>
      <c r="D1367" s="19" t="s">
        <v>103</v>
      </c>
      <c r="E1367" s="19" t="s">
        <v>12</v>
      </c>
      <c r="F1367" s="20" t="s">
        <v>61</v>
      </c>
      <c r="G1367" s="21">
        <v>25387</v>
      </c>
      <c r="H1367" s="22">
        <v>5241.83</v>
      </c>
      <c r="I1367" s="22">
        <v>11.292999999999999</v>
      </c>
      <c r="J1367" s="22">
        <v>2.7057199999999999</v>
      </c>
      <c r="K1367" s="22" t="str">
        <f t="shared" si="63"/>
        <v>19x119-Q1</v>
      </c>
      <c r="L1367" s="32">
        <f>VLOOKUP(K:K,'price per block'!A:B,2,FALSE)</f>
        <v>300</v>
      </c>
      <c r="M1367" s="33">
        <f>VLOOKUP(K:K,'price per block'!A:E,5,FALSE)</f>
        <v>1</v>
      </c>
      <c r="N1367">
        <f t="shared" si="64"/>
        <v>11.292999999999999</v>
      </c>
      <c r="O1367" s="34">
        <f t="shared" si="65"/>
        <v>0</v>
      </c>
    </row>
    <row r="1368" spans="1:15" x14ac:dyDescent="0.2">
      <c r="A1368" s="40">
        <v>45536</v>
      </c>
      <c r="B1368" s="23" t="s">
        <v>80</v>
      </c>
      <c r="C1368" s="19" t="s">
        <v>131</v>
      </c>
      <c r="D1368" s="19" t="s">
        <v>104</v>
      </c>
      <c r="E1368" s="19" t="s">
        <v>22</v>
      </c>
      <c r="F1368" s="20" t="s">
        <v>63</v>
      </c>
      <c r="G1368" s="21">
        <v>1972</v>
      </c>
      <c r="H1368" s="22">
        <v>489.024</v>
      </c>
      <c r="I1368" s="22">
        <v>1.0549999999999999</v>
      </c>
      <c r="J1368" s="22">
        <v>0.25276399999999999</v>
      </c>
      <c r="K1368" s="22" t="str">
        <f t="shared" si="63"/>
        <v>19x119-Q2</v>
      </c>
      <c r="L1368" s="32">
        <f>VLOOKUP(K:K,'price per block'!A:B,2,FALSE)</f>
        <v>300</v>
      </c>
      <c r="M1368" s="33">
        <f>VLOOKUP(K:K,'price per block'!A:E,5,FALSE)</f>
        <v>1</v>
      </c>
      <c r="N1368">
        <f t="shared" si="64"/>
        <v>1.0549999999999999</v>
      </c>
      <c r="O1368" s="34">
        <f t="shared" si="65"/>
        <v>0</v>
      </c>
    </row>
    <row r="1369" spans="1:15" x14ac:dyDescent="0.2">
      <c r="A1369" s="40">
        <v>45536</v>
      </c>
      <c r="B1369" s="23" t="s">
        <v>80</v>
      </c>
      <c r="C1369" s="19" t="s">
        <v>131</v>
      </c>
      <c r="D1369" s="19" t="s">
        <v>58</v>
      </c>
      <c r="E1369" s="19" t="s">
        <v>15</v>
      </c>
      <c r="F1369" s="20" t="s">
        <v>62</v>
      </c>
      <c r="G1369" s="21">
        <v>26877</v>
      </c>
      <c r="H1369" s="22">
        <v>7477.65</v>
      </c>
      <c r="I1369" s="22">
        <v>16.100999999999999</v>
      </c>
      <c r="J1369" s="22">
        <v>3.8577900000000001</v>
      </c>
      <c r="K1369" s="22" t="str">
        <f t="shared" si="63"/>
        <v>19x119-Q3</v>
      </c>
      <c r="L1369" s="32">
        <f>VLOOKUP(K:K,'price per block'!A:B,2,FALSE)</f>
        <v>225</v>
      </c>
      <c r="M1369" s="33">
        <f>VLOOKUP(K:K,'price per block'!A:E,5,FALSE)</f>
        <v>0.63025210084033612</v>
      </c>
      <c r="N1369">
        <f t="shared" si="64"/>
        <v>10.147689075630252</v>
      </c>
      <c r="O1369" s="34">
        <f t="shared" si="65"/>
        <v>5.9533109243697471</v>
      </c>
    </row>
    <row r="1370" spans="1:15" x14ac:dyDescent="0.2">
      <c r="A1370" s="40">
        <v>45536</v>
      </c>
      <c r="B1370" s="23" t="s">
        <v>80</v>
      </c>
      <c r="C1370" s="19" t="s">
        <v>42</v>
      </c>
      <c r="D1370" s="19" t="s">
        <v>46</v>
      </c>
      <c r="E1370" s="19" t="s">
        <v>12</v>
      </c>
      <c r="F1370" s="20" t="s">
        <v>61</v>
      </c>
      <c r="G1370" s="21">
        <v>11619</v>
      </c>
      <c r="H1370" s="22">
        <v>2269.5</v>
      </c>
      <c r="I1370" s="22">
        <v>3.984</v>
      </c>
      <c r="J1370" s="22">
        <v>0.95453500000000002</v>
      </c>
      <c r="K1370" s="22" t="str">
        <f t="shared" si="63"/>
        <v>19x100-Q1</v>
      </c>
      <c r="L1370" s="32">
        <f>VLOOKUP(K:K,'price per block'!A:B,2,FALSE)</f>
        <v>300</v>
      </c>
      <c r="M1370" s="33">
        <f>VLOOKUP(K:K,'price per block'!A:E,5,FALSE)</f>
        <v>1</v>
      </c>
      <c r="N1370">
        <f t="shared" si="64"/>
        <v>3.984</v>
      </c>
      <c r="O1370" s="34">
        <f t="shared" si="65"/>
        <v>0</v>
      </c>
    </row>
    <row r="1371" spans="1:15" x14ac:dyDescent="0.2">
      <c r="A1371" s="40">
        <v>45536</v>
      </c>
      <c r="B1371" s="23" t="s">
        <v>80</v>
      </c>
      <c r="C1371" s="19" t="s">
        <v>42</v>
      </c>
      <c r="D1371" s="19" t="s">
        <v>96</v>
      </c>
      <c r="E1371" s="19" t="s">
        <v>15</v>
      </c>
      <c r="F1371" s="20" t="s">
        <v>62</v>
      </c>
      <c r="G1371" s="21">
        <v>10979</v>
      </c>
      <c r="H1371" s="22">
        <v>3226.07</v>
      </c>
      <c r="I1371" s="22">
        <v>5.6539999999999999</v>
      </c>
      <c r="J1371" s="22">
        <v>1.3546800000000001</v>
      </c>
      <c r="K1371" s="22" t="str">
        <f t="shared" si="63"/>
        <v>19x100-Q3</v>
      </c>
      <c r="L1371" s="32">
        <f>VLOOKUP(K:K,'price per block'!A:B,2,FALSE)</f>
        <v>225</v>
      </c>
      <c r="M1371" s="33">
        <f>VLOOKUP(K:K,'price per block'!A:E,5,FALSE)</f>
        <v>0.75</v>
      </c>
      <c r="N1371">
        <f t="shared" si="64"/>
        <v>4.2404999999999999</v>
      </c>
      <c r="O1371" s="34">
        <f t="shared" si="65"/>
        <v>1.4135</v>
      </c>
    </row>
    <row r="1372" spans="1:15" x14ac:dyDescent="0.2">
      <c r="A1372" s="40">
        <v>45536</v>
      </c>
      <c r="B1372" s="23" t="s">
        <v>80</v>
      </c>
      <c r="C1372" s="19" t="s">
        <v>42</v>
      </c>
      <c r="D1372" s="19" t="s">
        <v>47</v>
      </c>
      <c r="E1372" s="19" t="s">
        <v>12</v>
      </c>
      <c r="F1372" s="20" t="s">
        <v>61</v>
      </c>
      <c r="G1372" s="21">
        <v>26553</v>
      </c>
      <c r="H1372" s="22">
        <v>10787</v>
      </c>
      <c r="I1372" s="22">
        <v>18.936</v>
      </c>
      <c r="J1372" s="22">
        <v>4.5369000000000002</v>
      </c>
      <c r="K1372" s="22" t="str">
        <f t="shared" si="63"/>
        <v>19x100-Q1</v>
      </c>
      <c r="L1372" s="32">
        <f>VLOOKUP(K:K,'price per block'!A:B,2,FALSE)</f>
        <v>300</v>
      </c>
      <c r="M1372" s="33">
        <f>VLOOKUP(K:K,'price per block'!A:E,5,FALSE)</f>
        <v>1</v>
      </c>
      <c r="N1372">
        <f t="shared" si="64"/>
        <v>18.936</v>
      </c>
      <c r="O1372" s="34">
        <f t="shared" si="65"/>
        <v>0</v>
      </c>
    </row>
    <row r="1373" spans="1:15" x14ac:dyDescent="0.2">
      <c r="A1373" s="40">
        <v>45536</v>
      </c>
      <c r="B1373" s="23" t="s">
        <v>80</v>
      </c>
      <c r="C1373" s="19" t="s">
        <v>42</v>
      </c>
      <c r="D1373" s="19" t="s">
        <v>44</v>
      </c>
      <c r="E1373" s="19" t="s">
        <v>15</v>
      </c>
      <c r="F1373" s="20" t="s">
        <v>64</v>
      </c>
      <c r="G1373" s="21">
        <v>3077</v>
      </c>
      <c r="H1373" s="22">
        <v>716.41099999999994</v>
      </c>
      <c r="I1373" s="22">
        <v>1.2569999999999999</v>
      </c>
      <c r="J1373" s="22">
        <v>0.301089</v>
      </c>
      <c r="K1373" s="22" t="str">
        <f t="shared" si="63"/>
        <v>19x100-Q4</v>
      </c>
      <c r="L1373" s="32">
        <f>VLOOKUP(K:K,'price per block'!A:B,2,FALSE)</f>
        <v>150</v>
      </c>
      <c r="M1373" s="33">
        <f>VLOOKUP(K:K,'price per block'!A:E,5,FALSE)</f>
        <v>0.5</v>
      </c>
      <c r="N1373">
        <f t="shared" si="64"/>
        <v>0.62849999999999995</v>
      </c>
      <c r="O1373" s="34">
        <f t="shared" si="65"/>
        <v>0.62849999999999995</v>
      </c>
    </row>
    <row r="1374" spans="1:15" x14ac:dyDescent="0.2">
      <c r="A1374" s="40">
        <v>45536</v>
      </c>
      <c r="B1374" s="23" t="s">
        <v>80</v>
      </c>
      <c r="C1374" s="19" t="s">
        <v>42</v>
      </c>
      <c r="D1374" s="19" t="s">
        <v>45</v>
      </c>
      <c r="E1374" s="19" t="s">
        <v>22</v>
      </c>
      <c r="F1374" s="20" t="s">
        <v>63</v>
      </c>
      <c r="G1374" s="21">
        <v>1205</v>
      </c>
      <c r="H1374" s="22">
        <v>341.99099999999999</v>
      </c>
      <c r="I1374" s="22">
        <v>0.6</v>
      </c>
      <c r="J1374" s="22">
        <v>0.14383299999999999</v>
      </c>
      <c r="K1374" s="22" t="str">
        <f t="shared" si="63"/>
        <v>19x100-Q2</v>
      </c>
      <c r="L1374" s="32">
        <f>VLOOKUP(K:K,'price per block'!A:B,2,FALSE)</f>
        <v>300</v>
      </c>
      <c r="M1374" s="33">
        <f>VLOOKUP(K:K,'price per block'!A:E,5,FALSE)</f>
        <v>1</v>
      </c>
      <c r="N1374">
        <f t="shared" si="64"/>
        <v>0.6</v>
      </c>
      <c r="O1374" s="34">
        <f t="shared" si="65"/>
        <v>0</v>
      </c>
    </row>
    <row r="1375" spans="1:15" x14ac:dyDescent="0.2">
      <c r="A1375" s="40">
        <v>45536</v>
      </c>
      <c r="B1375" s="23" t="s">
        <v>80</v>
      </c>
      <c r="C1375" s="19" t="s">
        <v>42</v>
      </c>
      <c r="D1375" s="19" t="s">
        <v>43</v>
      </c>
      <c r="E1375" s="19" t="s">
        <v>12</v>
      </c>
      <c r="F1375" s="20" t="s">
        <v>65</v>
      </c>
      <c r="G1375" s="21">
        <v>33</v>
      </c>
      <c r="H1375" s="22">
        <v>79.463999999999999</v>
      </c>
      <c r="I1375" s="22">
        <v>0.13900000000000001</v>
      </c>
      <c r="J1375" s="22">
        <v>3.3423300000000003E-2</v>
      </c>
      <c r="K1375" s="22" t="str">
        <f t="shared" si="63"/>
        <v>19x100-Q5</v>
      </c>
      <c r="L1375" s="32">
        <f>VLOOKUP(K:K,'price per block'!A:B,2,FALSE)</f>
        <v>300</v>
      </c>
      <c r="M1375" s="33">
        <f>VLOOKUP(K:K,'price per block'!A:E,5,FALSE)</f>
        <v>1</v>
      </c>
      <c r="N1375">
        <f t="shared" si="64"/>
        <v>0.13900000000000001</v>
      </c>
      <c r="O1375" s="34">
        <f t="shared" si="65"/>
        <v>0</v>
      </c>
    </row>
    <row r="1376" spans="1:15" x14ac:dyDescent="0.2">
      <c r="A1376" s="40">
        <v>45536</v>
      </c>
      <c r="B1376" s="23" t="s">
        <v>80</v>
      </c>
      <c r="C1376" s="19" t="s">
        <v>42</v>
      </c>
      <c r="D1376" s="19" t="s">
        <v>41</v>
      </c>
      <c r="E1376" s="19" t="s">
        <v>12</v>
      </c>
      <c r="F1376" s="20" t="s">
        <v>65</v>
      </c>
      <c r="G1376" s="21">
        <v>12</v>
      </c>
      <c r="H1376" s="22">
        <v>36.036000000000001</v>
      </c>
      <c r="I1376" s="22">
        <v>6.3E-2</v>
      </c>
      <c r="J1376" s="22">
        <v>1.5176E-2</v>
      </c>
      <c r="K1376" s="22" t="str">
        <f t="shared" si="63"/>
        <v>19x100-Q5</v>
      </c>
      <c r="L1376" s="32">
        <f>VLOOKUP(K:K,'price per block'!A:B,2,FALSE)</f>
        <v>300</v>
      </c>
      <c r="M1376" s="33">
        <f>VLOOKUP(K:K,'price per block'!A:E,5,FALSE)</f>
        <v>1</v>
      </c>
      <c r="N1376">
        <f t="shared" si="64"/>
        <v>6.3E-2</v>
      </c>
      <c r="O1376" s="34">
        <f t="shared" si="65"/>
        <v>0</v>
      </c>
    </row>
    <row r="1377" spans="1:15" x14ac:dyDescent="0.2">
      <c r="A1377" s="40">
        <v>45536</v>
      </c>
      <c r="B1377" s="23" t="s">
        <v>80</v>
      </c>
      <c r="C1377" s="19" t="s">
        <v>42</v>
      </c>
      <c r="D1377" s="19" t="s">
        <v>105</v>
      </c>
      <c r="E1377" s="19" t="s">
        <v>12</v>
      </c>
      <c r="F1377" s="20" t="s">
        <v>65</v>
      </c>
      <c r="G1377" s="21">
        <v>350</v>
      </c>
      <c r="H1377" s="22">
        <v>420</v>
      </c>
      <c r="I1377" s="22">
        <v>0.73799999999999999</v>
      </c>
      <c r="J1377" s="22">
        <v>0.17673800000000001</v>
      </c>
      <c r="K1377" s="22" t="str">
        <f t="shared" si="63"/>
        <v>19x100-Q5</v>
      </c>
      <c r="L1377" s="32">
        <f>VLOOKUP(K:K,'price per block'!A:B,2,FALSE)</f>
        <v>300</v>
      </c>
      <c r="M1377" s="33">
        <f>VLOOKUP(K:K,'price per block'!A:E,5,FALSE)</f>
        <v>1</v>
      </c>
      <c r="N1377">
        <f t="shared" si="64"/>
        <v>0.73799999999999999</v>
      </c>
      <c r="O1377" s="34">
        <f t="shared" si="65"/>
        <v>0</v>
      </c>
    </row>
    <row r="1378" spans="1:15" x14ac:dyDescent="0.2">
      <c r="A1378" s="40">
        <v>45536</v>
      </c>
      <c r="B1378" s="23" t="s">
        <v>80</v>
      </c>
      <c r="C1378" s="19" t="s">
        <v>129</v>
      </c>
      <c r="D1378" s="19" t="s">
        <v>53</v>
      </c>
      <c r="E1378" s="19" t="s">
        <v>15</v>
      </c>
      <c r="F1378" s="20" t="s">
        <v>64</v>
      </c>
      <c r="G1378" s="21">
        <v>12269</v>
      </c>
      <c r="H1378" s="22">
        <v>2640.52</v>
      </c>
      <c r="I1378" s="22">
        <v>7.5229999999999997</v>
      </c>
      <c r="J1378" s="22">
        <v>1.8025100000000001</v>
      </c>
      <c r="K1378" s="22" t="str">
        <f t="shared" si="63"/>
        <v>25x125-Q4</v>
      </c>
      <c r="L1378" s="32">
        <f>VLOOKUP(K:K,'price per block'!A:B,2,FALSE)</f>
        <v>138.46153846153845</v>
      </c>
      <c r="M1378" s="33">
        <f>VLOOKUP(K:K,'price per block'!A:E,5,FALSE)</f>
        <v>0.4</v>
      </c>
      <c r="N1378">
        <f t="shared" si="64"/>
        <v>3.0091999999999999</v>
      </c>
      <c r="O1378" s="34">
        <f t="shared" si="65"/>
        <v>4.5137999999999998</v>
      </c>
    </row>
    <row r="1379" spans="1:15" x14ac:dyDescent="0.2">
      <c r="A1379" s="40">
        <v>45536</v>
      </c>
      <c r="B1379" s="23" t="s">
        <v>80</v>
      </c>
      <c r="C1379" s="19" t="s">
        <v>129</v>
      </c>
      <c r="D1379" s="19" t="s">
        <v>51</v>
      </c>
      <c r="E1379" s="19" t="s">
        <v>12</v>
      </c>
      <c r="F1379" s="20" t="s">
        <v>61</v>
      </c>
      <c r="G1379" s="21">
        <v>17030</v>
      </c>
      <c r="H1379" s="22">
        <v>3445.5</v>
      </c>
      <c r="I1379" s="22">
        <v>9.8190000000000008</v>
      </c>
      <c r="J1379" s="22">
        <v>2.3525299999999998</v>
      </c>
      <c r="K1379" s="22" t="str">
        <f t="shared" si="63"/>
        <v>25x125-Q1</v>
      </c>
      <c r="L1379" s="32">
        <f>VLOOKUP(K:K,'price per block'!A:B,2,FALSE)</f>
        <v>346.15384615384613</v>
      </c>
      <c r="M1379" s="33">
        <f>VLOOKUP(K:K,'price per block'!A:E,5,FALSE)</f>
        <v>1</v>
      </c>
      <c r="N1379">
        <f t="shared" si="64"/>
        <v>9.8190000000000008</v>
      </c>
      <c r="O1379" s="34">
        <f t="shared" si="65"/>
        <v>0</v>
      </c>
    </row>
    <row r="1380" spans="1:15" x14ac:dyDescent="0.2">
      <c r="A1380" s="40">
        <v>45536</v>
      </c>
      <c r="B1380" s="23" t="s">
        <v>80</v>
      </c>
      <c r="C1380" s="19" t="s">
        <v>129</v>
      </c>
      <c r="D1380" s="19" t="s">
        <v>52</v>
      </c>
      <c r="E1380" s="19" t="s">
        <v>12</v>
      </c>
      <c r="F1380" s="20" t="s">
        <v>61</v>
      </c>
      <c r="G1380" s="21">
        <v>42994</v>
      </c>
      <c r="H1380" s="22">
        <v>17090.5</v>
      </c>
      <c r="I1380" s="22">
        <v>48.720999999999997</v>
      </c>
      <c r="J1380" s="22">
        <v>11.673299999999999</v>
      </c>
      <c r="K1380" s="22" t="str">
        <f t="shared" si="63"/>
        <v>25x125-Q1</v>
      </c>
      <c r="L1380" s="32">
        <f>VLOOKUP(K:K,'price per block'!A:B,2,FALSE)</f>
        <v>346.15384615384613</v>
      </c>
      <c r="M1380" s="33">
        <f>VLOOKUP(K:K,'price per block'!A:E,5,FALSE)</f>
        <v>1</v>
      </c>
      <c r="N1380">
        <f t="shared" si="64"/>
        <v>48.720999999999997</v>
      </c>
      <c r="O1380" s="34">
        <f t="shared" si="65"/>
        <v>0</v>
      </c>
    </row>
    <row r="1381" spans="1:15" x14ac:dyDescent="0.2">
      <c r="A1381" s="40">
        <v>45536</v>
      </c>
      <c r="B1381" s="23" t="s">
        <v>80</v>
      </c>
      <c r="C1381" s="19" t="s">
        <v>129</v>
      </c>
      <c r="D1381" s="19" t="s">
        <v>50</v>
      </c>
      <c r="E1381" s="19" t="s">
        <v>15</v>
      </c>
      <c r="F1381" s="20" t="s">
        <v>62</v>
      </c>
      <c r="G1381" s="21">
        <v>10359</v>
      </c>
      <c r="H1381" s="22">
        <v>2780.09</v>
      </c>
      <c r="I1381" s="22">
        <v>7.9139999999999997</v>
      </c>
      <c r="J1381" s="22">
        <v>1.89625</v>
      </c>
      <c r="K1381" s="22" t="str">
        <f t="shared" si="63"/>
        <v>25x125-Q3</v>
      </c>
      <c r="L1381" s="32">
        <f>VLOOKUP(K:K,'price per block'!A:B,2,FALSE)</f>
        <v>276.92307692307691</v>
      </c>
      <c r="M1381" s="33">
        <f>VLOOKUP(K:K,'price per block'!A:E,5,FALSE)</f>
        <v>0.6</v>
      </c>
      <c r="N1381">
        <f t="shared" si="64"/>
        <v>4.7483999999999993</v>
      </c>
      <c r="O1381" s="34">
        <f t="shared" si="65"/>
        <v>3.1656000000000004</v>
      </c>
    </row>
    <row r="1382" spans="1:15" x14ac:dyDescent="0.2">
      <c r="A1382" s="40">
        <v>45536</v>
      </c>
      <c r="B1382" s="23" t="s">
        <v>80</v>
      </c>
      <c r="C1382" s="19" t="s">
        <v>129</v>
      </c>
      <c r="D1382" s="19" t="s">
        <v>49</v>
      </c>
      <c r="E1382" s="19" t="s">
        <v>22</v>
      </c>
      <c r="F1382" s="20" t="s">
        <v>63</v>
      </c>
      <c r="G1382" s="21">
        <v>892</v>
      </c>
      <c r="H1382" s="22">
        <v>214.58699999999999</v>
      </c>
      <c r="I1382" s="22">
        <v>0.61199999999999999</v>
      </c>
      <c r="J1382" s="22">
        <v>0.14669699999999999</v>
      </c>
      <c r="K1382" s="22" t="str">
        <f t="shared" si="63"/>
        <v>25x125-Q2</v>
      </c>
      <c r="L1382" s="32">
        <f>VLOOKUP(K:K,'price per block'!A:B,2,FALSE)</f>
        <v>346.15384615384613</v>
      </c>
      <c r="M1382" s="33">
        <f>VLOOKUP(K:K,'price per block'!A:E,5,FALSE)</f>
        <v>1</v>
      </c>
      <c r="N1382">
        <f t="shared" si="64"/>
        <v>0.61199999999999999</v>
      </c>
      <c r="O1382" s="34">
        <f t="shared" si="65"/>
        <v>0</v>
      </c>
    </row>
    <row r="1383" spans="1:15" x14ac:dyDescent="0.2">
      <c r="A1383" s="40">
        <v>45536</v>
      </c>
      <c r="B1383" s="23" t="s">
        <v>80</v>
      </c>
      <c r="C1383" s="19" t="s">
        <v>129</v>
      </c>
      <c r="D1383" s="19" t="s">
        <v>76</v>
      </c>
      <c r="E1383" s="19" t="s">
        <v>12</v>
      </c>
      <c r="F1383" s="20" t="s">
        <v>65</v>
      </c>
      <c r="G1383" s="21">
        <v>43</v>
      </c>
      <c r="H1383" s="22">
        <v>103.544</v>
      </c>
      <c r="I1383" s="22">
        <v>0.29599999999999999</v>
      </c>
      <c r="J1383" s="22">
        <v>7.0809200000000003E-2</v>
      </c>
      <c r="K1383" s="22" t="str">
        <f t="shared" si="63"/>
        <v>25x125-Q5</v>
      </c>
      <c r="L1383" s="32">
        <f>VLOOKUP(K:K,'price per block'!A:B,2,FALSE)</f>
        <v>346.15384615384613</v>
      </c>
      <c r="M1383" s="33">
        <f>VLOOKUP(K:K,'price per block'!A:E,5,FALSE)</f>
        <v>1</v>
      </c>
      <c r="N1383">
        <f t="shared" si="64"/>
        <v>0.29599999999999999</v>
      </c>
      <c r="O1383" s="34">
        <f t="shared" si="65"/>
        <v>0</v>
      </c>
    </row>
    <row r="1384" spans="1:15" x14ac:dyDescent="0.2">
      <c r="A1384" s="40">
        <v>45536</v>
      </c>
      <c r="B1384" s="23" t="s">
        <v>80</v>
      </c>
      <c r="C1384" s="19" t="s">
        <v>129</v>
      </c>
      <c r="D1384" s="19" t="s">
        <v>77</v>
      </c>
      <c r="E1384" s="19" t="s">
        <v>12</v>
      </c>
      <c r="F1384" s="20" t="s">
        <v>65</v>
      </c>
      <c r="G1384" s="21">
        <v>19</v>
      </c>
      <c r="H1384" s="22">
        <v>57.057000000000002</v>
      </c>
      <c r="I1384" s="22">
        <v>0.16300000000000001</v>
      </c>
      <c r="J1384" s="22">
        <v>3.9012600000000001E-2</v>
      </c>
      <c r="K1384" s="22" t="str">
        <f t="shared" si="63"/>
        <v>25x125-Q5</v>
      </c>
      <c r="L1384" s="32">
        <f>VLOOKUP(K:K,'price per block'!A:B,2,FALSE)</f>
        <v>346.15384615384613</v>
      </c>
      <c r="M1384" s="33">
        <f>VLOOKUP(K:K,'price per block'!A:E,5,FALSE)</f>
        <v>1</v>
      </c>
      <c r="N1384">
        <f t="shared" si="64"/>
        <v>0.16300000000000001</v>
      </c>
      <c r="O1384" s="34">
        <f t="shared" si="65"/>
        <v>0</v>
      </c>
    </row>
    <row r="1385" spans="1:15" x14ac:dyDescent="0.2">
      <c r="A1385" s="40">
        <v>45536</v>
      </c>
      <c r="B1385" s="23" t="s">
        <v>82</v>
      </c>
      <c r="C1385" s="19" t="s">
        <v>55</v>
      </c>
      <c r="D1385" s="19" t="s">
        <v>6</v>
      </c>
      <c r="E1385" s="19" t="s">
        <v>6</v>
      </c>
      <c r="F1385" s="20" t="s">
        <v>6</v>
      </c>
      <c r="G1385" s="21">
        <v>11223</v>
      </c>
      <c r="H1385" s="22">
        <v>543.00599999999997</v>
      </c>
      <c r="I1385" s="22">
        <v>1.204</v>
      </c>
      <c r="J1385" s="22">
        <v>3.3000099999999999</v>
      </c>
      <c r="K1385" s="22" t="str">
        <f t="shared" si="63"/>
        <v>19x125-Waste</v>
      </c>
      <c r="L1385" s="32">
        <f>VLOOKUP(K:K,'price per block'!A:B,2,FALSE)</f>
        <v>321.42857142857144</v>
      </c>
      <c r="M1385" s="33">
        <f>VLOOKUP(K:K,'price per block'!A:E,5,FALSE)</f>
        <v>1</v>
      </c>
      <c r="N1385">
        <f t="shared" si="64"/>
        <v>1.204</v>
      </c>
      <c r="O1385" s="34">
        <f t="shared" si="65"/>
        <v>0</v>
      </c>
    </row>
    <row r="1386" spans="1:15" x14ac:dyDescent="0.2">
      <c r="A1386" s="40">
        <v>45536</v>
      </c>
      <c r="B1386" s="23" t="s">
        <v>82</v>
      </c>
      <c r="C1386" s="19" t="s">
        <v>55</v>
      </c>
      <c r="D1386" s="19" t="s">
        <v>16</v>
      </c>
      <c r="E1386" s="19" t="s">
        <v>6</v>
      </c>
      <c r="F1386" s="20" t="s">
        <v>6</v>
      </c>
      <c r="G1386" s="21">
        <v>0</v>
      </c>
      <c r="H1386" s="22">
        <v>151.01</v>
      </c>
      <c r="I1386" s="22">
        <v>0.33500000000000002</v>
      </c>
      <c r="J1386" s="22">
        <v>0.91736099999999998</v>
      </c>
      <c r="K1386" s="22" t="str">
        <f t="shared" si="63"/>
        <v>19x125-Waste</v>
      </c>
      <c r="L1386" s="32">
        <f>VLOOKUP(K:K,'price per block'!A:B,2,FALSE)</f>
        <v>321.42857142857144</v>
      </c>
      <c r="M1386" s="33">
        <f>VLOOKUP(K:K,'price per block'!A:E,5,FALSE)</f>
        <v>1</v>
      </c>
      <c r="N1386">
        <f t="shared" si="64"/>
        <v>0.33500000000000002</v>
      </c>
      <c r="O1386" s="34">
        <f t="shared" si="65"/>
        <v>0</v>
      </c>
    </row>
    <row r="1387" spans="1:15" x14ac:dyDescent="0.2">
      <c r="A1387" s="40">
        <v>45536</v>
      </c>
      <c r="B1387" s="23" t="s">
        <v>82</v>
      </c>
      <c r="C1387" s="19" t="s">
        <v>55</v>
      </c>
      <c r="D1387" s="19" t="s">
        <v>17</v>
      </c>
      <c r="E1387" s="19" t="s">
        <v>6</v>
      </c>
      <c r="F1387" s="20" t="s">
        <v>6</v>
      </c>
      <c r="G1387" s="21">
        <v>0</v>
      </c>
      <c r="H1387" s="22">
        <v>0</v>
      </c>
      <c r="I1387" s="22">
        <v>0</v>
      </c>
      <c r="J1387" s="22">
        <v>0</v>
      </c>
      <c r="K1387" s="22" t="str">
        <f t="shared" si="63"/>
        <v>19x125-Waste</v>
      </c>
      <c r="L1387" s="32">
        <f>VLOOKUP(K:K,'price per block'!A:B,2,FALSE)</f>
        <v>321.42857142857144</v>
      </c>
      <c r="M1387" s="33">
        <f>VLOOKUP(K:K,'price per block'!A:E,5,FALSE)</f>
        <v>1</v>
      </c>
      <c r="N1387">
        <f t="shared" si="64"/>
        <v>0</v>
      </c>
      <c r="O1387" s="34">
        <f t="shared" si="65"/>
        <v>0</v>
      </c>
    </row>
    <row r="1388" spans="1:15" x14ac:dyDescent="0.2">
      <c r="A1388" s="40">
        <v>45536</v>
      </c>
      <c r="B1388" s="23" t="s">
        <v>82</v>
      </c>
      <c r="C1388" s="19" t="s">
        <v>55</v>
      </c>
      <c r="D1388" s="19" t="s">
        <v>9</v>
      </c>
      <c r="E1388" s="19" t="s">
        <v>10</v>
      </c>
      <c r="F1388" s="20" t="s">
        <v>6</v>
      </c>
      <c r="G1388" s="21">
        <v>9037</v>
      </c>
      <c r="H1388" s="22">
        <v>1822.96</v>
      </c>
      <c r="I1388" s="22">
        <v>4.0389999999999997</v>
      </c>
      <c r="J1388" s="22">
        <v>11.067600000000001</v>
      </c>
      <c r="K1388" s="22" t="str">
        <f t="shared" si="63"/>
        <v>19x125-Waste</v>
      </c>
      <c r="L1388" s="32">
        <f>VLOOKUP(K:K,'price per block'!A:B,2,FALSE)</f>
        <v>321.42857142857144</v>
      </c>
      <c r="M1388" s="33">
        <f>VLOOKUP(K:K,'price per block'!A:E,5,FALSE)</f>
        <v>1</v>
      </c>
      <c r="N1388">
        <f t="shared" si="64"/>
        <v>4.0389999999999997</v>
      </c>
      <c r="O1388" s="34">
        <f t="shared" si="65"/>
        <v>0</v>
      </c>
    </row>
    <row r="1389" spans="1:15" x14ac:dyDescent="0.2">
      <c r="A1389" s="40">
        <v>45536</v>
      </c>
      <c r="B1389" s="23" t="s">
        <v>82</v>
      </c>
      <c r="C1389" s="19" t="s">
        <v>42</v>
      </c>
      <c r="D1389" s="19" t="s">
        <v>6</v>
      </c>
      <c r="E1389" s="19" t="s">
        <v>6</v>
      </c>
      <c r="F1389" s="20" t="s">
        <v>6</v>
      </c>
      <c r="G1389" s="21">
        <v>6411</v>
      </c>
      <c r="H1389" s="22">
        <v>366.29500000000002</v>
      </c>
      <c r="I1389" s="22">
        <v>0.64700000000000002</v>
      </c>
      <c r="J1389" s="22">
        <v>1.774</v>
      </c>
      <c r="K1389" s="22" t="str">
        <f t="shared" si="63"/>
        <v>19x100-Waste</v>
      </c>
      <c r="L1389" s="32">
        <f>VLOOKUP(K:K,'price per block'!A:B,2,FALSE)</f>
        <v>300</v>
      </c>
      <c r="M1389" s="33">
        <f>VLOOKUP(K:K,'price per block'!A:E,5,FALSE)</f>
        <v>1</v>
      </c>
      <c r="N1389">
        <f t="shared" si="64"/>
        <v>0.64700000000000002</v>
      </c>
      <c r="O1389" s="34">
        <f t="shared" si="65"/>
        <v>0</v>
      </c>
    </row>
    <row r="1390" spans="1:15" x14ac:dyDescent="0.2">
      <c r="A1390" s="40">
        <v>45536</v>
      </c>
      <c r="B1390" s="23" t="s">
        <v>82</v>
      </c>
      <c r="C1390" s="19" t="s">
        <v>42</v>
      </c>
      <c r="D1390" s="19" t="s">
        <v>9</v>
      </c>
      <c r="E1390" s="19" t="s">
        <v>10</v>
      </c>
      <c r="F1390" s="20" t="s">
        <v>6</v>
      </c>
      <c r="G1390" s="21">
        <v>5722</v>
      </c>
      <c r="H1390" s="22">
        <v>1195.92</v>
      </c>
      <c r="I1390" s="22">
        <v>2.1120000000000001</v>
      </c>
      <c r="J1390" s="22">
        <v>5.7879500000000004</v>
      </c>
      <c r="K1390" s="22" t="str">
        <f t="shared" si="63"/>
        <v>19x100-Waste</v>
      </c>
      <c r="L1390" s="32">
        <f>VLOOKUP(K:K,'price per block'!A:B,2,FALSE)</f>
        <v>300</v>
      </c>
      <c r="M1390" s="33">
        <f>VLOOKUP(K:K,'price per block'!A:E,5,FALSE)</f>
        <v>1</v>
      </c>
      <c r="N1390">
        <f t="shared" si="64"/>
        <v>2.1120000000000001</v>
      </c>
      <c r="O1390" s="34">
        <f t="shared" si="65"/>
        <v>0</v>
      </c>
    </row>
    <row r="1391" spans="1:15" x14ac:dyDescent="0.2">
      <c r="A1391" s="40">
        <v>45536</v>
      </c>
      <c r="B1391" s="23" t="s">
        <v>82</v>
      </c>
      <c r="C1391" s="19" t="s">
        <v>42</v>
      </c>
      <c r="D1391" s="19" t="s">
        <v>16</v>
      </c>
      <c r="E1391" s="19" t="s">
        <v>6</v>
      </c>
      <c r="F1391" s="20" t="s">
        <v>6</v>
      </c>
      <c r="G1391" s="21">
        <v>0</v>
      </c>
      <c r="H1391" s="22">
        <v>79.701999999999998</v>
      </c>
      <c r="I1391" s="22">
        <v>0.14099999999999999</v>
      </c>
      <c r="J1391" s="22">
        <v>0.38600400000000001</v>
      </c>
      <c r="K1391" s="22" t="str">
        <f t="shared" si="63"/>
        <v>19x100-Waste</v>
      </c>
      <c r="L1391" s="32">
        <f>VLOOKUP(K:K,'price per block'!A:B,2,FALSE)</f>
        <v>300</v>
      </c>
      <c r="M1391" s="33">
        <f>VLOOKUP(K:K,'price per block'!A:E,5,FALSE)</f>
        <v>1</v>
      </c>
      <c r="N1391">
        <f t="shared" si="64"/>
        <v>0.14099999999999999</v>
      </c>
      <c r="O1391" s="34">
        <f t="shared" si="65"/>
        <v>0</v>
      </c>
    </row>
    <row r="1392" spans="1:15" x14ac:dyDescent="0.2">
      <c r="A1392" s="40">
        <v>45536</v>
      </c>
      <c r="B1392" s="23" t="s">
        <v>82</v>
      </c>
      <c r="C1392" s="19" t="s">
        <v>42</v>
      </c>
      <c r="D1392" s="19" t="s">
        <v>17</v>
      </c>
      <c r="E1392" s="19" t="s">
        <v>6</v>
      </c>
      <c r="F1392" s="20" t="s">
        <v>6</v>
      </c>
      <c r="G1392" s="21">
        <v>0</v>
      </c>
      <c r="H1392" s="22">
        <v>0</v>
      </c>
      <c r="I1392" s="22">
        <v>0</v>
      </c>
      <c r="J1392" s="22">
        <v>0</v>
      </c>
      <c r="K1392" s="22" t="str">
        <f t="shared" si="63"/>
        <v>19x100-Waste</v>
      </c>
      <c r="L1392" s="32">
        <f>VLOOKUP(K:K,'price per block'!A:B,2,FALSE)</f>
        <v>300</v>
      </c>
      <c r="M1392" s="33">
        <f>VLOOKUP(K:K,'price per block'!A:E,5,FALSE)</f>
        <v>1</v>
      </c>
      <c r="N1392">
        <f t="shared" si="64"/>
        <v>0</v>
      </c>
      <c r="O1392" s="34">
        <f t="shared" si="65"/>
        <v>0</v>
      </c>
    </row>
    <row r="1393" spans="1:15" x14ac:dyDescent="0.2">
      <c r="A1393" s="40">
        <v>45536</v>
      </c>
      <c r="B1393" s="23" t="s">
        <v>82</v>
      </c>
      <c r="C1393" s="19" t="s">
        <v>55</v>
      </c>
      <c r="D1393" s="19" t="s">
        <v>54</v>
      </c>
      <c r="E1393" s="19" t="s">
        <v>15</v>
      </c>
      <c r="F1393" s="20" t="s">
        <v>64</v>
      </c>
      <c r="G1393" s="21">
        <v>3509</v>
      </c>
      <c r="H1393" s="22">
        <v>807.59199999999998</v>
      </c>
      <c r="I1393" s="22">
        <v>1.79</v>
      </c>
      <c r="J1393" s="22">
        <v>4.9057199999999996</v>
      </c>
      <c r="K1393" s="22" t="str">
        <f t="shared" si="63"/>
        <v>19x125-Q4</v>
      </c>
      <c r="L1393" s="32">
        <f>VLOOKUP(K:K,'price per block'!A:B,2,FALSE)</f>
        <v>128.57142857142858</v>
      </c>
      <c r="M1393" s="33">
        <f>VLOOKUP(K:K,'price per block'!A:E,5,FALSE)</f>
        <v>0.4</v>
      </c>
      <c r="N1393">
        <f t="shared" si="64"/>
        <v>0.71600000000000008</v>
      </c>
      <c r="O1393" s="34">
        <f t="shared" si="65"/>
        <v>1.0739999999999998</v>
      </c>
    </row>
    <row r="1394" spans="1:15" x14ac:dyDescent="0.2">
      <c r="A1394" s="40">
        <v>45536</v>
      </c>
      <c r="B1394" s="23" t="s">
        <v>82</v>
      </c>
      <c r="C1394" s="19" t="s">
        <v>55</v>
      </c>
      <c r="D1394" s="19" t="s">
        <v>57</v>
      </c>
      <c r="E1394" s="19" t="s">
        <v>12</v>
      </c>
      <c r="F1394" s="20" t="s">
        <v>61</v>
      </c>
      <c r="G1394" s="21">
        <v>15220</v>
      </c>
      <c r="H1394" s="22">
        <v>6484.39</v>
      </c>
      <c r="I1394" s="22">
        <v>14.381</v>
      </c>
      <c r="J1394" s="22">
        <v>39.408200000000001</v>
      </c>
      <c r="K1394" s="22" t="str">
        <f t="shared" si="63"/>
        <v>19x125-Q1</v>
      </c>
      <c r="L1394" s="32">
        <f>VLOOKUP(K:K,'price per block'!A:B,2,FALSE)</f>
        <v>321.42857142857144</v>
      </c>
      <c r="M1394" s="33">
        <f>VLOOKUP(K:K,'price per block'!A:E,5,FALSE)</f>
        <v>1</v>
      </c>
      <c r="N1394">
        <f t="shared" si="64"/>
        <v>14.381</v>
      </c>
      <c r="O1394" s="34">
        <f t="shared" si="65"/>
        <v>0</v>
      </c>
    </row>
    <row r="1395" spans="1:15" x14ac:dyDescent="0.2">
      <c r="A1395" s="40">
        <v>45536</v>
      </c>
      <c r="B1395" s="23" t="s">
        <v>82</v>
      </c>
      <c r="C1395" s="19" t="s">
        <v>55</v>
      </c>
      <c r="D1395" s="19" t="s">
        <v>59</v>
      </c>
      <c r="E1395" s="19" t="s">
        <v>12</v>
      </c>
      <c r="F1395" s="20" t="s">
        <v>61</v>
      </c>
      <c r="G1395" s="21">
        <v>4071</v>
      </c>
      <c r="H1395" s="22">
        <v>845.07899999999995</v>
      </c>
      <c r="I1395" s="22">
        <v>1.873</v>
      </c>
      <c r="J1395" s="22">
        <v>5.1328800000000001</v>
      </c>
      <c r="K1395" s="22" t="str">
        <f t="shared" si="63"/>
        <v>19x125-Q1</v>
      </c>
      <c r="L1395" s="32">
        <f>VLOOKUP(K:K,'price per block'!A:B,2,FALSE)</f>
        <v>321.42857142857144</v>
      </c>
      <c r="M1395" s="33">
        <f>VLOOKUP(K:K,'price per block'!A:E,5,FALSE)</f>
        <v>1</v>
      </c>
      <c r="N1395">
        <f t="shared" si="64"/>
        <v>1.873</v>
      </c>
      <c r="O1395" s="34">
        <f t="shared" si="65"/>
        <v>0</v>
      </c>
    </row>
    <row r="1396" spans="1:15" x14ac:dyDescent="0.2">
      <c r="A1396" s="40">
        <v>45536</v>
      </c>
      <c r="B1396" s="23" t="s">
        <v>82</v>
      </c>
      <c r="C1396" s="19" t="s">
        <v>55</v>
      </c>
      <c r="D1396" s="19" t="s">
        <v>58</v>
      </c>
      <c r="E1396" s="19" t="s">
        <v>15</v>
      </c>
      <c r="F1396" s="20" t="s">
        <v>62</v>
      </c>
      <c r="G1396" s="21">
        <v>2610</v>
      </c>
      <c r="H1396" s="22">
        <v>649.53</v>
      </c>
      <c r="I1396" s="22">
        <v>1.4379999999999999</v>
      </c>
      <c r="J1396" s="22">
        <v>3.9414099999999999</v>
      </c>
      <c r="K1396" s="22" t="str">
        <f t="shared" si="63"/>
        <v>19x125-Q3</v>
      </c>
      <c r="L1396" s="32">
        <f>VLOOKUP(K:K,'price per block'!A:B,2,FALSE)</f>
        <v>257.14285714285717</v>
      </c>
      <c r="M1396" s="33">
        <f>VLOOKUP(K:K,'price per block'!A:E,5,FALSE)</f>
        <v>0.6</v>
      </c>
      <c r="N1396">
        <f t="shared" si="64"/>
        <v>0.8627999999999999</v>
      </c>
      <c r="O1396" s="34">
        <f t="shared" si="65"/>
        <v>0.57520000000000004</v>
      </c>
    </row>
    <row r="1397" spans="1:15" x14ac:dyDescent="0.2">
      <c r="A1397" s="40">
        <v>45536</v>
      </c>
      <c r="B1397" s="23" t="s">
        <v>82</v>
      </c>
      <c r="C1397" s="19" t="s">
        <v>55</v>
      </c>
      <c r="D1397" s="19" t="s">
        <v>100</v>
      </c>
      <c r="E1397" s="19" t="s">
        <v>12</v>
      </c>
      <c r="F1397" s="20" t="s">
        <v>65</v>
      </c>
      <c r="G1397" s="21">
        <v>52</v>
      </c>
      <c r="H1397" s="22">
        <v>156.15600000000001</v>
      </c>
      <c r="I1397" s="22">
        <v>0.34699999999999998</v>
      </c>
      <c r="J1397" s="22">
        <v>0.95013700000000001</v>
      </c>
      <c r="K1397" s="22" t="str">
        <f t="shared" si="63"/>
        <v>19x125-Q5</v>
      </c>
      <c r="L1397" s="32">
        <f>VLOOKUP(K:K,'price per block'!A:B,2,FALSE)</f>
        <v>321.42857142857144</v>
      </c>
      <c r="M1397" s="33">
        <f>VLOOKUP(K:K,'price per block'!A:E,5,FALSE)</f>
        <v>1</v>
      </c>
      <c r="N1397">
        <f t="shared" si="64"/>
        <v>0.34699999999999998</v>
      </c>
      <c r="O1397" s="34">
        <f t="shared" si="65"/>
        <v>0</v>
      </c>
    </row>
    <row r="1398" spans="1:15" x14ac:dyDescent="0.2">
      <c r="A1398" s="40">
        <v>45536</v>
      </c>
      <c r="B1398" s="23" t="s">
        <v>82</v>
      </c>
      <c r="C1398" s="19" t="s">
        <v>55</v>
      </c>
      <c r="D1398" s="19" t="s">
        <v>99</v>
      </c>
      <c r="E1398" s="19" t="s">
        <v>12</v>
      </c>
      <c r="F1398" s="20" t="s">
        <v>65</v>
      </c>
      <c r="G1398" s="21">
        <v>59</v>
      </c>
      <c r="H1398" s="22">
        <v>141.77699999999999</v>
      </c>
      <c r="I1398" s="22">
        <v>0.315</v>
      </c>
      <c r="J1398" s="22">
        <v>0.86210699999999996</v>
      </c>
      <c r="K1398" s="22" t="str">
        <f t="shared" si="63"/>
        <v>19x125-Q5</v>
      </c>
      <c r="L1398" s="32">
        <f>VLOOKUP(K:K,'price per block'!A:B,2,FALSE)</f>
        <v>321.42857142857144</v>
      </c>
      <c r="M1398" s="33">
        <f>VLOOKUP(K:K,'price per block'!A:E,5,FALSE)</f>
        <v>1</v>
      </c>
      <c r="N1398">
        <f t="shared" si="64"/>
        <v>0.315</v>
      </c>
      <c r="O1398" s="34">
        <f t="shared" si="65"/>
        <v>0</v>
      </c>
    </row>
    <row r="1399" spans="1:15" x14ac:dyDescent="0.2">
      <c r="A1399" s="40">
        <v>45536</v>
      </c>
      <c r="B1399" s="23" t="s">
        <v>82</v>
      </c>
      <c r="C1399" s="19" t="s">
        <v>55</v>
      </c>
      <c r="D1399" s="19" t="s">
        <v>56</v>
      </c>
      <c r="E1399" s="19" t="s">
        <v>22</v>
      </c>
      <c r="F1399" s="20" t="s">
        <v>63</v>
      </c>
      <c r="G1399" s="21">
        <v>14</v>
      </c>
      <c r="H1399" s="22">
        <v>3.7559999999999998</v>
      </c>
      <c r="I1399" s="22">
        <v>8.0000000000000002E-3</v>
      </c>
      <c r="J1399" s="22">
        <v>2.2790600000000001E-2</v>
      </c>
      <c r="K1399" s="22" t="str">
        <f t="shared" si="63"/>
        <v>19x125-Q2</v>
      </c>
      <c r="L1399" s="32">
        <f>VLOOKUP(K:K,'price per block'!A:B,2,FALSE)</f>
        <v>321.42857142857144</v>
      </c>
      <c r="M1399" s="33">
        <f>VLOOKUP(K:K,'price per block'!A:E,5,FALSE)</f>
        <v>1</v>
      </c>
      <c r="N1399">
        <f t="shared" si="64"/>
        <v>8.0000000000000002E-3</v>
      </c>
      <c r="O1399" s="34">
        <f t="shared" si="65"/>
        <v>0</v>
      </c>
    </row>
    <row r="1400" spans="1:15" x14ac:dyDescent="0.2">
      <c r="A1400" s="40">
        <v>45536</v>
      </c>
      <c r="B1400" s="23" t="s">
        <v>82</v>
      </c>
      <c r="C1400" s="19" t="s">
        <v>42</v>
      </c>
      <c r="D1400" s="19" t="s">
        <v>46</v>
      </c>
      <c r="E1400" s="19" t="s">
        <v>12</v>
      </c>
      <c r="F1400" s="20" t="s">
        <v>61</v>
      </c>
      <c r="G1400" s="21">
        <v>2381</v>
      </c>
      <c r="H1400" s="22">
        <v>447.09399999999999</v>
      </c>
      <c r="I1400" s="22">
        <v>0.79</v>
      </c>
      <c r="J1400" s="22">
        <v>2.16466</v>
      </c>
      <c r="K1400" s="22" t="str">
        <f t="shared" si="63"/>
        <v>19x100-Q1</v>
      </c>
      <c r="L1400" s="32">
        <f>VLOOKUP(K:K,'price per block'!A:B,2,FALSE)</f>
        <v>300</v>
      </c>
      <c r="M1400" s="33">
        <f>VLOOKUP(K:K,'price per block'!A:E,5,FALSE)</f>
        <v>1</v>
      </c>
      <c r="N1400">
        <f t="shared" si="64"/>
        <v>0.79</v>
      </c>
      <c r="O1400" s="34">
        <f t="shared" si="65"/>
        <v>0</v>
      </c>
    </row>
    <row r="1401" spans="1:15" x14ac:dyDescent="0.2">
      <c r="A1401" s="40">
        <v>45536</v>
      </c>
      <c r="B1401" s="23" t="s">
        <v>82</v>
      </c>
      <c r="C1401" s="19" t="s">
        <v>42</v>
      </c>
      <c r="D1401" s="19" t="s">
        <v>47</v>
      </c>
      <c r="E1401" s="19" t="s">
        <v>12</v>
      </c>
      <c r="F1401" s="20" t="s">
        <v>61</v>
      </c>
      <c r="G1401" s="21">
        <v>8174</v>
      </c>
      <c r="H1401" s="22">
        <v>3345.57</v>
      </c>
      <c r="I1401" s="22">
        <v>5.9169999999999998</v>
      </c>
      <c r="J1401" s="22">
        <v>16.215399999999999</v>
      </c>
      <c r="K1401" s="22" t="str">
        <f t="shared" si="63"/>
        <v>19x100-Q1</v>
      </c>
      <c r="L1401" s="32">
        <f>VLOOKUP(K:K,'price per block'!A:B,2,FALSE)</f>
        <v>300</v>
      </c>
      <c r="M1401" s="33">
        <f>VLOOKUP(K:K,'price per block'!A:E,5,FALSE)</f>
        <v>1</v>
      </c>
      <c r="N1401">
        <f t="shared" si="64"/>
        <v>5.9169999999999998</v>
      </c>
      <c r="O1401" s="34">
        <f t="shared" si="65"/>
        <v>0</v>
      </c>
    </row>
    <row r="1402" spans="1:15" x14ac:dyDescent="0.2">
      <c r="A1402" s="40">
        <v>45536</v>
      </c>
      <c r="B1402" s="23" t="s">
        <v>82</v>
      </c>
      <c r="C1402" s="19" t="s">
        <v>42</v>
      </c>
      <c r="D1402" s="19" t="s">
        <v>96</v>
      </c>
      <c r="E1402" s="19" t="s">
        <v>15</v>
      </c>
      <c r="F1402" s="20" t="s">
        <v>62</v>
      </c>
      <c r="G1402" s="21">
        <v>1302</v>
      </c>
      <c r="H1402" s="22">
        <v>337.423</v>
      </c>
      <c r="I1402" s="22">
        <v>0.59599999999999997</v>
      </c>
      <c r="J1402" s="22">
        <v>1.63266</v>
      </c>
      <c r="K1402" s="22" t="str">
        <f t="shared" si="63"/>
        <v>19x100-Q3</v>
      </c>
      <c r="L1402" s="32">
        <f>VLOOKUP(K:K,'price per block'!A:B,2,FALSE)</f>
        <v>225</v>
      </c>
      <c r="M1402" s="33">
        <f>VLOOKUP(K:K,'price per block'!A:E,5,FALSE)</f>
        <v>0.75</v>
      </c>
      <c r="N1402">
        <f t="shared" si="64"/>
        <v>0.44699999999999995</v>
      </c>
      <c r="O1402" s="34">
        <f t="shared" si="65"/>
        <v>0.14900000000000002</v>
      </c>
    </row>
    <row r="1403" spans="1:15" x14ac:dyDescent="0.2">
      <c r="A1403" s="40">
        <v>45536</v>
      </c>
      <c r="B1403" s="23" t="s">
        <v>82</v>
      </c>
      <c r="C1403" s="19" t="s">
        <v>42</v>
      </c>
      <c r="D1403" s="19" t="s">
        <v>44</v>
      </c>
      <c r="E1403" s="19" t="s">
        <v>15</v>
      </c>
      <c r="F1403" s="20" t="s">
        <v>64</v>
      </c>
      <c r="G1403" s="21">
        <v>589</v>
      </c>
      <c r="H1403" s="22">
        <v>135.63200000000001</v>
      </c>
      <c r="I1403" s="22">
        <v>0.24</v>
      </c>
      <c r="J1403" s="22">
        <v>0.65666500000000005</v>
      </c>
      <c r="K1403" s="22" t="str">
        <f t="shared" si="63"/>
        <v>19x100-Q4</v>
      </c>
      <c r="L1403" s="32">
        <f>VLOOKUP(K:K,'price per block'!A:B,2,FALSE)</f>
        <v>150</v>
      </c>
      <c r="M1403" s="33">
        <f>VLOOKUP(K:K,'price per block'!A:E,5,FALSE)</f>
        <v>0.5</v>
      </c>
      <c r="N1403">
        <f t="shared" si="64"/>
        <v>0.12</v>
      </c>
      <c r="O1403" s="34">
        <f t="shared" si="65"/>
        <v>0.12</v>
      </c>
    </row>
    <row r="1404" spans="1:15" x14ac:dyDescent="0.2">
      <c r="A1404" s="40">
        <v>45536</v>
      </c>
      <c r="B1404" s="23" t="s">
        <v>82</v>
      </c>
      <c r="C1404" s="19" t="s">
        <v>42</v>
      </c>
      <c r="D1404" s="19" t="s">
        <v>45</v>
      </c>
      <c r="E1404" s="19" t="s">
        <v>22</v>
      </c>
      <c r="F1404" s="20" t="s">
        <v>63</v>
      </c>
      <c r="G1404" s="21">
        <v>100</v>
      </c>
      <c r="H1404" s="22">
        <v>24.219000000000001</v>
      </c>
      <c r="I1404" s="22">
        <v>4.2999999999999997E-2</v>
      </c>
      <c r="J1404" s="22">
        <v>0.117384</v>
      </c>
      <c r="K1404" s="22" t="str">
        <f t="shared" si="63"/>
        <v>19x100-Q2</v>
      </c>
      <c r="L1404" s="32">
        <f>VLOOKUP(K:K,'price per block'!A:B,2,FALSE)</f>
        <v>300</v>
      </c>
      <c r="M1404" s="33">
        <f>VLOOKUP(K:K,'price per block'!A:E,5,FALSE)</f>
        <v>1</v>
      </c>
      <c r="N1404">
        <f t="shared" si="64"/>
        <v>4.2999999999999997E-2</v>
      </c>
      <c r="O1404" s="34">
        <f t="shared" si="65"/>
        <v>0</v>
      </c>
    </row>
    <row r="1405" spans="1:15" x14ac:dyDescent="0.2">
      <c r="A1405" s="40">
        <v>45536</v>
      </c>
      <c r="B1405" s="23" t="s">
        <v>82</v>
      </c>
      <c r="C1405" s="19" t="s">
        <v>42</v>
      </c>
      <c r="D1405" s="19" t="s">
        <v>43</v>
      </c>
      <c r="E1405" s="19" t="s">
        <v>12</v>
      </c>
      <c r="F1405" s="20" t="s">
        <v>65</v>
      </c>
      <c r="G1405" s="21">
        <v>41</v>
      </c>
      <c r="H1405" s="22">
        <v>98.727999999999994</v>
      </c>
      <c r="I1405" s="22">
        <v>0.17499999999999999</v>
      </c>
      <c r="J1405" s="22">
        <v>0.47975600000000002</v>
      </c>
      <c r="K1405" s="22" t="str">
        <f t="shared" si="63"/>
        <v>19x100-Q5</v>
      </c>
      <c r="L1405" s="32">
        <f>VLOOKUP(K:K,'price per block'!A:B,2,FALSE)</f>
        <v>300</v>
      </c>
      <c r="M1405" s="33">
        <f>VLOOKUP(K:K,'price per block'!A:E,5,FALSE)</f>
        <v>1</v>
      </c>
      <c r="N1405">
        <f t="shared" si="64"/>
        <v>0.17499999999999999</v>
      </c>
      <c r="O1405" s="34">
        <f t="shared" si="65"/>
        <v>0</v>
      </c>
    </row>
    <row r="1406" spans="1:15" x14ac:dyDescent="0.2">
      <c r="A1406" s="40">
        <v>45536</v>
      </c>
      <c r="B1406" s="23" t="s">
        <v>82</v>
      </c>
      <c r="C1406" s="19" t="s">
        <v>42</v>
      </c>
      <c r="D1406" s="19" t="s">
        <v>41</v>
      </c>
      <c r="E1406" s="19" t="s">
        <v>12</v>
      </c>
      <c r="F1406" s="20" t="s">
        <v>65</v>
      </c>
      <c r="G1406" s="21">
        <v>19</v>
      </c>
      <c r="H1406" s="22">
        <v>57.057000000000002</v>
      </c>
      <c r="I1406" s="22">
        <v>0.10100000000000001</v>
      </c>
      <c r="J1406" s="22">
        <v>0.27732600000000002</v>
      </c>
      <c r="K1406" s="22" t="str">
        <f t="shared" si="63"/>
        <v>19x100-Q5</v>
      </c>
      <c r="L1406" s="32">
        <f>VLOOKUP(K:K,'price per block'!A:B,2,FALSE)</f>
        <v>300</v>
      </c>
      <c r="M1406" s="33">
        <f>VLOOKUP(K:K,'price per block'!A:E,5,FALSE)</f>
        <v>1</v>
      </c>
      <c r="N1406">
        <f t="shared" si="64"/>
        <v>0.10100000000000001</v>
      </c>
      <c r="O1406" s="34">
        <f t="shared" si="65"/>
        <v>0</v>
      </c>
    </row>
    <row r="1407" spans="1:15" x14ac:dyDescent="0.2">
      <c r="A1407" s="40">
        <v>45536</v>
      </c>
      <c r="B1407" t="s">
        <v>92</v>
      </c>
      <c r="C1407" s="19" t="s">
        <v>126</v>
      </c>
      <c r="D1407" s="19" t="s">
        <v>9</v>
      </c>
      <c r="E1407" s="19" t="s">
        <v>10</v>
      </c>
      <c r="F1407" s="20" t="s">
        <v>6</v>
      </c>
      <c r="G1407" s="21">
        <v>36607</v>
      </c>
      <c r="H1407" s="22">
        <v>7318.64</v>
      </c>
      <c r="I1407" s="22">
        <v>9.6349999999999998</v>
      </c>
      <c r="J1407" s="22">
        <v>16.138000000000002</v>
      </c>
      <c r="K1407" s="22" t="str">
        <f t="shared" si="63"/>
        <v>19x75-Waste</v>
      </c>
      <c r="L1407" s="32">
        <f>VLOOKUP(K:K,'price per block'!A:B,2,FALSE)</f>
        <v>300</v>
      </c>
      <c r="M1407" s="33">
        <f>VLOOKUP(K:K,'price per block'!A:E,5,FALSE)</f>
        <v>1</v>
      </c>
      <c r="N1407">
        <f t="shared" si="64"/>
        <v>9.6349999999999998</v>
      </c>
      <c r="O1407" s="34">
        <f t="shared" si="65"/>
        <v>0</v>
      </c>
    </row>
    <row r="1408" spans="1:15" x14ac:dyDescent="0.2">
      <c r="A1408" s="40">
        <v>45536</v>
      </c>
      <c r="B1408" t="s">
        <v>92</v>
      </c>
      <c r="C1408" s="19" t="s">
        <v>126</v>
      </c>
      <c r="D1408" s="19" t="s">
        <v>6</v>
      </c>
      <c r="E1408" s="19" t="s">
        <v>6</v>
      </c>
      <c r="F1408" s="20" t="s">
        <v>6</v>
      </c>
      <c r="G1408" s="21">
        <v>49946</v>
      </c>
      <c r="H1408" s="22">
        <v>2815.46</v>
      </c>
      <c r="I1408" s="22">
        <v>3.7080000000000002</v>
      </c>
      <c r="J1408" s="22">
        <v>6.2115499999999999</v>
      </c>
      <c r="K1408" s="22" t="str">
        <f t="shared" si="63"/>
        <v>19x75-Waste</v>
      </c>
      <c r="L1408" s="32">
        <f>VLOOKUP(K:K,'price per block'!A:B,2,FALSE)</f>
        <v>300</v>
      </c>
      <c r="M1408" s="33">
        <f>VLOOKUP(K:K,'price per block'!A:E,5,FALSE)</f>
        <v>1</v>
      </c>
      <c r="N1408">
        <f t="shared" si="64"/>
        <v>3.7080000000000002</v>
      </c>
      <c r="O1408" s="34">
        <f t="shared" si="65"/>
        <v>0</v>
      </c>
    </row>
    <row r="1409" spans="1:15" x14ac:dyDescent="0.2">
      <c r="A1409" s="40">
        <v>45536</v>
      </c>
      <c r="B1409" t="s">
        <v>92</v>
      </c>
      <c r="C1409" s="19" t="s">
        <v>126</v>
      </c>
      <c r="D1409" s="19" t="s">
        <v>16</v>
      </c>
      <c r="E1409" s="19" t="s">
        <v>6</v>
      </c>
      <c r="F1409" s="20" t="s">
        <v>6</v>
      </c>
      <c r="G1409" s="21">
        <v>0</v>
      </c>
      <c r="H1409" s="22">
        <v>669.846</v>
      </c>
      <c r="I1409" s="22">
        <v>0.88200000000000001</v>
      </c>
      <c r="J1409" s="22">
        <v>1.47759</v>
      </c>
      <c r="K1409" s="22" t="str">
        <f t="shared" si="63"/>
        <v>19x75-Waste</v>
      </c>
      <c r="L1409" s="32">
        <f>VLOOKUP(K:K,'price per block'!A:B,2,FALSE)</f>
        <v>300</v>
      </c>
      <c r="M1409" s="33">
        <f>VLOOKUP(K:K,'price per block'!A:E,5,FALSE)</f>
        <v>1</v>
      </c>
      <c r="N1409">
        <f t="shared" si="64"/>
        <v>0.88200000000000001</v>
      </c>
      <c r="O1409" s="34">
        <f t="shared" si="65"/>
        <v>0</v>
      </c>
    </row>
    <row r="1410" spans="1:15" x14ac:dyDescent="0.2">
      <c r="A1410" s="40">
        <v>45536</v>
      </c>
      <c r="B1410" t="s">
        <v>92</v>
      </c>
      <c r="C1410" s="19" t="s">
        <v>126</v>
      </c>
      <c r="D1410" s="19" t="s">
        <v>17</v>
      </c>
      <c r="E1410" s="19" t="s">
        <v>6</v>
      </c>
      <c r="F1410" s="20" t="s">
        <v>6</v>
      </c>
      <c r="G1410" s="21">
        <v>0</v>
      </c>
      <c r="H1410" s="22">
        <v>0</v>
      </c>
      <c r="I1410" s="22">
        <v>0</v>
      </c>
      <c r="J1410" s="22">
        <v>0</v>
      </c>
      <c r="K1410" s="22" t="str">
        <f t="shared" si="63"/>
        <v>19x75-Waste</v>
      </c>
      <c r="L1410" s="32">
        <f>VLOOKUP(K:K,'price per block'!A:B,2,FALSE)</f>
        <v>300</v>
      </c>
      <c r="M1410" s="33">
        <f>VLOOKUP(K:K,'price per block'!A:E,5,FALSE)</f>
        <v>1</v>
      </c>
      <c r="N1410">
        <f t="shared" si="64"/>
        <v>0</v>
      </c>
      <c r="O1410" s="34">
        <f t="shared" si="65"/>
        <v>0</v>
      </c>
    </row>
    <row r="1411" spans="1:15" x14ac:dyDescent="0.2">
      <c r="A1411" s="40">
        <v>45536</v>
      </c>
      <c r="B1411" t="s">
        <v>92</v>
      </c>
      <c r="C1411" s="19" t="s">
        <v>126</v>
      </c>
      <c r="D1411" s="19" t="s">
        <v>13</v>
      </c>
      <c r="E1411" s="19" t="s">
        <v>12</v>
      </c>
      <c r="F1411" s="20" t="s">
        <v>61</v>
      </c>
      <c r="G1411" s="21">
        <v>210</v>
      </c>
      <c r="H1411" s="22">
        <v>42.548999999999999</v>
      </c>
      <c r="I1411" s="22">
        <v>5.6000000000000001E-2</v>
      </c>
      <c r="J1411" s="22">
        <v>9.3872300000000006E-2</v>
      </c>
      <c r="K1411" s="22" t="str">
        <f t="shared" ref="K1411:K1474" si="66">CONCATENATE(C1411,"-",F1411)</f>
        <v>19x75-Q1</v>
      </c>
      <c r="L1411" s="32">
        <f>VLOOKUP(K:K,'price per block'!A:B,2,FALSE)</f>
        <v>300</v>
      </c>
      <c r="M1411" s="33">
        <f>VLOOKUP(K:K,'price per block'!A:E,5,FALSE)</f>
        <v>1</v>
      </c>
      <c r="N1411">
        <f t="shared" ref="N1411:N1474" si="67">M1411*I1411</f>
        <v>5.6000000000000001E-2</v>
      </c>
      <c r="O1411" s="34">
        <f t="shared" ref="O1411:O1474" si="68">I1411-N1411</f>
        <v>0</v>
      </c>
    </row>
    <row r="1412" spans="1:15" x14ac:dyDescent="0.2">
      <c r="A1412" s="40">
        <v>45536</v>
      </c>
      <c r="B1412" t="s">
        <v>92</v>
      </c>
      <c r="C1412" s="19" t="s">
        <v>126</v>
      </c>
      <c r="D1412" s="19" t="s">
        <v>11</v>
      </c>
      <c r="E1412" s="19" t="s">
        <v>12</v>
      </c>
      <c r="F1412" s="20" t="s">
        <v>61</v>
      </c>
      <c r="G1412" s="21">
        <v>102653</v>
      </c>
      <c r="H1412" s="22">
        <v>29053.599999999999</v>
      </c>
      <c r="I1412" s="22">
        <v>38.262</v>
      </c>
      <c r="J1412" s="22">
        <v>64.089299999999994</v>
      </c>
      <c r="K1412" s="22" t="str">
        <f t="shared" si="66"/>
        <v>19x75-Q1</v>
      </c>
      <c r="L1412" s="32">
        <f>VLOOKUP(K:K,'price per block'!A:B,2,FALSE)</f>
        <v>300</v>
      </c>
      <c r="M1412" s="33">
        <f>VLOOKUP(K:K,'price per block'!A:E,5,FALSE)</f>
        <v>1</v>
      </c>
      <c r="N1412">
        <f t="shared" si="67"/>
        <v>38.262</v>
      </c>
      <c r="O1412" s="34">
        <f t="shared" si="68"/>
        <v>0</v>
      </c>
    </row>
    <row r="1413" spans="1:15" x14ac:dyDescent="0.2">
      <c r="A1413" s="40">
        <v>45536</v>
      </c>
      <c r="B1413" t="s">
        <v>92</v>
      </c>
      <c r="C1413" s="19" t="s">
        <v>126</v>
      </c>
      <c r="D1413" s="19" t="s">
        <v>14</v>
      </c>
      <c r="E1413" s="19" t="s">
        <v>15</v>
      </c>
      <c r="F1413" s="20" t="s">
        <v>62</v>
      </c>
      <c r="G1413" s="21">
        <v>5233</v>
      </c>
      <c r="H1413" s="22">
        <v>1350.61</v>
      </c>
      <c r="I1413" s="22">
        <v>1.778</v>
      </c>
      <c r="J1413" s="22">
        <v>2.9779599999999999</v>
      </c>
      <c r="K1413" s="22" t="str">
        <f t="shared" si="66"/>
        <v>19x75-Q3</v>
      </c>
      <c r="L1413" s="32">
        <f>VLOOKUP(K:K,'price per block'!A:B,2,FALSE)</f>
        <v>244</v>
      </c>
      <c r="M1413" s="33">
        <f>VLOOKUP(K:K,'price per block'!A:E,5,FALSE)</f>
        <v>0.81333333333333335</v>
      </c>
      <c r="N1413">
        <f t="shared" si="67"/>
        <v>1.4461066666666667</v>
      </c>
      <c r="O1413" s="34">
        <f t="shared" si="68"/>
        <v>0.33189333333333337</v>
      </c>
    </row>
    <row r="1414" spans="1:15" x14ac:dyDescent="0.2">
      <c r="A1414" s="40">
        <v>45536</v>
      </c>
      <c r="B1414" t="s">
        <v>92</v>
      </c>
      <c r="C1414" s="19" t="s">
        <v>126</v>
      </c>
      <c r="D1414" s="19" t="s">
        <v>27</v>
      </c>
      <c r="E1414" s="19" t="s">
        <v>15</v>
      </c>
      <c r="F1414" s="20" t="s">
        <v>64</v>
      </c>
      <c r="G1414" s="21">
        <v>4483</v>
      </c>
      <c r="H1414" s="22">
        <v>1065.0899999999999</v>
      </c>
      <c r="I1414" s="22">
        <v>1.4019999999999999</v>
      </c>
      <c r="J1414" s="22">
        <v>2.3486099999999999</v>
      </c>
      <c r="K1414" s="22" t="str">
        <f t="shared" si="66"/>
        <v>19x75-Q4</v>
      </c>
      <c r="L1414" s="32">
        <f>VLOOKUP(K:K,'price per block'!A:B,2,FALSE)</f>
        <v>200.00000000000003</v>
      </c>
      <c r="M1414" s="33">
        <f>VLOOKUP(K:K,'price per block'!A:E,5,FALSE)</f>
        <v>0.66666666666666663</v>
      </c>
      <c r="N1414">
        <f t="shared" si="67"/>
        <v>0.93466666666666653</v>
      </c>
      <c r="O1414" s="34">
        <f t="shared" si="68"/>
        <v>0.46733333333333338</v>
      </c>
    </row>
    <row r="1415" spans="1:15" x14ac:dyDescent="0.2">
      <c r="A1415" s="40">
        <v>45536</v>
      </c>
      <c r="B1415" t="s">
        <v>92</v>
      </c>
      <c r="C1415" s="19" t="s">
        <v>126</v>
      </c>
      <c r="D1415" s="19" t="s">
        <v>24</v>
      </c>
      <c r="E1415" s="19" t="s">
        <v>12</v>
      </c>
      <c r="F1415" s="20" t="s">
        <v>65</v>
      </c>
      <c r="G1415" s="21">
        <v>108</v>
      </c>
      <c r="H1415" s="22">
        <v>259.524</v>
      </c>
      <c r="I1415" s="22">
        <v>0.34200000000000003</v>
      </c>
      <c r="J1415" s="22">
        <v>0.57230899999999996</v>
      </c>
      <c r="K1415" s="22" t="str">
        <f t="shared" si="66"/>
        <v>19x75-Q5</v>
      </c>
      <c r="L1415" s="32">
        <f>VLOOKUP(K:K,'price per block'!A:B,2,FALSE)</f>
        <v>300</v>
      </c>
      <c r="M1415" s="33">
        <f>VLOOKUP(K:K,'price per block'!A:E,5,FALSE)</f>
        <v>1</v>
      </c>
      <c r="N1415">
        <f t="shared" si="67"/>
        <v>0.34200000000000003</v>
      </c>
      <c r="O1415" s="34">
        <f t="shared" si="68"/>
        <v>0</v>
      </c>
    </row>
    <row r="1416" spans="1:15" x14ac:dyDescent="0.2">
      <c r="A1416" s="40">
        <v>45536</v>
      </c>
      <c r="B1416" t="s">
        <v>92</v>
      </c>
      <c r="C1416" s="19" t="s">
        <v>126</v>
      </c>
      <c r="D1416" s="19" t="s">
        <v>23</v>
      </c>
      <c r="E1416" s="19" t="s">
        <v>22</v>
      </c>
      <c r="F1416" s="20" t="s">
        <v>63</v>
      </c>
      <c r="G1416" s="21">
        <v>1794</v>
      </c>
      <c r="H1416" s="22">
        <v>489.334</v>
      </c>
      <c r="I1416" s="22">
        <v>0.64500000000000002</v>
      </c>
      <c r="J1416" s="22">
        <v>1.07979</v>
      </c>
      <c r="K1416" s="22" t="str">
        <f t="shared" si="66"/>
        <v>19x75-Q2</v>
      </c>
      <c r="L1416" s="32">
        <f>VLOOKUP(K:K,'price per block'!A:B,2,FALSE)</f>
        <v>300</v>
      </c>
      <c r="M1416" s="33">
        <f>VLOOKUP(K:K,'price per block'!A:E,5,FALSE)</f>
        <v>1</v>
      </c>
      <c r="N1416">
        <f t="shared" si="67"/>
        <v>0.64500000000000002</v>
      </c>
      <c r="O1416" s="34">
        <f t="shared" si="68"/>
        <v>0</v>
      </c>
    </row>
    <row r="1417" spans="1:15" x14ac:dyDescent="0.2">
      <c r="A1417" s="40">
        <v>45536</v>
      </c>
      <c r="B1417" t="s">
        <v>92</v>
      </c>
      <c r="C1417" s="19" t="s">
        <v>126</v>
      </c>
      <c r="D1417" s="19" t="s">
        <v>25</v>
      </c>
      <c r="E1417" s="19" t="s">
        <v>12</v>
      </c>
      <c r="F1417" s="20" t="s">
        <v>65</v>
      </c>
      <c r="G1417" s="21">
        <v>65</v>
      </c>
      <c r="H1417" s="22">
        <v>195.19499999999999</v>
      </c>
      <c r="I1417" s="22">
        <v>0.25700000000000001</v>
      </c>
      <c r="J1417" s="22">
        <v>0.42998199999999998</v>
      </c>
      <c r="K1417" s="22" t="str">
        <f t="shared" si="66"/>
        <v>19x75-Q5</v>
      </c>
      <c r="L1417" s="32">
        <f>VLOOKUP(K:K,'price per block'!A:B,2,FALSE)</f>
        <v>300</v>
      </c>
      <c r="M1417" s="33">
        <f>VLOOKUP(K:K,'price per block'!A:E,5,FALSE)</f>
        <v>1</v>
      </c>
      <c r="N1417">
        <f t="shared" si="67"/>
        <v>0.25700000000000001</v>
      </c>
      <c r="O1417" s="34">
        <f t="shared" si="68"/>
        <v>0</v>
      </c>
    </row>
    <row r="1418" spans="1:15" x14ac:dyDescent="0.2">
      <c r="A1418" s="40">
        <v>45536</v>
      </c>
      <c r="B1418" t="s">
        <v>92</v>
      </c>
      <c r="C1418" s="19" t="s">
        <v>126</v>
      </c>
      <c r="D1418" s="19" t="s">
        <v>94</v>
      </c>
      <c r="E1418" s="19" t="s">
        <v>12</v>
      </c>
      <c r="F1418" s="20" t="s">
        <v>65</v>
      </c>
      <c r="G1418" s="21">
        <v>1725</v>
      </c>
      <c r="H1418" s="22">
        <v>2071.46</v>
      </c>
      <c r="I1418" s="22">
        <v>2.7349999999999999</v>
      </c>
      <c r="J1418" s="22">
        <v>4.5811000000000002</v>
      </c>
      <c r="K1418" s="22" t="str">
        <f t="shared" si="66"/>
        <v>19x75-Q5</v>
      </c>
      <c r="L1418" s="32">
        <f>VLOOKUP(K:K,'price per block'!A:B,2,FALSE)</f>
        <v>300</v>
      </c>
      <c r="M1418" s="33">
        <f>VLOOKUP(K:K,'price per block'!A:E,5,FALSE)</f>
        <v>1</v>
      </c>
      <c r="N1418">
        <f t="shared" si="67"/>
        <v>2.7349999999999999</v>
      </c>
      <c r="O1418" s="34">
        <f t="shared" si="68"/>
        <v>0</v>
      </c>
    </row>
    <row r="1419" spans="1:15" x14ac:dyDescent="0.2">
      <c r="A1419" s="40">
        <v>45536</v>
      </c>
      <c r="B1419" s="23" t="s">
        <v>79</v>
      </c>
      <c r="C1419" s="19" t="s">
        <v>28</v>
      </c>
      <c r="D1419" s="19" t="s">
        <v>6</v>
      </c>
      <c r="E1419" s="19" t="s">
        <v>6</v>
      </c>
      <c r="F1419" s="25" t="s">
        <v>6</v>
      </c>
      <c r="G1419" s="21">
        <v>34006</v>
      </c>
      <c r="H1419" s="22">
        <v>1675.16</v>
      </c>
      <c r="I1419" s="22">
        <v>1.744</v>
      </c>
      <c r="J1419" s="22">
        <v>4.1480199999999998</v>
      </c>
      <c r="K1419" s="22" t="str">
        <f t="shared" si="66"/>
        <v>16x69-Waste</v>
      </c>
      <c r="L1419" s="32">
        <f>VLOOKUP(K:K,'price per block'!A:B,2,FALSE)</f>
        <v>300</v>
      </c>
      <c r="M1419" s="33">
        <f>VLOOKUP(K:K,'price per block'!A:E,5,FALSE)</f>
        <v>1</v>
      </c>
      <c r="N1419">
        <f t="shared" si="67"/>
        <v>1.744</v>
      </c>
      <c r="O1419" s="34">
        <f t="shared" si="68"/>
        <v>0</v>
      </c>
    </row>
    <row r="1420" spans="1:15" x14ac:dyDescent="0.2">
      <c r="A1420" s="40">
        <v>45536</v>
      </c>
      <c r="B1420" s="23" t="s">
        <v>79</v>
      </c>
      <c r="C1420" s="19" t="s">
        <v>28</v>
      </c>
      <c r="D1420" s="19" t="s">
        <v>16</v>
      </c>
      <c r="E1420" s="19" t="s">
        <v>6</v>
      </c>
      <c r="F1420" s="25" t="s">
        <v>6</v>
      </c>
      <c r="G1420" s="21">
        <v>0</v>
      </c>
      <c r="H1420" s="22">
        <v>457.41899999999998</v>
      </c>
      <c r="I1420" s="22">
        <v>0.47599999999999998</v>
      </c>
      <c r="J1420" s="22">
        <v>1.1321300000000001</v>
      </c>
      <c r="K1420" s="22" t="str">
        <f t="shared" si="66"/>
        <v>16x69-Waste</v>
      </c>
      <c r="L1420" s="32">
        <f>VLOOKUP(K:K,'price per block'!A:B,2,FALSE)</f>
        <v>300</v>
      </c>
      <c r="M1420" s="33">
        <f>VLOOKUP(K:K,'price per block'!A:E,5,FALSE)</f>
        <v>1</v>
      </c>
      <c r="N1420">
        <f t="shared" si="67"/>
        <v>0.47599999999999998</v>
      </c>
      <c r="O1420" s="34">
        <f t="shared" si="68"/>
        <v>0</v>
      </c>
    </row>
    <row r="1421" spans="1:15" x14ac:dyDescent="0.2">
      <c r="A1421" s="40">
        <v>45536</v>
      </c>
      <c r="B1421" s="23" t="s">
        <v>79</v>
      </c>
      <c r="C1421" s="19" t="s">
        <v>28</v>
      </c>
      <c r="D1421" s="19" t="s">
        <v>17</v>
      </c>
      <c r="E1421" s="19" t="s">
        <v>6</v>
      </c>
      <c r="F1421" s="25" t="s">
        <v>6</v>
      </c>
      <c r="G1421" s="21">
        <v>1</v>
      </c>
      <c r="H1421" s="22">
        <v>4.843</v>
      </c>
      <c r="I1421" s="22">
        <v>5.0000000000000001E-3</v>
      </c>
      <c r="J1421" s="22">
        <v>1.19402E-2</v>
      </c>
      <c r="K1421" s="22" t="str">
        <f t="shared" si="66"/>
        <v>16x69-Waste</v>
      </c>
      <c r="L1421" s="32">
        <f>VLOOKUP(K:K,'price per block'!A:B,2,FALSE)</f>
        <v>300</v>
      </c>
      <c r="M1421" s="33">
        <f>VLOOKUP(K:K,'price per block'!A:E,5,FALSE)</f>
        <v>1</v>
      </c>
      <c r="N1421">
        <f t="shared" si="67"/>
        <v>5.0000000000000001E-3</v>
      </c>
      <c r="O1421" s="34">
        <f t="shared" si="68"/>
        <v>0</v>
      </c>
    </row>
    <row r="1422" spans="1:15" x14ac:dyDescent="0.2">
      <c r="A1422" s="40">
        <v>45536</v>
      </c>
      <c r="B1422" s="23" t="s">
        <v>79</v>
      </c>
      <c r="C1422" s="19" t="s">
        <v>28</v>
      </c>
      <c r="D1422" s="19" t="s">
        <v>9</v>
      </c>
      <c r="E1422" s="19" t="s">
        <v>10</v>
      </c>
      <c r="F1422" s="25" t="s">
        <v>6</v>
      </c>
      <c r="G1422" s="21">
        <v>27453</v>
      </c>
      <c r="H1422" s="22">
        <v>5306.86</v>
      </c>
      <c r="I1422" s="22">
        <v>5.52</v>
      </c>
      <c r="J1422" s="22">
        <v>13.1296</v>
      </c>
      <c r="K1422" s="22" t="str">
        <f t="shared" si="66"/>
        <v>16x69-Waste</v>
      </c>
      <c r="L1422" s="32">
        <f>VLOOKUP(K:K,'price per block'!A:B,2,FALSE)</f>
        <v>300</v>
      </c>
      <c r="M1422" s="33">
        <f>VLOOKUP(K:K,'price per block'!A:E,5,FALSE)</f>
        <v>1</v>
      </c>
      <c r="N1422">
        <f t="shared" si="67"/>
        <v>5.52</v>
      </c>
      <c r="O1422" s="34">
        <f t="shared" si="68"/>
        <v>0</v>
      </c>
    </row>
    <row r="1423" spans="1:15" x14ac:dyDescent="0.2">
      <c r="A1423" s="40">
        <v>45536</v>
      </c>
      <c r="B1423" s="23" t="s">
        <v>79</v>
      </c>
      <c r="C1423" s="19" t="s">
        <v>28</v>
      </c>
      <c r="D1423" s="19" t="s">
        <v>30</v>
      </c>
      <c r="E1423" s="19" t="s">
        <v>12</v>
      </c>
      <c r="F1423" s="25" t="s">
        <v>61</v>
      </c>
      <c r="G1423" s="21">
        <v>59329</v>
      </c>
      <c r="H1423" s="22">
        <v>28693.4</v>
      </c>
      <c r="I1423" s="22">
        <v>29.856999999999999</v>
      </c>
      <c r="J1423" s="22">
        <v>71.016499999999994</v>
      </c>
      <c r="K1423" s="22" t="str">
        <f t="shared" si="66"/>
        <v>16x69-Q1</v>
      </c>
      <c r="L1423" s="32">
        <f>VLOOKUP(K:K,'price per block'!A:B,2,FALSE)</f>
        <v>300</v>
      </c>
      <c r="M1423" s="33">
        <f>VLOOKUP(K:K,'price per block'!A:E,5,FALSE)</f>
        <v>1</v>
      </c>
      <c r="N1423">
        <f t="shared" si="67"/>
        <v>29.856999999999999</v>
      </c>
      <c r="O1423" s="34">
        <f t="shared" si="68"/>
        <v>0</v>
      </c>
    </row>
    <row r="1424" spans="1:15" x14ac:dyDescent="0.2">
      <c r="A1424" s="40">
        <v>45536</v>
      </c>
      <c r="B1424" s="23" t="s">
        <v>79</v>
      </c>
      <c r="C1424" s="19" t="s">
        <v>28</v>
      </c>
      <c r="D1424" s="19" t="s">
        <v>33</v>
      </c>
      <c r="E1424" s="19" t="s">
        <v>22</v>
      </c>
      <c r="F1424" s="25" t="s">
        <v>63</v>
      </c>
      <c r="G1424" s="21">
        <v>759</v>
      </c>
      <c r="H1424" s="22">
        <v>237.40600000000001</v>
      </c>
      <c r="I1424" s="22">
        <v>0.248</v>
      </c>
      <c r="J1424" s="22">
        <v>0.58942300000000003</v>
      </c>
      <c r="K1424" s="22" t="str">
        <f t="shared" si="66"/>
        <v>16x69-Q2</v>
      </c>
      <c r="L1424" s="32">
        <f>VLOOKUP(K:K,'price per block'!A:B,2,FALSE)</f>
        <v>300</v>
      </c>
      <c r="M1424" s="33">
        <f>VLOOKUP(K:K,'price per block'!A:E,5,FALSE)</f>
        <v>1</v>
      </c>
      <c r="N1424">
        <f t="shared" si="67"/>
        <v>0.248</v>
      </c>
      <c r="O1424" s="34">
        <f t="shared" si="68"/>
        <v>0</v>
      </c>
    </row>
    <row r="1425" spans="1:15" x14ac:dyDescent="0.2">
      <c r="A1425" s="40">
        <v>45536</v>
      </c>
      <c r="B1425" s="23" t="s">
        <v>79</v>
      </c>
      <c r="C1425" s="19" t="s">
        <v>28</v>
      </c>
      <c r="D1425" s="19" t="s">
        <v>32</v>
      </c>
      <c r="E1425" s="19" t="s">
        <v>15</v>
      </c>
      <c r="F1425" s="25" t="s">
        <v>64</v>
      </c>
      <c r="G1425" s="21">
        <v>2599</v>
      </c>
      <c r="H1425" s="22">
        <v>611.74099999999999</v>
      </c>
      <c r="I1425" s="22">
        <v>0.63700000000000001</v>
      </c>
      <c r="J1425" s="22">
        <v>1.5140400000000001</v>
      </c>
      <c r="K1425" s="22" t="str">
        <f t="shared" si="66"/>
        <v>16x69-Q4</v>
      </c>
      <c r="L1425" s="32">
        <f>VLOOKUP(K:K,'price per block'!A:B,2,FALSE)</f>
        <v>217.39130434782609</v>
      </c>
      <c r="M1425" s="33">
        <f>VLOOKUP(K:K,'price per block'!A:E,5,FALSE)</f>
        <v>0.72463768115942029</v>
      </c>
      <c r="N1425">
        <f t="shared" si="67"/>
        <v>0.46159420289855074</v>
      </c>
      <c r="O1425" s="34">
        <f t="shared" si="68"/>
        <v>0.17540579710144927</v>
      </c>
    </row>
    <row r="1426" spans="1:15" x14ac:dyDescent="0.2">
      <c r="A1426" s="40">
        <v>45536</v>
      </c>
      <c r="B1426" s="23" t="s">
        <v>79</v>
      </c>
      <c r="C1426" s="19" t="s">
        <v>28</v>
      </c>
      <c r="D1426" s="19" t="s">
        <v>29</v>
      </c>
      <c r="E1426" s="19" t="s">
        <v>15</v>
      </c>
      <c r="F1426" s="25" t="s">
        <v>62</v>
      </c>
      <c r="G1426" s="21">
        <v>6251</v>
      </c>
      <c r="H1426" s="22">
        <v>1520.71</v>
      </c>
      <c r="I1426" s="22">
        <v>1.5820000000000001</v>
      </c>
      <c r="J1426" s="22">
        <v>3.7629299999999999</v>
      </c>
      <c r="K1426" s="22" t="str">
        <f t="shared" si="66"/>
        <v>16x69-Q3</v>
      </c>
      <c r="L1426" s="32">
        <f>VLOOKUP(K:K,'price per block'!A:B,2,FALSE)</f>
        <v>217.39130434782609</v>
      </c>
      <c r="M1426" s="33">
        <f>VLOOKUP(K:K,'price per block'!A:E,5,FALSE)</f>
        <v>0.72463768115942029</v>
      </c>
      <c r="N1426">
        <f t="shared" si="67"/>
        <v>1.146376811594203</v>
      </c>
      <c r="O1426" s="34">
        <f t="shared" si="68"/>
        <v>0.43562318840579706</v>
      </c>
    </row>
    <row r="1427" spans="1:15" x14ac:dyDescent="0.2">
      <c r="A1427" s="40">
        <v>45536</v>
      </c>
      <c r="B1427" s="23" t="s">
        <v>79</v>
      </c>
      <c r="C1427" s="19" t="s">
        <v>28</v>
      </c>
      <c r="D1427" s="19" t="s">
        <v>31</v>
      </c>
      <c r="E1427" s="19" t="s">
        <v>12</v>
      </c>
      <c r="F1427" s="25" t="s">
        <v>61</v>
      </c>
      <c r="G1427" s="21">
        <v>8510</v>
      </c>
      <c r="H1427" s="22">
        <v>1896.87</v>
      </c>
      <c r="I1427" s="22">
        <v>1.974</v>
      </c>
      <c r="J1427" s="22">
        <v>4.6953800000000001</v>
      </c>
      <c r="K1427" s="22" t="str">
        <f t="shared" si="66"/>
        <v>16x69-Q1</v>
      </c>
      <c r="L1427" s="32">
        <f>VLOOKUP(K:K,'price per block'!A:B,2,FALSE)</f>
        <v>300</v>
      </c>
      <c r="M1427" s="33">
        <f>VLOOKUP(K:K,'price per block'!A:E,5,FALSE)</f>
        <v>1</v>
      </c>
      <c r="N1427">
        <f t="shared" si="67"/>
        <v>1.974</v>
      </c>
      <c r="O1427" s="34">
        <f t="shared" si="68"/>
        <v>0</v>
      </c>
    </row>
    <row r="1428" spans="1:15" x14ac:dyDescent="0.2">
      <c r="A1428" s="40">
        <v>45536</v>
      </c>
      <c r="B1428" s="23" t="s">
        <v>78</v>
      </c>
      <c r="C1428" s="19" t="s">
        <v>128</v>
      </c>
      <c r="D1428" s="19" t="s">
        <v>6</v>
      </c>
      <c r="E1428" s="19" t="s">
        <v>6</v>
      </c>
      <c r="F1428" s="20" t="s">
        <v>6</v>
      </c>
      <c r="G1428" s="21">
        <v>108761</v>
      </c>
      <c r="H1428" s="22">
        <v>6441.61</v>
      </c>
      <c r="I1428" s="22">
        <v>10.795999999999999</v>
      </c>
      <c r="J1428" s="22">
        <v>2.0571100000000002</v>
      </c>
      <c r="K1428" s="22" t="str">
        <f t="shared" si="66"/>
        <v>25x75-Waste</v>
      </c>
      <c r="L1428" s="32">
        <f>VLOOKUP(K:K,'price per block'!A:B,2,FALSE)</f>
        <v>300</v>
      </c>
      <c r="M1428" s="33">
        <f>VLOOKUP(K:K,'price per block'!A:E,5,FALSE)</f>
        <v>1</v>
      </c>
      <c r="N1428">
        <f t="shared" si="67"/>
        <v>10.795999999999999</v>
      </c>
      <c r="O1428" s="34">
        <f t="shared" si="68"/>
        <v>0</v>
      </c>
    </row>
    <row r="1429" spans="1:15" x14ac:dyDescent="0.2">
      <c r="A1429" s="40">
        <v>45536</v>
      </c>
      <c r="B1429" s="23" t="s">
        <v>78</v>
      </c>
      <c r="C1429" s="19" t="s">
        <v>128</v>
      </c>
      <c r="D1429" s="19" t="s">
        <v>16</v>
      </c>
      <c r="E1429" s="19" t="s">
        <v>6</v>
      </c>
      <c r="F1429" s="20" t="s">
        <v>6</v>
      </c>
      <c r="G1429" s="21">
        <v>0</v>
      </c>
      <c r="H1429" s="22">
        <v>1400.09</v>
      </c>
      <c r="I1429" s="22">
        <v>2.3460000000000001</v>
      </c>
      <c r="J1429" s="22">
        <v>0.44702399999999998</v>
      </c>
      <c r="K1429" s="22" t="str">
        <f t="shared" si="66"/>
        <v>25x75-Waste</v>
      </c>
      <c r="L1429" s="32">
        <f>VLOOKUP(K:K,'price per block'!A:B,2,FALSE)</f>
        <v>300</v>
      </c>
      <c r="M1429" s="33">
        <f>VLOOKUP(K:K,'price per block'!A:E,5,FALSE)</f>
        <v>1</v>
      </c>
      <c r="N1429">
        <f t="shared" si="67"/>
        <v>2.3460000000000001</v>
      </c>
      <c r="O1429" s="34">
        <f t="shared" si="68"/>
        <v>0</v>
      </c>
    </row>
    <row r="1430" spans="1:15" x14ac:dyDescent="0.2">
      <c r="A1430" s="40">
        <v>45536</v>
      </c>
      <c r="B1430" s="23" t="s">
        <v>78</v>
      </c>
      <c r="C1430" s="19" t="s">
        <v>128</v>
      </c>
      <c r="D1430" s="19" t="s">
        <v>17</v>
      </c>
      <c r="E1430" s="19" t="s">
        <v>6</v>
      </c>
      <c r="F1430" s="20" t="s">
        <v>6</v>
      </c>
      <c r="G1430" s="21">
        <v>16</v>
      </c>
      <c r="H1430" s="22">
        <v>52.731999999999999</v>
      </c>
      <c r="I1430" s="22">
        <v>8.6999999999999994E-2</v>
      </c>
      <c r="J1430" s="22">
        <v>1.6655900000000001E-2</v>
      </c>
      <c r="K1430" s="22" t="str">
        <f t="shared" si="66"/>
        <v>25x75-Waste</v>
      </c>
      <c r="L1430" s="32">
        <f>VLOOKUP(K:K,'price per block'!A:B,2,FALSE)</f>
        <v>300</v>
      </c>
      <c r="M1430" s="33">
        <f>VLOOKUP(K:K,'price per block'!A:E,5,FALSE)</f>
        <v>1</v>
      </c>
      <c r="N1430">
        <f t="shared" si="67"/>
        <v>8.6999999999999994E-2</v>
      </c>
      <c r="O1430" s="34">
        <f t="shared" si="68"/>
        <v>0</v>
      </c>
    </row>
    <row r="1431" spans="1:15" x14ac:dyDescent="0.2">
      <c r="A1431" s="40">
        <v>45536</v>
      </c>
      <c r="B1431" s="23" t="s">
        <v>78</v>
      </c>
      <c r="C1431" s="19" t="s">
        <v>128</v>
      </c>
      <c r="D1431" s="19" t="s">
        <v>9</v>
      </c>
      <c r="E1431" s="19" t="s">
        <v>10</v>
      </c>
      <c r="F1431" s="20" t="s">
        <v>6</v>
      </c>
      <c r="G1431" s="21">
        <v>95918</v>
      </c>
      <c r="H1431" s="22">
        <v>19925.8</v>
      </c>
      <c r="I1431" s="22">
        <v>33.375999999999998</v>
      </c>
      <c r="J1431" s="22">
        <v>6.3598400000000002</v>
      </c>
      <c r="K1431" s="22" t="str">
        <f t="shared" si="66"/>
        <v>25x75-Waste</v>
      </c>
      <c r="L1431" s="32">
        <f>VLOOKUP(K:K,'price per block'!A:B,2,FALSE)</f>
        <v>300</v>
      </c>
      <c r="M1431" s="33">
        <f>VLOOKUP(K:K,'price per block'!A:E,5,FALSE)</f>
        <v>1</v>
      </c>
      <c r="N1431">
        <f t="shared" si="67"/>
        <v>33.375999999999998</v>
      </c>
      <c r="O1431" s="34">
        <f t="shared" si="68"/>
        <v>0</v>
      </c>
    </row>
    <row r="1432" spans="1:15" x14ac:dyDescent="0.2">
      <c r="A1432" s="40">
        <v>45536</v>
      </c>
      <c r="B1432" s="23" t="s">
        <v>78</v>
      </c>
      <c r="C1432" s="19" t="s">
        <v>128</v>
      </c>
      <c r="D1432" s="19" t="s">
        <v>6</v>
      </c>
      <c r="E1432" s="19" t="s">
        <v>6</v>
      </c>
      <c r="F1432" s="25" t="s">
        <v>6</v>
      </c>
      <c r="G1432" s="21">
        <v>23</v>
      </c>
      <c r="H1432" s="22">
        <v>1.6559999999999999</v>
      </c>
      <c r="I1432" s="22">
        <v>3.0000000000000001E-3</v>
      </c>
      <c r="J1432" s="22">
        <v>5.2839900000000003E-4</v>
      </c>
      <c r="K1432" s="22" t="str">
        <f t="shared" si="66"/>
        <v>25x75-Waste</v>
      </c>
      <c r="L1432" s="32">
        <f>VLOOKUP(K:K,'price per block'!A:B,2,FALSE)</f>
        <v>300</v>
      </c>
      <c r="M1432" s="33">
        <f>VLOOKUP(K:K,'price per block'!A:E,5,FALSE)</f>
        <v>1</v>
      </c>
      <c r="N1432">
        <f t="shared" si="67"/>
        <v>3.0000000000000001E-3</v>
      </c>
      <c r="O1432" s="34">
        <f t="shared" si="68"/>
        <v>0</v>
      </c>
    </row>
    <row r="1433" spans="1:15" x14ac:dyDescent="0.2">
      <c r="A1433" s="40">
        <v>45536</v>
      </c>
      <c r="B1433" s="23" t="s">
        <v>78</v>
      </c>
      <c r="C1433" s="19" t="s">
        <v>128</v>
      </c>
      <c r="D1433" s="19" t="s">
        <v>9</v>
      </c>
      <c r="E1433" s="19" t="s">
        <v>10</v>
      </c>
      <c r="F1433" s="25" t="s">
        <v>6</v>
      </c>
      <c r="G1433" s="21">
        <v>23</v>
      </c>
      <c r="H1433" s="22">
        <v>4.2859999999999996</v>
      </c>
      <c r="I1433" s="22">
        <v>7.0000000000000001E-3</v>
      </c>
      <c r="J1433" s="22">
        <v>1.3677800000000001E-3</v>
      </c>
      <c r="K1433" s="22" t="str">
        <f t="shared" si="66"/>
        <v>25x75-Waste</v>
      </c>
      <c r="L1433" s="32">
        <f>VLOOKUP(K:K,'price per block'!A:B,2,FALSE)</f>
        <v>300</v>
      </c>
      <c r="M1433" s="33">
        <f>VLOOKUP(K:K,'price per block'!A:E,5,FALSE)</f>
        <v>1</v>
      </c>
      <c r="N1433">
        <f t="shared" si="67"/>
        <v>7.0000000000000001E-3</v>
      </c>
      <c r="O1433" s="34">
        <f t="shared" si="68"/>
        <v>0</v>
      </c>
    </row>
    <row r="1434" spans="1:15" x14ac:dyDescent="0.2">
      <c r="A1434" s="40">
        <v>45536</v>
      </c>
      <c r="B1434" s="23" t="s">
        <v>78</v>
      </c>
      <c r="C1434" s="19" t="s">
        <v>42</v>
      </c>
      <c r="D1434" s="19" t="s">
        <v>6</v>
      </c>
      <c r="E1434" s="19" t="s">
        <v>6</v>
      </c>
      <c r="F1434" s="25" t="s">
        <v>6</v>
      </c>
      <c r="G1434" s="21">
        <v>124657</v>
      </c>
      <c r="H1434" s="22">
        <v>7657.55</v>
      </c>
      <c r="I1434" s="22">
        <v>13.452999999999999</v>
      </c>
      <c r="J1434" s="22">
        <v>2.5635699999999999</v>
      </c>
      <c r="K1434" s="22" t="str">
        <f t="shared" si="66"/>
        <v>19x100-Waste</v>
      </c>
      <c r="L1434" s="32">
        <f>VLOOKUP(K:K,'price per block'!A:B,2,FALSE)</f>
        <v>300</v>
      </c>
      <c r="M1434" s="33">
        <f>VLOOKUP(K:K,'price per block'!A:E,5,FALSE)</f>
        <v>1</v>
      </c>
      <c r="N1434">
        <f t="shared" si="67"/>
        <v>13.452999999999999</v>
      </c>
      <c r="O1434" s="34">
        <f t="shared" si="68"/>
        <v>0</v>
      </c>
    </row>
    <row r="1435" spans="1:15" x14ac:dyDescent="0.2">
      <c r="A1435" s="40">
        <v>45536</v>
      </c>
      <c r="B1435" s="23" t="s">
        <v>78</v>
      </c>
      <c r="C1435" s="19" t="s">
        <v>42</v>
      </c>
      <c r="D1435" s="19" t="s">
        <v>16</v>
      </c>
      <c r="E1435" s="19" t="s">
        <v>6</v>
      </c>
      <c r="F1435" s="25" t="s">
        <v>6</v>
      </c>
      <c r="G1435" s="21">
        <v>0</v>
      </c>
      <c r="H1435" s="22">
        <v>1703.99</v>
      </c>
      <c r="I1435" s="22">
        <v>2.9929999999999999</v>
      </c>
      <c r="J1435" s="22">
        <v>0.57034700000000005</v>
      </c>
      <c r="K1435" s="22" t="str">
        <f t="shared" si="66"/>
        <v>19x100-Waste</v>
      </c>
      <c r="L1435" s="32">
        <f>VLOOKUP(K:K,'price per block'!A:B,2,FALSE)</f>
        <v>300</v>
      </c>
      <c r="M1435" s="33">
        <f>VLOOKUP(K:K,'price per block'!A:E,5,FALSE)</f>
        <v>1</v>
      </c>
      <c r="N1435">
        <f t="shared" si="67"/>
        <v>2.9929999999999999</v>
      </c>
      <c r="O1435" s="34">
        <f t="shared" si="68"/>
        <v>0</v>
      </c>
    </row>
    <row r="1436" spans="1:15" x14ac:dyDescent="0.2">
      <c r="A1436" s="40">
        <v>45536</v>
      </c>
      <c r="B1436" s="23" t="s">
        <v>78</v>
      </c>
      <c r="C1436" s="19" t="s">
        <v>42</v>
      </c>
      <c r="D1436" s="19" t="s">
        <v>17</v>
      </c>
      <c r="E1436" s="19" t="s">
        <v>6</v>
      </c>
      <c r="F1436" s="20" t="s">
        <v>6</v>
      </c>
      <c r="G1436" s="21">
        <v>7</v>
      </c>
      <c r="H1436" s="22">
        <v>21.800999999999998</v>
      </c>
      <c r="I1436" s="22">
        <v>3.7999999999999999E-2</v>
      </c>
      <c r="J1436" s="22">
        <v>7.2306699999999998E-3</v>
      </c>
      <c r="K1436" s="22" t="str">
        <f t="shared" si="66"/>
        <v>19x100-Waste</v>
      </c>
      <c r="L1436" s="32">
        <f>VLOOKUP(K:K,'price per block'!A:B,2,FALSE)</f>
        <v>300</v>
      </c>
      <c r="M1436" s="33">
        <f>VLOOKUP(K:K,'price per block'!A:E,5,FALSE)</f>
        <v>1</v>
      </c>
      <c r="N1436">
        <f t="shared" si="67"/>
        <v>3.7999999999999999E-2</v>
      </c>
      <c r="O1436" s="34">
        <f t="shared" si="68"/>
        <v>0</v>
      </c>
    </row>
    <row r="1437" spans="1:15" x14ac:dyDescent="0.2">
      <c r="A1437" s="40">
        <v>45536</v>
      </c>
      <c r="B1437" s="23" t="s">
        <v>78</v>
      </c>
      <c r="C1437" s="19" t="s">
        <v>42</v>
      </c>
      <c r="D1437" s="19" t="s">
        <v>9</v>
      </c>
      <c r="E1437" s="19" t="s">
        <v>10</v>
      </c>
      <c r="F1437" s="20" t="s">
        <v>6</v>
      </c>
      <c r="G1437" s="21">
        <v>128992</v>
      </c>
      <c r="H1437" s="22">
        <v>27131.5</v>
      </c>
      <c r="I1437" s="22">
        <v>47.634</v>
      </c>
      <c r="J1437" s="22">
        <v>9.0767699999999998</v>
      </c>
      <c r="K1437" s="22" t="str">
        <f t="shared" si="66"/>
        <v>19x100-Waste</v>
      </c>
      <c r="L1437" s="32">
        <f>VLOOKUP(K:K,'price per block'!A:B,2,FALSE)</f>
        <v>300</v>
      </c>
      <c r="M1437" s="33">
        <f>VLOOKUP(K:K,'price per block'!A:E,5,FALSE)</f>
        <v>1</v>
      </c>
      <c r="N1437">
        <f t="shared" si="67"/>
        <v>47.634</v>
      </c>
      <c r="O1437" s="34">
        <f t="shared" si="68"/>
        <v>0</v>
      </c>
    </row>
    <row r="1438" spans="1:15" x14ac:dyDescent="0.2">
      <c r="A1438" s="40">
        <v>45536</v>
      </c>
      <c r="B1438" s="23" t="s">
        <v>78</v>
      </c>
      <c r="C1438" s="19" t="s">
        <v>129</v>
      </c>
      <c r="D1438" s="19" t="s">
        <v>6</v>
      </c>
      <c r="E1438" s="19" t="s">
        <v>6</v>
      </c>
      <c r="F1438" s="20" t="s">
        <v>6</v>
      </c>
      <c r="G1438" s="21">
        <v>33442</v>
      </c>
      <c r="H1438" s="22">
        <v>1935.81</v>
      </c>
      <c r="I1438" s="22">
        <v>5.5090000000000003</v>
      </c>
      <c r="J1438" s="22">
        <v>1.0496700000000001</v>
      </c>
      <c r="K1438" s="22" t="str">
        <f t="shared" si="66"/>
        <v>25x125-Waste</v>
      </c>
      <c r="L1438" s="32">
        <f>VLOOKUP(K:K,'price per block'!A:B,2,FALSE)</f>
        <v>346.15384615384613</v>
      </c>
      <c r="M1438" s="33">
        <f>VLOOKUP(K:K,'price per block'!A:E,5,FALSE)</f>
        <v>1</v>
      </c>
      <c r="N1438">
        <f t="shared" si="67"/>
        <v>5.5090000000000003</v>
      </c>
      <c r="O1438" s="34">
        <f t="shared" si="68"/>
        <v>0</v>
      </c>
    </row>
    <row r="1439" spans="1:15" x14ac:dyDescent="0.2">
      <c r="A1439" s="40">
        <v>45536</v>
      </c>
      <c r="B1439" s="23" t="s">
        <v>78</v>
      </c>
      <c r="C1439" s="19" t="s">
        <v>129</v>
      </c>
      <c r="D1439" s="19" t="s">
        <v>16</v>
      </c>
      <c r="E1439" s="19" t="s">
        <v>6</v>
      </c>
      <c r="F1439" s="20" t="s">
        <v>6</v>
      </c>
      <c r="G1439" s="21">
        <v>0</v>
      </c>
      <c r="H1439" s="22">
        <v>568.47199999999998</v>
      </c>
      <c r="I1439" s="22">
        <v>1.617</v>
      </c>
      <c r="J1439" s="22">
        <v>0.30814999999999998</v>
      </c>
      <c r="K1439" s="22" t="str">
        <f t="shared" si="66"/>
        <v>25x125-Waste</v>
      </c>
      <c r="L1439" s="32">
        <f>VLOOKUP(K:K,'price per block'!A:B,2,FALSE)</f>
        <v>346.15384615384613</v>
      </c>
      <c r="M1439" s="33">
        <f>VLOOKUP(K:K,'price per block'!A:E,5,FALSE)</f>
        <v>1</v>
      </c>
      <c r="N1439">
        <f t="shared" si="67"/>
        <v>1.617</v>
      </c>
      <c r="O1439" s="34">
        <f t="shared" si="68"/>
        <v>0</v>
      </c>
    </row>
    <row r="1440" spans="1:15" x14ac:dyDescent="0.2">
      <c r="A1440" s="40">
        <v>45536</v>
      </c>
      <c r="B1440" s="23" t="s">
        <v>78</v>
      </c>
      <c r="C1440" s="19" t="s">
        <v>129</v>
      </c>
      <c r="D1440" s="19" t="s">
        <v>17</v>
      </c>
      <c r="E1440" s="19" t="s">
        <v>6</v>
      </c>
      <c r="F1440" s="25" t="s">
        <v>6</v>
      </c>
      <c r="G1440" s="21">
        <v>3</v>
      </c>
      <c r="H1440" s="22">
        <v>9.0329999999999995</v>
      </c>
      <c r="I1440" s="22">
        <v>2.5999999999999999E-2</v>
      </c>
      <c r="J1440" s="22">
        <v>4.8792599999999998E-3</v>
      </c>
      <c r="K1440" s="22" t="str">
        <f t="shared" si="66"/>
        <v>25x125-Waste</v>
      </c>
      <c r="L1440" s="32">
        <f>VLOOKUP(K:K,'price per block'!A:B,2,FALSE)</f>
        <v>346.15384615384613</v>
      </c>
      <c r="M1440" s="33">
        <f>VLOOKUP(K:K,'price per block'!A:E,5,FALSE)</f>
        <v>1</v>
      </c>
      <c r="N1440">
        <f t="shared" si="67"/>
        <v>2.5999999999999999E-2</v>
      </c>
      <c r="O1440" s="34">
        <f t="shared" si="68"/>
        <v>0</v>
      </c>
    </row>
    <row r="1441" spans="1:15" x14ac:dyDescent="0.2">
      <c r="A1441" s="40">
        <v>45536</v>
      </c>
      <c r="B1441" s="23" t="s">
        <v>78</v>
      </c>
      <c r="C1441" s="19" t="s">
        <v>129</v>
      </c>
      <c r="D1441" s="19" t="s">
        <v>9</v>
      </c>
      <c r="E1441" s="19" t="s">
        <v>10</v>
      </c>
      <c r="F1441" s="25" t="s">
        <v>6</v>
      </c>
      <c r="G1441" s="21">
        <v>49498</v>
      </c>
      <c r="H1441" s="22">
        <v>10178.200000000001</v>
      </c>
      <c r="I1441" s="22">
        <v>28.943999999999999</v>
      </c>
      <c r="J1441" s="22">
        <v>5.5153699999999999</v>
      </c>
      <c r="K1441" s="22" t="str">
        <f t="shared" si="66"/>
        <v>25x125-Waste</v>
      </c>
      <c r="L1441" s="32">
        <f>VLOOKUP(K:K,'price per block'!A:B,2,FALSE)</f>
        <v>346.15384615384613</v>
      </c>
      <c r="M1441" s="33">
        <f>VLOOKUP(K:K,'price per block'!A:E,5,FALSE)</f>
        <v>1</v>
      </c>
      <c r="N1441">
        <f t="shared" si="67"/>
        <v>28.943999999999999</v>
      </c>
      <c r="O1441" s="34">
        <f t="shared" si="68"/>
        <v>0</v>
      </c>
    </row>
    <row r="1442" spans="1:15" x14ac:dyDescent="0.2">
      <c r="A1442" s="40">
        <v>45536</v>
      </c>
      <c r="B1442" s="23" t="s">
        <v>78</v>
      </c>
      <c r="C1442" s="19" t="s">
        <v>126</v>
      </c>
      <c r="D1442" s="19" t="s">
        <v>6</v>
      </c>
      <c r="E1442" s="19" t="s">
        <v>6</v>
      </c>
      <c r="F1442" s="25" t="s">
        <v>6</v>
      </c>
      <c r="G1442" s="21">
        <v>20564</v>
      </c>
      <c r="H1442" s="22">
        <v>1161.74</v>
      </c>
      <c r="I1442" s="22">
        <v>1.522</v>
      </c>
      <c r="J1442" s="22">
        <v>0.29007300000000003</v>
      </c>
      <c r="K1442" s="22" t="str">
        <f t="shared" si="66"/>
        <v>19x75-Waste</v>
      </c>
      <c r="L1442" s="32">
        <f>VLOOKUP(K:K,'price per block'!A:B,2,FALSE)</f>
        <v>300</v>
      </c>
      <c r="M1442" s="33">
        <f>VLOOKUP(K:K,'price per block'!A:E,5,FALSE)</f>
        <v>1</v>
      </c>
      <c r="N1442">
        <f t="shared" si="67"/>
        <v>1.522</v>
      </c>
      <c r="O1442" s="34">
        <f t="shared" si="68"/>
        <v>0</v>
      </c>
    </row>
    <row r="1443" spans="1:15" x14ac:dyDescent="0.2">
      <c r="A1443" s="40">
        <v>45536</v>
      </c>
      <c r="B1443" s="23" t="s">
        <v>78</v>
      </c>
      <c r="C1443" s="19" t="s">
        <v>126</v>
      </c>
      <c r="D1443" s="19" t="s">
        <v>16</v>
      </c>
      <c r="E1443" s="19" t="s">
        <v>6</v>
      </c>
      <c r="F1443" s="25" t="s">
        <v>6</v>
      </c>
      <c r="G1443" s="21">
        <v>0</v>
      </c>
      <c r="H1443" s="22">
        <v>270.81400000000002</v>
      </c>
      <c r="I1443" s="22">
        <v>0.35499999999999998</v>
      </c>
      <c r="J1443" s="22">
        <v>6.7588099999999998E-2</v>
      </c>
      <c r="K1443" s="22" t="str">
        <f t="shared" si="66"/>
        <v>19x75-Waste</v>
      </c>
      <c r="L1443" s="32">
        <f>VLOOKUP(K:K,'price per block'!A:B,2,FALSE)</f>
        <v>300</v>
      </c>
      <c r="M1443" s="33">
        <f>VLOOKUP(K:K,'price per block'!A:E,5,FALSE)</f>
        <v>1</v>
      </c>
      <c r="N1443">
        <f t="shared" si="67"/>
        <v>0.35499999999999998</v>
      </c>
      <c r="O1443" s="34">
        <f t="shared" si="68"/>
        <v>0</v>
      </c>
    </row>
    <row r="1444" spans="1:15" x14ac:dyDescent="0.2">
      <c r="A1444" s="40">
        <v>45536</v>
      </c>
      <c r="B1444" s="23" t="s">
        <v>78</v>
      </c>
      <c r="C1444" s="19" t="s">
        <v>126</v>
      </c>
      <c r="D1444" s="19" t="s">
        <v>17</v>
      </c>
      <c r="E1444" s="19" t="s">
        <v>6</v>
      </c>
      <c r="F1444" s="25" t="s">
        <v>6</v>
      </c>
      <c r="G1444" s="21">
        <v>1</v>
      </c>
      <c r="H1444" s="22">
        <v>2.7029999999999998</v>
      </c>
      <c r="I1444" s="22">
        <v>4.0000000000000001E-3</v>
      </c>
      <c r="J1444" s="22">
        <v>6.7207499999999995E-4</v>
      </c>
      <c r="K1444" s="22" t="str">
        <f t="shared" si="66"/>
        <v>19x75-Waste</v>
      </c>
      <c r="L1444" s="32">
        <f>VLOOKUP(K:K,'price per block'!A:B,2,FALSE)</f>
        <v>300</v>
      </c>
      <c r="M1444" s="33">
        <f>VLOOKUP(K:K,'price per block'!A:E,5,FALSE)</f>
        <v>1</v>
      </c>
      <c r="N1444">
        <f t="shared" si="67"/>
        <v>4.0000000000000001E-3</v>
      </c>
      <c r="O1444" s="34">
        <f t="shared" si="68"/>
        <v>0</v>
      </c>
    </row>
    <row r="1445" spans="1:15" x14ac:dyDescent="0.2">
      <c r="A1445" s="40">
        <v>45536</v>
      </c>
      <c r="B1445" s="23" t="s">
        <v>78</v>
      </c>
      <c r="C1445" s="19" t="s">
        <v>126</v>
      </c>
      <c r="D1445" s="19" t="s">
        <v>9</v>
      </c>
      <c r="E1445" s="19" t="s">
        <v>10</v>
      </c>
      <c r="F1445" s="25" t="s">
        <v>6</v>
      </c>
      <c r="G1445" s="21">
        <v>15166</v>
      </c>
      <c r="H1445" s="22">
        <v>3282.49</v>
      </c>
      <c r="I1445" s="22">
        <v>4.2969999999999997</v>
      </c>
      <c r="J1445" s="22">
        <v>0.81886999999999999</v>
      </c>
      <c r="K1445" s="22" t="str">
        <f t="shared" si="66"/>
        <v>19x75-Waste</v>
      </c>
      <c r="L1445" s="32">
        <f>VLOOKUP(K:K,'price per block'!A:B,2,FALSE)</f>
        <v>300</v>
      </c>
      <c r="M1445" s="33">
        <f>VLOOKUP(K:K,'price per block'!A:E,5,FALSE)</f>
        <v>1</v>
      </c>
      <c r="N1445">
        <f t="shared" si="67"/>
        <v>4.2969999999999997</v>
      </c>
      <c r="O1445" s="34">
        <f t="shared" si="68"/>
        <v>0</v>
      </c>
    </row>
    <row r="1446" spans="1:15" x14ac:dyDescent="0.2">
      <c r="A1446" s="40">
        <v>45536</v>
      </c>
      <c r="B1446" s="23" t="s">
        <v>78</v>
      </c>
      <c r="C1446" s="19" t="s">
        <v>128</v>
      </c>
      <c r="D1446" s="19" t="s">
        <v>68</v>
      </c>
      <c r="E1446" s="19" t="s">
        <v>12</v>
      </c>
      <c r="F1446" s="20" t="s">
        <v>61</v>
      </c>
      <c r="G1446" s="21">
        <v>113440</v>
      </c>
      <c r="H1446" s="22">
        <v>49074.7</v>
      </c>
      <c r="I1446" s="22">
        <v>82.236000000000004</v>
      </c>
      <c r="J1446" s="22">
        <v>15.6701</v>
      </c>
      <c r="K1446" s="22" t="str">
        <f t="shared" si="66"/>
        <v>25x75-Q1</v>
      </c>
      <c r="L1446" s="32">
        <f>VLOOKUP(K:K,'price per block'!A:B,2,FALSE)</f>
        <v>300</v>
      </c>
      <c r="M1446" s="33">
        <f>VLOOKUP(K:K,'price per block'!A:E,5,FALSE)</f>
        <v>1</v>
      </c>
      <c r="N1446">
        <f t="shared" si="67"/>
        <v>82.236000000000004</v>
      </c>
      <c r="O1446" s="34">
        <f t="shared" si="68"/>
        <v>0</v>
      </c>
    </row>
    <row r="1447" spans="1:15" x14ac:dyDescent="0.2">
      <c r="A1447" s="40">
        <v>45536</v>
      </c>
      <c r="B1447" s="23" t="s">
        <v>78</v>
      </c>
      <c r="C1447" s="19" t="s">
        <v>128</v>
      </c>
      <c r="D1447" s="19" t="s">
        <v>69</v>
      </c>
      <c r="E1447" s="19" t="s">
        <v>12</v>
      </c>
      <c r="F1447" s="20" t="s">
        <v>61</v>
      </c>
      <c r="G1447" s="21">
        <v>55255</v>
      </c>
      <c r="H1447" s="22">
        <v>12788.2</v>
      </c>
      <c r="I1447" s="22">
        <v>21.431000000000001</v>
      </c>
      <c r="J1447" s="22">
        <v>4.0837500000000002</v>
      </c>
      <c r="K1447" s="22" t="str">
        <f t="shared" si="66"/>
        <v>25x75-Q1</v>
      </c>
      <c r="L1447" s="32">
        <f>VLOOKUP(K:K,'price per block'!A:B,2,FALSE)</f>
        <v>300</v>
      </c>
      <c r="M1447" s="33">
        <f>VLOOKUP(K:K,'price per block'!A:E,5,FALSE)</f>
        <v>1</v>
      </c>
      <c r="N1447">
        <f t="shared" si="67"/>
        <v>21.431000000000001</v>
      </c>
      <c r="O1447" s="34">
        <f t="shared" si="68"/>
        <v>0</v>
      </c>
    </row>
    <row r="1448" spans="1:15" x14ac:dyDescent="0.2">
      <c r="A1448" s="40">
        <v>45536</v>
      </c>
      <c r="B1448" s="23" t="s">
        <v>78</v>
      </c>
      <c r="C1448" s="19" t="s">
        <v>128</v>
      </c>
      <c r="D1448" s="19" t="s">
        <v>71</v>
      </c>
      <c r="E1448" s="19" t="s">
        <v>15</v>
      </c>
      <c r="F1448" s="20" t="s">
        <v>62</v>
      </c>
      <c r="G1448" s="21">
        <v>32388</v>
      </c>
      <c r="H1448" s="22">
        <v>8737.6200000000008</v>
      </c>
      <c r="I1448" s="22">
        <v>14.638</v>
      </c>
      <c r="J1448" s="22">
        <v>2.7892399999999999</v>
      </c>
      <c r="K1448" s="22" t="str">
        <f t="shared" si="66"/>
        <v>25x75-Q3</v>
      </c>
      <c r="L1448" s="32">
        <f>VLOOKUP(K:K,'price per block'!A:B,2,FALSE)</f>
        <v>244</v>
      </c>
      <c r="M1448" s="33">
        <f>VLOOKUP(K:K,'price per block'!A:E,5,FALSE)</f>
        <v>0.81333333333333335</v>
      </c>
      <c r="N1448">
        <f t="shared" si="67"/>
        <v>11.905573333333333</v>
      </c>
      <c r="O1448" s="34">
        <f t="shared" si="68"/>
        <v>2.732426666666667</v>
      </c>
    </row>
    <row r="1449" spans="1:15" x14ac:dyDescent="0.2">
      <c r="A1449" s="40">
        <v>45536</v>
      </c>
      <c r="B1449" s="23" t="s">
        <v>78</v>
      </c>
      <c r="C1449" s="19" t="s">
        <v>128</v>
      </c>
      <c r="D1449" s="19" t="s">
        <v>72</v>
      </c>
      <c r="E1449" s="19" t="s">
        <v>22</v>
      </c>
      <c r="F1449" s="20" t="s">
        <v>63</v>
      </c>
      <c r="G1449" s="21">
        <v>1237</v>
      </c>
      <c r="H1449" s="22">
        <v>333.541</v>
      </c>
      <c r="I1449" s="22">
        <v>0.55900000000000005</v>
      </c>
      <c r="J1449" s="22">
        <v>0.106491</v>
      </c>
      <c r="K1449" s="22" t="str">
        <f t="shared" si="66"/>
        <v>25x75-Q2</v>
      </c>
      <c r="L1449" s="32">
        <f>VLOOKUP(K:K,'price per block'!A:B,2,FALSE)</f>
        <v>300</v>
      </c>
      <c r="M1449" s="33">
        <f>VLOOKUP(K:K,'price per block'!A:E,5,FALSE)</f>
        <v>1</v>
      </c>
      <c r="N1449">
        <f t="shared" si="67"/>
        <v>0.55900000000000005</v>
      </c>
      <c r="O1449" s="34">
        <f t="shared" si="68"/>
        <v>0</v>
      </c>
    </row>
    <row r="1450" spans="1:15" x14ac:dyDescent="0.2">
      <c r="A1450" s="40">
        <v>45536</v>
      </c>
      <c r="B1450" s="23" t="s">
        <v>78</v>
      </c>
      <c r="C1450" s="19" t="s">
        <v>128</v>
      </c>
      <c r="D1450" s="19" t="s">
        <v>70</v>
      </c>
      <c r="E1450" s="19" t="s">
        <v>12</v>
      </c>
      <c r="F1450" s="20" t="s">
        <v>65</v>
      </c>
      <c r="G1450" s="21">
        <v>124</v>
      </c>
      <c r="H1450" s="22">
        <v>372.37200000000001</v>
      </c>
      <c r="I1450" s="22">
        <v>0.625</v>
      </c>
      <c r="J1450" s="22">
        <v>0.119116</v>
      </c>
      <c r="K1450" s="22" t="str">
        <f t="shared" si="66"/>
        <v>25x75-Q5</v>
      </c>
      <c r="L1450" s="32">
        <f>VLOOKUP(K:K,'price per block'!A:B,2,FALSE)</f>
        <v>300</v>
      </c>
      <c r="M1450" s="33">
        <f>VLOOKUP(K:K,'price per block'!A:E,5,FALSE)</f>
        <v>1</v>
      </c>
      <c r="N1450">
        <f t="shared" si="67"/>
        <v>0.625</v>
      </c>
      <c r="O1450" s="34">
        <f t="shared" si="68"/>
        <v>0</v>
      </c>
    </row>
    <row r="1451" spans="1:15" x14ac:dyDescent="0.2">
      <c r="A1451" s="40">
        <v>45536</v>
      </c>
      <c r="B1451" s="23" t="s">
        <v>78</v>
      </c>
      <c r="C1451" s="19" t="s">
        <v>128</v>
      </c>
      <c r="D1451" s="19" t="s">
        <v>73</v>
      </c>
      <c r="E1451" s="19" t="s">
        <v>12</v>
      </c>
      <c r="F1451" s="20" t="s">
        <v>65</v>
      </c>
      <c r="G1451" s="21">
        <v>241</v>
      </c>
      <c r="H1451" s="22">
        <v>580.32799999999997</v>
      </c>
      <c r="I1451" s="22">
        <v>0.97299999999999998</v>
      </c>
      <c r="J1451" s="22">
        <v>0.18543399999999999</v>
      </c>
      <c r="K1451" s="22" t="str">
        <f t="shared" si="66"/>
        <v>25x75-Q5</v>
      </c>
      <c r="L1451" s="32">
        <f>VLOOKUP(K:K,'price per block'!A:B,2,FALSE)</f>
        <v>300</v>
      </c>
      <c r="M1451" s="33">
        <f>VLOOKUP(K:K,'price per block'!A:E,5,FALSE)</f>
        <v>1</v>
      </c>
      <c r="N1451">
        <f t="shared" si="67"/>
        <v>0.97299999999999998</v>
      </c>
      <c r="O1451" s="34">
        <f t="shared" si="68"/>
        <v>0</v>
      </c>
    </row>
    <row r="1452" spans="1:15" x14ac:dyDescent="0.2">
      <c r="A1452" s="40">
        <v>45536</v>
      </c>
      <c r="B1452" s="23" t="s">
        <v>78</v>
      </c>
      <c r="C1452" s="19" t="s">
        <v>128</v>
      </c>
      <c r="D1452" s="19" t="s">
        <v>69</v>
      </c>
      <c r="E1452" s="19" t="s">
        <v>12</v>
      </c>
      <c r="F1452" s="20" t="s">
        <v>61</v>
      </c>
      <c r="G1452" s="21">
        <v>26</v>
      </c>
      <c r="H1452" s="22">
        <v>6.5970000000000004</v>
      </c>
      <c r="I1452" s="22">
        <v>1.0999999999999999E-2</v>
      </c>
      <c r="J1452" s="22">
        <v>2.10502E-3</v>
      </c>
      <c r="K1452" s="22" t="str">
        <f t="shared" si="66"/>
        <v>25x75-Q1</v>
      </c>
      <c r="L1452" s="32">
        <f>VLOOKUP(K:K,'price per block'!A:B,2,FALSE)</f>
        <v>300</v>
      </c>
      <c r="M1452" s="33">
        <f>VLOOKUP(K:K,'price per block'!A:E,5,FALSE)</f>
        <v>1</v>
      </c>
      <c r="N1452">
        <f t="shared" si="67"/>
        <v>1.0999999999999999E-2</v>
      </c>
      <c r="O1452" s="34">
        <f t="shared" si="68"/>
        <v>0</v>
      </c>
    </row>
    <row r="1453" spans="1:15" x14ac:dyDescent="0.2">
      <c r="A1453" s="40">
        <v>45536</v>
      </c>
      <c r="B1453" s="23" t="s">
        <v>78</v>
      </c>
      <c r="C1453" s="19" t="s">
        <v>128</v>
      </c>
      <c r="D1453" s="19" t="s">
        <v>71</v>
      </c>
      <c r="E1453" s="19" t="s">
        <v>15</v>
      </c>
      <c r="F1453" s="20" t="s">
        <v>62</v>
      </c>
      <c r="G1453" s="21">
        <v>3</v>
      </c>
      <c r="H1453" s="22">
        <v>0.55000000000000004</v>
      </c>
      <c r="I1453" s="22">
        <v>1E-3</v>
      </c>
      <c r="J1453" s="22">
        <v>1.7549800000000001E-4</v>
      </c>
      <c r="K1453" s="22" t="str">
        <f t="shared" si="66"/>
        <v>25x75-Q3</v>
      </c>
      <c r="L1453" s="32">
        <f>VLOOKUP(K:K,'price per block'!A:B,2,FALSE)</f>
        <v>244</v>
      </c>
      <c r="M1453" s="33">
        <f>VLOOKUP(K:K,'price per block'!A:E,5,FALSE)</f>
        <v>0.81333333333333335</v>
      </c>
      <c r="N1453">
        <f t="shared" si="67"/>
        <v>8.1333333333333333E-4</v>
      </c>
      <c r="O1453" s="34">
        <f t="shared" si="68"/>
        <v>1.8666666666666669E-4</v>
      </c>
    </row>
    <row r="1454" spans="1:15" x14ac:dyDescent="0.2">
      <c r="A1454" s="40">
        <v>45536</v>
      </c>
      <c r="B1454" s="23" t="s">
        <v>78</v>
      </c>
      <c r="C1454" s="19" t="s">
        <v>128</v>
      </c>
      <c r="D1454" s="19" t="s">
        <v>68</v>
      </c>
      <c r="E1454" s="19" t="s">
        <v>12</v>
      </c>
      <c r="F1454" s="20" t="s">
        <v>61</v>
      </c>
      <c r="G1454" s="21">
        <v>19</v>
      </c>
      <c r="H1454" s="22">
        <v>9.2319999999999993</v>
      </c>
      <c r="I1454" s="22">
        <v>1.4999999999999999E-2</v>
      </c>
      <c r="J1454" s="22">
        <v>2.9459299999999998E-3</v>
      </c>
      <c r="K1454" s="22" t="str">
        <f t="shared" si="66"/>
        <v>25x75-Q1</v>
      </c>
      <c r="L1454" s="32">
        <f>VLOOKUP(K:K,'price per block'!A:B,2,FALSE)</f>
        <v>300</v>
      </c>
      <c r="M1454" s="33">
        <f>VLOOKUP(K:K,'price per block'!A:E,5,FALSE)</f>
        <v>1</v>
      </c>
      <c r="N1454">
        <f t="shared" si="67"/>
        <v>1.4999999999999999E-2</v>
      </c>
      <c r="O1454" s="34">
        <f t="shared" si="68"/>
        <v>0</v>
      </c>
    </row>
    <row r="1455" spans="1:15" ht="22.5" x14ac:dyDescent="0.2">
      <c r="A1455" s="40">
        <v>45536</v>
      </c>
      <c r="B1455" s="23" t="s">
        <v>78</v>
      </c>
      <c r="C1455" s="19" t="s">
        <v>128</v>
      </c>
      <c r="D1455" s="19" t="s">
        <v>106</v>
      </c>
      <c r="E1455" s="19" t="s">
        <v>107</v>
      </c>
      <c r="F1455" s="20" t="s">
        <v>64</v>
      </c>
      <c r="G1455" s="21">
        <v>10787</v>
      </c>
      <c r="H1455" s="22">
        <v>2183.69</v>
      </c>
      <c r="I1455" s="22">
        <v>3.6579999999999999</v>
      </c>
      <c r="J1455" s="22">
        <v>0.69700899999999999</v>
      </c>
      <c r="K1455" s="22" t="str">
        <f t="shared" si="66"/>
        <v>25x75-Q4</v>
      </c>
      <c r="L1455" s="32">
        <f>VLOOKUP(K:K,'price per block'!A:B,2,FALSE)</f>
        <v>200.00000000000003</v>
      </c>
      <c r="M1455" s="33">
        <f>VLOOKUP(K:K,'price per block'!A:E,5,FALSE)</f>
        <v>0.66666666666666663</v>
      </c>
      <c r="N1455">
        <f t="shared" si="67"/>
        <v>2.4386666666666663</v>
      </c>
      <c r="O1455" s="34">
        <f t="shared" si="68"/>
        <v>1.2193333333333336</v>
      </c>
    </row>
    <row r="1456" spans="1:15" x14ac:dyDescent="0.2">
      <c r="A1456" s="40">
        <v>45536</v>
      </c>
      <c r="B1456" s="23" t="s">
        <v>78</v>
      </c>
      <c r="C1456" s="19" t="s">
        <v>128</v>
      </c>
      <c r="D1456" s="19" t="s">
        <v>98</v>
      </c>
      <c r="E1456" s="19" t="s">
        <v>15</v>
      </c>
      <c r="F1456" s="20" t="s">
        <v>64</v>
      </c>
      <c r="G1456" s="21">
        <v>9010</v>
      </c>
      <c r="H1456" s="22">
        <v>2187.81</v>
      </c>
      <c r="I1456" s="22">
        <v>3.6640000000000001</v>
      </c>
      <c r="J1456" s="22">
        <v>0.69823199999999996</v>
      </c>
      <c r="K1456" s="22" t="str">
        <f t="shared" si="66"/>
        <v>25x75-Q4</v>
      </c>
      <c r="L1456" s="32">
        <f>VLOOKUP(K:K,'price per block'!A:B,2,FALSE)</f>
        <v>200.00000000000003</v>
      </c>
      <c r="M1456" s="33">
        <f>VLOOKUP(K:K,'price per block'!A:E,5,FALSE)</f>
        <v>0.66666666666666663</v>
      </c>
      <c r="N1456">
        <f t="shared" si="67"/>
        <v>2.4426666666666668</v>
      </c>
      <c r="O1456" s="34">
        <f t="shared" si="68"/>
        <v>1.2213333333333334</v>
      </c>
    </row>
    <row r="1457" spans="1:15" x14ac:dyDescent="0.2">
      <c r="A1457" s="40">
        <v>45536</v>
      </c>
      <c r="B1457" s="23" t="s">
        <v>78</v>
      </c>
      <c r="C1457" s="19" t="s">
        <v>42</v>
      </c>
      <c r="D1457" s="19" t="s">
        <v>47</v>
      </c>
      <c r="E1457" s="19" t="s">
        <v>12</v>
      </c>
      <c r="F1457" s="20" t="s">
        <v>61</v>
      </c>
      <c r="G1457" s="21">
        <v>145160</v>
      </c>
      <c r="H1457" s="22">
        <v>56484.7</v>
      </c>
      <c r="I1457" s="22">
        <v>99.256</v>
      </c>
      <c r="J1457" s="22">
        <v>18.913399999999999</v>
      </c>
      <c r="K1457" s="22" t="str">
        <f t="shared" si="66"/>
        <v>19x100-Q1</v>
      </c>
      <c r="L1457" s="32">
        <f>VLOOKUP(K:K,'price per block'!A:B,2,FALSE)</f>
        <v>300</v>
      </c>
      <c r="M1457" s="33">
        <f>VLOOKUP(K:K,'price per block'!A:E,5,FALSE)</f>
        <v>1</v>
      </c>
      <c r="N1457">
        <f t="shared" si="67"/>
        <v>99.256</v>
      </c>
      <c r="O1457" s="34">
        <f t="shared" si="68"/>
        <v>0</v>
      </c>
    </row>
    <row r="1458" spans="1:15" x14ac:dyDescent="0.2">
      <c r="A1458" s="40">
        <v>45536</v>
      </c>
      <c r="B1458" s="23" t="s">
        <v>78</v>
      </c>
      <c r="C1458" s="19" t="s">
        <v>42</v>
      </c>
      <c r="D1458" s="19" t="s">
        <v>96</v>
      </c>
      <c r="E1458" s="19" t="s">
        <v>15</v>
      </c>
      <c r="F1458" s="20" t="s">
        <v>62</v>
      </c>
      <c r="G1458" s="21">
        <v>40462</v>
      </c>
      <c r="H1458" s="22">
        <v>11246.1</v>
      </c>
      <c r="I1458" s="22">
        <v>19.736999999999998</v>
      </c>
      <c r="J1458" s="22">
        <v>3.7609400000000002</v>
      </c>
      <c r="K1458" s="22" t="str">
        <f t="shared" si="66"/>
        <v>19x100-Q3</v>
      </c>
      <c r="L1458" s="32">
        <f>VLOOKUP(K:K,'price per block'!A:B,2,FALSE)</f>
        <v>225</v>
      </c>
      <c r="M1458" s="33">
        <f>VLOOKUP(K:K,'price per block'!A:E,5,FALSE)</f>
        <v>0.75</v>
      </c>
      <c r="N1458">
        <f t="shared" si="67"/>
        <v>14.80275</v>
      </c>
      <c r="O1458" s="34">
        <f t="shared" si="68"/>
        <v>4.9342499999999987</v>
      </c>
    </row>
    <row r="1459" spans="1:15" x14ac:dyDescent="0.2">
      <c r="A1459" s="40">
        <v>45536</v>
      </c>
      <c r="B1459" s="23" t="s">
        <v>78</v>
      </c>
      <c r="C1459" s="19" t="s">
        <v>42</v>
      </c>
      <c r="D1459" s="19" t="s">
        <v>44</v>
      </c>
      <c r="E1459" s="19" t="s">
        <v>15</v>
      </c>
      <c r="F1459" s="20" t="s">
        <v>64</v>
      </c>
      <c r="G1459" s="21">
        <v>14391</v>
      </c>
      <c r="H1459" s="22">
        <v>3350.31</v>
      </c>
      <c r="I1459" s="22">
        <v>5.883</v>
      </c>
      <c r="J1459" s="22">
        <v>1.1210500000000001</v>
      </c>
      <c r="K1459" s="22" t="str">
        <f t="shared" si="66"/>
        <v>19x100-Q4</v>
      </c>
      <c r="L1459" s="32">
        <f>VLOOKUP(K:K,'price per block'!A:B,2,FALSE)</f>
        <v>150</v>
      </c>
      <c r="M1459" s="33">
        <f>VLOOKUP(K:K,'price per block'!A:E,5,FALSE)</f>
        <v>0.5</v>
      </c>
      <c r="N1459">
        <f t="shared" si="67"/>
        <v>2.9415</v>
      </c>
      <c r="O1459" s="34">
        <f t="shared" si="68"/>
        <v>2.9415</v>
      </c>
    </row>
    <row r="1460" spans="1:15" x14ac:dyDescent="0.2">
      <c r="A1460" s="40">
        <v>45536</v>
      </c>
      <c r="B1460" s="23" t="s">
        <v>78</v>
      </c>
      <c r="C1460" s="19" t="s">
        <v>42</v>
      </c>
      <c r="D1460" s="19" t="s">
        <v>46</v>
      </c>
      <c r="E1460" s="19" t="s">
        <v>12</v>
      </c>
      <c r="F1460" s="20" t="s">
        <v>61</v>
      </c>
      <c r="G1460" s="21">
        <v>58960</v>
      </c>
      <c r="H1460" s="22">
        <v>11407.7</v>
      </c>
      <c r="I1460" s="22">
        <v>20.036000000000001</v>
      </c>
      <c r="J1460" s="22">
        <v>3.8179099999999999</v>
      </c>
      <c r="K1460" s="22" t="str">
        <f t="shared" si="66"/>
        <v>19x100-Q1</v>
      </c>
      <c r="L1460" s="32">
        <f>VLOOKUP(K:K,'price per block'!A:B,2,FALSE)</f>
        <v>300</v>
      </c>
      <c r="M1460" s="33">
        <f>VLOOKUP(K:K,'price per block'!A:E,5,FALSE)</f>
        <v>1</v>
      </c>
      <c r="N1460">
        <f t="shared" si="67"/>
        <v>20.036000000000001</v>
      </c>
      <c r="O1460" s="34">
        <f t="shared" si="68"/>
        <v>0</v>
      </c>
    </row>
    <row r="1461" spans="1:15" x14ac:dyDescent="0.2">
      <c r="A1461" s="40">
        <v>45536</v>
      </c>
      <c r="B1461" s="23" t="s">
        <v>78</v>
      </c>
      <c r="C1461" s="19" t="s">
        <v>42</v>
      </c>
      <c r="D1461" s="19" t="s">
        <v>45</v>
      </c>
      <c r="E1461" s="19" t="s">
        <v>22</v>
      </c>
      <c r="F1461" s="20" t="s">
        <v>63</v>
      </c>
      <c r="G1461" s="21">
        <v>1708</v>
      </c>
      <c r="H1461" s="22">
        <v>485.78800000000001</v>
      </c>
      <c r="I1461" s="22">
        <v>0.85399999999999998</v>
      </c>
      <c r="J1461" s="22">
        <v>0.162715</v>
      </c>
      <c r="K1461" s="22" t="str">
        <f t="shared" si="66"/>
        <v>19x100-Q2</v>
      </c>
      <c r="L1461" s="32">
        <f>VLOOKUP(K:K,'price per block'!A:B,2,FALSE)</f>
        <v>300</v>
      </c>
      <c r="M1461" s="33">
        <f>VLOOKUP(K:K,'price per block'!A:E,5,FALSE)</f>
        <v>1</v>
      </c>
      <c r="N1461">
        <f t="shared" si="67"/>
        <v>0.85399999999999998</v>
      </c>
      <c r="O1461" s="34">
        <f t="shared" si="68"/>
        <v>0</v>
      </c>
    </row>
    <row r="1462" spans="1:15" x14ac:dyDescent="0.2">
      <c r="A1462" s="40">
        <v>45536</v>
      </c>
      <c r="B1462" s="23" t="s">
        <v>78</v>
      </c>
      <c r="C1462" s="19" t="s">
        <v>42</v>
      </c>
      <c r="D1462" s="19" t="s">
        <v>43</v>
      </c>
      <c r="E1462" s="19" t="s">
        <v>12</v>
      </c>
      <c r="F1462" s="20" t="s">
        <v>65</v>
      </c>
      <c r="G1462" s="21">
        <v>43</v>
      </c>
      <c r="H1462" s="22">
        <v>103.544</v>
      </c>
      <c r="I1462" s="22">
        <v>0.182</v>
      </c>
      <c r="J1462" s="22">
        <v>3.4720000000000001E-2</v>
      </c>
      <c r="K1462" s="22" t="str">
        <f t="shared" si="66"/>
        <v>19x100-Q5</v>
      </c>
      <c r="L1462" s="32">
        <f>VLOOKUP(K:K,'price per block'!A:B,2,FALSE)</f>
        <v>300</v>
      </c>
      <c r="M1462" s="33">
        <f>VLOOKUP(K:K,'price per block'!A:E,5,FALSE)</f>
        <v>1</v>
      </c>
      <c r="N1462">
        <f t="shared" si="67"/>
        <v>0.182</v>
      </c>
      <c r="O1462" s="34">
        <f t="shared" si="68"/>
        <v>0</v>
      </c>
    </row>
    <row r="1463" spans="1:15" x14ac:dyDescent="0.2">
      <c r="A1463" s="40">
        <v>45536</v>
      </c>
      <c r="B1463" s="23" t="s">
        <v>78</v>
      </c>
      <c r="C1463" s="19" t="s">
        <v>42</v>
      </c>
      <c r="D1463" s="19" t="s">
        <v>41</v>
      </c>
      <c r="E1463" s="19" t="s">
        <v>12</v>
      </c>
      <c r="F1463" s="20" t="s">
        <v>65</v>
      </c>
      <c r="G1463" s="21">
        <v>14</v>
      </c>
      <c r="H1463" s="22">
        <v>42.042000000000002</v>
      </c>
      <c r="I1463" s="22">
        <v>7.3999999999999996E-2</v>
      </c>
      <c r="J1463" s="22">
        <v>1.41143E-2</v>
      </c>
      <c r="K1463" s="22" t="str">
        <f t="shared" si="66"/>
        <v>19x100-Q5</v>
      </c>
      <c r="L1463" s="32">
        <f>VLOOKUP(K:K,'price per block'!A:B,2,FALSE)</f>
        <v>300</v>
      </c>
      <c r="M1463" s="33">
        <f>VLOOKUP(K:K,'price per block'!A:E,5,FALSE)</f>
        <v>1</v>
      </c>
      <c r="N1463">
        <f t="shared" si="67"/>
        <v>7.3999999999999996E-2</v>
      </c>
      <c r="O1463" s="34">
        <f t="shared" si="68"/>
        <v>0</v>
      </c>
    </row>
    <row r="1464" spans="1:15" x14ac:dyDescent="0.2">
      <c r="A1464" s="40">
        <v>45536</v>
      </c>
      <c r="B1464" s="23" t="s">
        <v>78</v>
      </c>
      <c r="C1464" s="19" t="s">
        <v>42</v>
      </c>
      <c r="D1464" s="19" t="s">
        <v>105</v>
      </c>
      <c r="E1464" s="19" t="s">
        <v>12</v>
      </c>
      <c r="F1464" s="20" t="s">
        <v>65</v>
      </c>
      <c r="G1464" s="21">
        <v>1322</v>
      </c>
      <c r="H1464" s="22">
        <v>1586.4</v>
      </c>
      <c r="I1464" s="22">
        <v>2.7930000000000001</v>
      </c>
      <c r="J1464" s="22">
        <v>0.53225</v>
      </c>
      <c r="K1464" s="22" t="str">
        <f t="shared" si="66"/>
        <v>19x100-Q5</v>
      </c>
      <c r="L1464" s="32">
        <f>VLOOKUP(K:K,'price per block'!A:B,2,FALSE)</f>
        <v>300</v>
      </c>
      <c r="M1464" s="33">
        <f>VLOOKUP(K:K,'price per block'!A:E,5,FALSE)</f>
        <v>1</v>
      </c>
      <c r="N1464">
        <f t="shared" si="67"/>
        <v>2.7930000000000001</v>
      </c>
      <c r="O1464" s="34">
        <f t="shared" si="68"/>
        <v>0</v>
      </c>
    </row>
    <row r="1465" spans="1:15" x14ac:dyDescent="0.2">
      <c r="A1465" s="40">
        <v>45536</v>
      </c>
      <c r="B1465" s="23" t="s">
        <v>78</v>
      </c>
      <c r="C1465" s="19" t="s">
        <v>129</v>
      </c>
      <c r="D1465" s="19" t="s">
        <v>50</v>
      </c>
      <c r="E1465" s="19" t="s">
        <v>15</v>
      </c>
      <c r="F1465" s="20" t="s">
        <v>62</v>
      </c>
      <c r="G1465" s="21">
        <v>11731</v>
      </c>
      <c r="H1465" s="22">
        <v>3093.64</v>
      </c>
      <c r="I1465" s="22">
        <v>8.7919999999999998</v>
      </c>
      <c r="J1465" s="22">
        <v>1.6753899999999999</v>
      </c>
      <c r="K1465" s="22" t="str">
        <f t="shared" si="66"/>
        <v>25x125-Q3</v>
      </c>
      <c r="L1465" s="32">
        <f>VLOOKUP(K:K,'price per block'!A:B,2,FALSE)</f>
        <v>276.92307692307691</v>
      </c>
      <c r="M1465" s="33">
        <f>VLOOKUP(K:K,'price per block'!A:E,5,FALSE)</f>
        <v>0.6</v>
      </c>
      <c r="N1465">
        <f t="shared" si="67"/>
        <v>5.2751999999999999</v>
      </c>
      <c r="O1465" s="34">
        <f t="shared" si="68"/>
        <v>3.5167999999999999</v>
      </c>
    </row>
    <row r="1466" spans="1:15" x14ac:dyDescent="0.2">
      <c r="A1466" s="40">
        <v>45536</v>
      </c>
      <c r="B1466" s="23" t="s">
        <v>78</v>
      </c>
      <c r="C1466" s="19" t="s">
        <v>129</v>
      </c>
      <c r="D1466" s="19" t="s">
        <v>51</v>
      </c>
      <c r="E1466" s="19" t="s">
        <v>12</v>
      </c>
      <c r="F1466" s="20" t="s">
        <v>61</v>
      </c>
      <c r="G1466" s="21">
        <v>19684</v>
      </c>
      <c r="H1466" s="22">
        <v>3980.43</v>
      </c>
      <c r="I1466" s="22">
        <v>11.324999999999999</v>
      </c>
      <c r="J1466" s="22">
        <v>2.1579199999999998</v>
      </c>
      <c r="K1466" s="22" t="str">
        <f t="shared" si="66"/>
        <v>25x125-Q1</v>
      </c>
      <c r="L1466" s="32">
        <f>VLOOKUP(K:K,'price per block'!A:B,2,FALSE)</f>
        <v>346.15384615384613</v>
      </c>
      <c r="M1466" s="33">
        <f>VLOOKUP(K:K,'price per block'!A:E,5,FALSE)</f>
        <v>1</v>
      </c>
      <c r="N1466">
        <f t="shared" si="67"/>
        <v>11.324999999999999</v>
      </c>
      <c r="O1466" s="34">
        <f t="shared" si="68"/>
        <v>0</v>
      </c>
    </row>
    <row r="1467" spans="1:15" x14ac:dyDescent="0.2">
      <c r="A1467" s="40">
        <v>45536</v>
      </c>
      <c r="B1467" s="23" t="s">
        <v>78</v>
      </c>
      <c r="C1467" s="19" t="s">
        <v>129</v>
      </c>
      <c r="D1467" s="19" t="s">
        <v>52</v>
      </c>
      <c r="E1467" s="19" t="s">
        <v>12</v>
      </c>
      <c r="F1467" s="20" t="s">
        <v>61</v>
      </c>
      <c r="G1467" s="21">
        <v>43348</v>
      </c>
      <c r="H1467" s="22">
        <v>16811.400000000001</v>
      </c>
      <c r="I1467" s="22">
        <v>47.837000000000003</v>
      </c>
      <c r="J1467" s="22">
        <v>9.1154899999999994</v>
      </c>
      <c r="K1467" s="22" t="str">
        <f t="shared" si="66"/>
        <v>25x125-Q1</v>
      </c>
      <c r="L1467" s="32">
        <f>VLOOKUP(K:K,'price per block'!A:B,2,FALSE)</f>
        <v>346.15384615384613</v>
      </c>
      <c r="M1467" s="33">
        <f>VLOOKUP(K:K,'price per block'!A:E,5,FALSE)</f>
        <v>1</v>
      </c>
      <c r="N1467">
        <f t="shared" si="67"/>
        <v>47.837000000000003</v>
      </c>
      <c r="O1467" s="34">
        <f t="shared" si="68"/>
        <v>0</v>
      </c>
    </row>
    <row r="1468" spans="1:15" x14ac:dyDescent="0.2">
      <c r="A1468" s="40">
        <v>45536</v>
      </c>
      <c r="B1468" s="23" t="s">
        <v>78</v>
      </c>
      <c r="C1468" s="19" t="s">
        <v>129</v>
      </c>
      <c r="D1468" s="19" t="s">
        <v>53</v>
      </c>
      <c r="E1468" s="19" t="s">
        <v>15</v>
      </c>
      <c r="F1468" s="20" t="s">
        <v>64</v>
      </c>
      <c r="G1468" s="21">
        <v>13839</v>
      </c>
      <c r="H1468" s="22">
        <v>2998.63</v>
      </c>
      <c r="I1468" s="22">
        <v>8.5289999999999999</v>
      </c>
      <c r="J1468" s="22">
        <v>1.6252800000000001</v>
      </c>
      <c r="K1468" s="22" t="str">
        <f t="shared" si="66"/>
        <v>25x125-Q4</v>
      </c>
      <c r="L1468" s="32">
        <f>VLOOKUP(K:K,'price per block'!A:B,2,FALSE)</f>
        <v>138.46153846153845</v>
      </c>
      <c r="M1468" s="33">
        <f>VLOOKUP(K:K,'price per block'!A:E,5,FALSE)</f>
        <v>0.4</v>
      </c>
      <c r="N1468">
        <f t="shared" si="67"/>
        <v>3.4116</v>
      </c>
      <c r="O1468" s="34">
        <f t="shared" si="68"/>
        <v>5.1173999999999999</v>
      </c>
    </row>
    <row r="1469" spans="1:15" x14ac:dyDescent="0.2">
      <c r="A1469" s="40">
        <v>45536</v>
      </c>
      <c r="B1469" s="23" t="s">
        <v>78</v>
      </c>
      <c r="C1469" s="19" t="s">
        <v>129</v>
      </c>
      <c r="D1469" s="19" t="s">
        <v>49</v>
      </c>
      <c r="E1469" s="19" t="s">
        <v>22</v>
      </c>
      <c r="F1469" s="20" t="s">
        <v>63</v>
      </c>
      <c r="G1469" s="21">
        <v>807</v>
      </c>
      <c r="H1469" s="22">
        <v>186.39400000000001</v>
      </c>
      <c r="I1469" s="22">
        <v>0.53</v>
      </c>
      <c r="J1469" s="22">
        <v>0.101019</v>
      </c>
      <c r="K1469" s="22" t="str">
        <f t="shared" si="66"/>
        <v>25x125-Q2</v>
      </c>
      <c r="L1469" s="32">
        <f>VLOOKUP(K:K,'price per block'!A:B,2,FALSE)</f>
        <v>346.15384615384613</v>
      </c>
      <c r="M1469" s="33">
        <f>VLOOKUP(K:K,'price per block'!A:E,5,FALSE)</f>
        <v>1</v>
      </c>
      <c r="N1469">
        <f t="shared" si="67"/>
        <v>0.53</v>
      </c>
      <c r="O1469" s="34">
        <f t="shared" si="68"/>
        <v>0</v>
      </c>
    </row>
    <row r="1470" spans="1:15" x14ac:dyDescent="0.2">
      <c r="A1470" s="40">
        <v>45536</v>
      </c>
      <c r="B1470" s="23" t="s">
        <v>78</v>
      </c>
      <c r="C1470" s="19" t="s">
        <v>129</v>
      </c>
      <c r="D1470" s="19" t="s">
        <v>77</v>
      </c>
      <c r="E1470" s="19" t="s">
        <v>12</v>
      </c>
      <c r="F1470" s="20" t="s">
        <v>65</v>
      </c>
      <c r="G1470" s="21">
        <v>21</v>
      </c>
      <c r="H1470" s="22">
        <v>63.063000000000002</v>
      </c>
      <c r="I1470" s="22">
        <v>0.18</v>
      </c>
      <c r="J1470" s="22">
        <v>3.42347E-2</v>
      </c>
      <c r="K1470" s="22" t="str">
        <f t="shared" si="66"/>
        <v>25x125-Q5</v>
      </c>
      <c r="L1470" s="32">
        <f>VLOOKUP(K:K,'price per block'!A:B,2,FALSE)</f>
        <v>346.15384615384613</v>
      </c>
      <c r="M1470" s="33">
        <f>VLOOKUP(K:K,'price per block'!A:E,5,FALSE)</f>
        <v>1</v>
      </c>
      <c r="N1470">
        <f t="shared" si="67"/>
        <v>0.18</v>
      </c>
      <c r="O1470" s="34">
        <f t="shared" si="68"/>
        <v>0</v>
      </c>
    </row>
    <row r="1471" spans="1:15" x14ac:dyDescent="0.2">
      <c r="A1471" s="40">
        <v>45536</v>
      </c>
      <c r="B1471" s="23" t="s">
        <v>78</v>
      </c>
      <c r="C1471" s="19" t="s">
        <v>129</v>
      </c>
      <c r="D1471" s="19" t="s">
        <v>76</v>
      </c>
      <c r="E1471" s="19" t="s">
        <v>12</v>
      </c>
      <c r="F1471" s="20" t="s">
        <v>65</v>
      </c>
      <c r="G1471" s="21">
        <v>28</v>
      </c>
      <c r="H1471" s="22">
        <v>67.424000000000007</v>
      </c>
      <c r="I1471" s="22">
        <v>0.192</v>
      </c>
      <c r="J1471" s="22">
        <v>3.66065E-2</v>
      </c>
      <c r="K1471" s="22" t="str">
        <f t="shared" si="66"/>
        <v>25x125-Q5</v>
      </c>
      <c r="L1471" s="32">
        <f>VLOOKUP(K:K,'price per block'!A:B,2,FALSE)</f>
        <v>346.15384615384613</v>
      </c>
      <c r="M1471" s="33">
        <f>VLOOKUP(K:K,'price per block'!A:E,5,FALSE)</f>
        <v>1</v>
      </c>
      <c r="N1471">
        <f t="shared" si="67"/>
        <v>0.192</v>
      </c>
      <c r="O1471" s="34">
        <f t="shared" si="68"/>
        <v>0</v>
      </c>
    </row>
    <row r="1472" spans="1:15" x14ac:dyDescent="0.2">
      <c r="A1472" s="40">
        <v>45536</v>
      </c>
      <c r="B1472" s="23" t="s">
        <v>78</v>
      </c>
      <c r="C1472" s="19" t="s">
        <v>126</v>
      </c>
      <c r="D1472" s="19" t="s">
        <v>11</v>
      </c>
      <c r="E1472" s="19" t="s">
        <v>12</v>
      </c>
      <c r="F1472" s="20" t="s">
        <v>61</v>
      </c>
      <c r="G1472" s="21">
        <v>37987</v>
      </c>
      <c r="H1472" s="22">
        <v>11093.5</v>
      </c>
      <c r="I1472" s="22">
        <v>14.532</v>
      </c>
      <c r="J1472" s="22">
        <v>2.7690700000000001</v>
      </c>
      <c r="K1472" s="22" t="str">
        <f t="shared" si="66"/>
        <v>19x75-Q1</v>
      </c>
      <c r="L1472" s="32">
        <f>VLOOKUP(K:K,'price per block'!A:B,2,FALSE)</f>
        <v>300</v>
      </c>
      <c r="M1472" s="33">
        <f>VLOOKUP(K:K,'price per block'!A:E,5,FALSE)</f>
        <v>1</v>
      </c>
      <c r="N1472">
        <f t="shared" si="67"/>
        <v>14.532</v>
      </c>
      <c r="O1472" s="34">
        <f t="shared" si="68"/>
        <v>0</v>
      </c>
    </row>
    <row r="1473" spans="1:15" x14ac:dyDescent="0.2">
      <c r="A1473" s="40">
        <v>45536</v>
      </c>
      <c r="B1473" s="23" t="s">
        <v>78</v>
      </c>
      <c r="C1473" s="19" t="s">
        <v>126</v>
      </c>
      <c r="D1473" s="19" t="s">
        <v>14</v>
      </c>
      <c r="E1473" s="19" t="s">
        <v>15</v>
      </c>
      <c r="F1473" s="20" t="s">
        <v>62</v>
      </c>
      <c r="G1473" s="21">
        <v>4829</v>
      </c>
      <c r="H1473" s="22">
        <v>1361.15</v>
      </c>
      <c r="I1473" s="22">
        <v>1.7809999999999999</v>
      </c>
      <c r="J1473" s="22">
        <v>0.33945999999999998</v>
      </c>
      <c r="K1473" s="22" t="str">
        <f t="shared" si="66"/>
        <v>19x75-Q3</v>
      </c>
      <c r="L1473" s="32">
        <f>VLOOKUP(K:K,'price per block'!A:B,2,FALSE)</f>
        <v>244</v>
      </c>
      <c r="M1473" s="33">
        <f>VLOOKUP(K:K,'price per block'!A:E,5,FALSE)</f>
        <v>0.81333333333333335</v>
      </c>
      <c r="N1473">
        <f t="shared" si="67"/>
        <v>1.4485466666666666</v>
      </c>
      <c r="O1473" s="34">
        <f t="shared" si="68"/>
        <v>0.33245333333333327</v>
      </c>
    </row>
    <row r="1474" spans="1:15" x14ac:dyDescent="0.2">
      <c r="A1474" s="40">
        <v>45536</v>
      </c>
      <c r="B1474" s="23" t="s">
        <v>78</v>
      </c>
      <c r="C1474" s="19" t="s">
        <v>126</v>
      </c>
      <c r="D1474" s="19" t="s">
        <v>13</v>
      </c>
      <c r="E1474" s="19" t="s">
        <v>12</v>
      </c>
      <c r="F1474" s="20" t="s">
        <v>61</v>
      </c>
      <c r="G1474" s="21">
        <v>680</v>
      </c>
      <c r="H1474" s="22">
        <v>138.05099999999999</v>
      </c>
      <c r="I1474" s="22">
        <v>0.182</v>
      </c>
      <c r="J1474" s="22">
        <v>3.4678100000000003E-2</v>
      </c>
      <c r="K1474" s="22" t="str">
        <f t="shared" si="66"/>
        <v>19x75-Q1</v>
      </c>
      <c r="L1474" s="32">
        <f>VLOOKUP(K:K,'price per block'!A:B,2,FALSE)</f>
        <v>300</v>
      </c>
      <c r="M1474" s="33">
        <f>VLOOKUP(K:K,'price per block'!A:E,5,FALSE)</f>
        <v>1</v>
      </c>
      <c r="N1474">
        <f t="shared" si="67"/>
        <v>0.182</v>
      </c>
      <c r="O1474" s="34">
        <f t="shared" si="68"/>
        <v>0</v>
      </c>
    </row>
    <row r="1475" spans="1:15" x14ac:dyDescent="0.2">
      <c r="A1475" s="40">
        <v>45536</v>
      </c>
      <c r="B1475" s="23" t="s">
        <v>78</v>
      </c>
      <c r="C1475" s="19" t="s">
        <v>126</v>
      </c>
      <c r="D1475" s="19" t="s">
        <v>27</v>
      </c>
      <c r="E1475" s="19" t="s">
        <v>15</v>
      </c>
      <c r="F1475" s="20" t="s">
        <v>64</v>
      </c>
      <c r="G1475" s="21">
        <v>2409</v>
      </c>
      <c r="H1475" s="22">
        <v>575.51099999999997</v>
      </c>
      <c r="I1475" s="22">
        <v>0.753</v>
      </c>
      <c r="J1475" s="22">
        <v>0.14349700000000001</v>
      </c>
      <c r="K1475" s="22" t="str">
        <f t="shared" ref="K1475:K1538" si="69">CONCATENATE(C1475,"-",F1475)</f>
        <v>19x75-Q4</v>
      </c>
      <c r="L1475" s="32">
        <f>VLOOKUP(K:K,'price per block'!A:B,2,FALSE)</f>
        <v>200.00000000000003</v>
      </c>
      <c r="M1475" s="33">
        <f>VLOOKUP(K:K,'price per block'!A:E,5,FALSE)</f>
        <v>0.66666666666666663</v>
      </c>
      <c r="N1475">
        <f t="shared" ref="N1475:N1538" si="70">M1475*I1475</f>
        <v>0.502</v>
      </c>
      <c r="O1475" s="34">
        <f t="shared" ref="O1475:O1538" si="71">I1475-N1475</f>
        <v>0.251</v>
      </c>
    </row>
    <row r="1476" spans="1:15" x14ac:dyDescent="0.2">
      <c r="A1476" s="40">
        <v>45536</v>
      </c>
      <c r="B1476" s="23" t="s">
        <v>78</v>
      </c>
      <c r="C1476" s="19" t="s">
        <v>126</v>
      </c>
      <c r="D1476" s="19" t="s">
        <v>23</v>
      </c>
      <c r="E1476" s="19" t="s">
        <v>22</v>
      </c>
      <c r="F1476" s="20" t="s">
        <v>63</v>
      </c>
      <c r="G1476" s="21">
        <v>535</v>
      </c>
      <c r="H1476" s="22">
        <v>141.96100000000001</v>
      </c>
      <c r="I1476" s="22">
        <v>0.186</v>
      </c>
      <c r="J1476" s="22">
        <v>3.5409000000000003E-2</v>
      </c>
      <c r="K1476" s="22" t="str">
        <f t="shared" si="69"/>
        <v>19x75-Q2</v>
      </c>
      <c r="L1476" s="32">
        <f>VLOOKUP(K:K,'price per block'!A:B,2,FALSE)</f>
        <v>300</v>
      </c>
      <c r="M1476" s="33">
        <f>VLOOKUP(K:K,'price per block'!A:E,5,FALSE)</f>
        <v>1</v>
      </c>
      <c r="N1476">
        <f t="shared" si="70"/>
        <v>0.186</v>
      </c>
      <c r="O1476" s="34">
        <f t="shared" si="71"/>
        <v>0</v>
      </c>
    </row>
    <row r="1477" spans="1:15" x14ac:dyDescent="0.2">
      <c r="A1477" s="40">
        <v>45536</v>
      </c>
      <c r="B1477" s="23" t="s">
        <v>78</v>
      </c>
      <c r="C1477" s="19" t="s">
        <v>126</v>
      </c>
      <c r="D1477" s="19" t="s">
        <v>24</v>
      </c>
      <c r="E1477" s="19" t="s">
        <v>12</v>
      </c>
      <c r="F1477" s="20" t="s">
        <v>65</v>
      </c>
      <c r="G1477" s="21">
        <v>60</v>
      </c>
      <c r="H1477" s="22">
        <v>144.18</v>
      </c>
      <c r="I1477" s="22">
        <v>0.189</v>
      </c>
      <c r="J1477" s="22">
        <v>3.6043400000000003E-2</v>
      </c>
      <c r="K1477" s="22" t="str">
        <f t="shared" si="69"/>
        <v>19x75-Q5</v>
      </c>
      <c r="L1477" s="32">
        <f>VLOOKUP(K:K,'price per block'!A:B,2,FALSE)</f>
        <v>300</v>
      </c>
      <c r="M1477" s="33">
        <f>VLOOKUP(K:K,'price per block'!A:E,5,FALSE)</f>
        <v>1</v>
      </c>
      <c r="N1477">
        <f t="shared" si="70"/>
        <v>0.189</v>
      </c>
      <c r="O1477" s="34">
        <f t="shared" si="71"/>
        <v>0</v>
      </c>
    </row>
    <row r="1478" spans="1:15" x14ac:dyDescent="0.2">
      <c r="A1478" s="40">
        <v>45536</v>
      </c>
      <c r="B1478" s="23" t="s">
        <v>78</v>
      </c>
      <c r="C1478" s="19" t="s">
        <v>126</v>
      </c>
      <c r="D1478" s="19" t="s">
        <v>25</v>
      </c>
      <c r="E1478" s="19" t="s">
        <v>12</v>
      </c>
      <c r="F1478" s="20" t="s">
        <v>65</v>
      </c>
      <c r="G1478" s="21">
        <v>38</v>
      </c>
      <c r="H1478" s="22">
        <v>114.114</v>
      </c>
      <c r="I1478" s="22">
        <v>0.15</v>
      </c>
      <c r="J1478" s="22">
        <v>2.8526300000000001E-2</v>
      </c>
      <c r="K1478" s="22" t="str">
        <f t="shared" si="69"/>
        <v>19x75-Q5</v>
      </c>
      <c r="L1478" s="32">
        <f>VLOOKUP(K:K,'price per block'!A:B,2,FALSE)</f>
        <v>300</v>
      </c>
      <c r="M1478" s="33">
        <f>VLOOKUP(K:K,'price per block'!A:E,5,FALSE)</f>
        <v>1</v>
      </c>
      <c r="N1478">
        <f t="shared" si="70"/>
        <v>0.15</v>
      </c>
      <c r="O1478" s="34">
        <f t="shared" si="71"/>
        <v>0</v>
      </c>
    </row>
    <row r="1479" spans="1:15" x14ac:dyDescent="0.2">
      <c r="A1479" s="40">
        <v>45566</v>
      </c>
      <c r="B1479" s="23" t="s">
        <v>83</v>
      </c>
      <c r="C1479" s="19" t="s">
        <v>28</v>
      </c>
      <c r="D1479" s="19" t="s">
        <v>6</v>
      </c>
      <c r="E1479" s="19" t="s">
        <v>6</v>
      </c>
      <c r="F1479" s="20" t="s">
        <v>6</v>
      </c>
      <c r="G1479" s="21">
        <v>279481</v>
      </c>
      <c r="H1479" s="22">
        <v>13463.2</v>
      </c>
      <c r="I1479" s="22">
        <v>14.045</v>
      </c>
      <c r="J1479" s="22">
        <v>5.1597499999999998</v>
      </c>
      <c r="K1479" s="22" t="str">
        <f t="shared" si="69"/>
        <v>16x69-Waste</v>
      </c>
      <c r="L1479" s="32">
        <f>VLOOKUP(K:K,'price per block'!A:B,2,FALSE)</f>
        <v>300</v>
      </c>
      <c r="M1479" s="33">
        <f>VLOOKUP(K:K,'price per block'!A:E,5,FALSE)</f>
        <v>1</v>
      </c>
      <c r="N1479">
        <f t="shared" si="70"/>
        <v>14.045</v>
      </c>
      <c r="O1479" s="34">
        <f t="shared" si="71"/>
        <v>0</v>
      </c>
    </row>
    <row r="1480" spans="1:15" x14ac:dyDescent="0.2">
      <c r="A1480" s="40">
        <v>45566</v>
      </c>
      <c r="B1480" s="23" t="s">
        <v>83</v>
      </c>
      <c r="C1480" s="19" t="s">
        <v>28</v>
      </c>
      <c r="D1480" s="19" t="s">
        <v>16</v>
      </c>
      <c r="E1480" s="19" t="s">
        <v>6</v>
      </c>
      <c r="F1480" s="20" t="s">
        <v>6</v>
      </c>
      <c r="G1480" s="21">
        <v>0</v>
      </c>
      <c r="H1480" s="22">
        <v>3027.88</v>
      </c>
      <c r="I1480" s="22">
        <v>3.1579999999999999</v>
      </c>
      <c r="J1480" s="22">
        <v>1.1602600000000001</v>
      </c>
      <c r="K1480" s="22" t="str">
        <f t="shared" si="69"/>
        <v>16x69-Waste</v>
      </c>
      <c r="L1480" s="32">
        <f>VLOOKUP(K:K,'price per block'!A:B,2,FALSE)</f>
        <v>300</v>
      </c>
      <c r="M1480" s="33">
        <f>VLOOKUP(K:K,'price per block'!A:E,5,FALSE)</f>
        <v>1</v>
      </c>
      <c r="N1480">
        <f t="shared" si="70"/>
        <v>3.1579999999999999</v>
      </c>
      <c r="O1480" s="34">
        <f t="shared" si="71"/>
        <v>0</v>
      </c>
    </row>
    <row r="1481" spans="1:15" x14ac:dyDescent="0.2">
      <c r="A1481" s="40">
        <v>45566</v>
      </c>
      <c r="B1481" s="23" t="s">
        <v>83</v>
      </c>
      <c r="C1481" s="19" t="s">
        <v>28</v>
      </c>
      <c r="D1481" s="19" t="s">
        <v>17</v>
      </c>
      <c r="E1481" s="19" t="s">
        <v>6</v>
      </c>
      <c r="F1481" s="20" t="s">
        <v>6</v>
      </c>
      <c r="G1481" s="21">
        <v>42</v>
      </c>
      <c r="H1481" s="22">
        <v>138.51599999999999</v>
      </c>
      <c r="I1481" s="22">
        <v>0.14699999999999999</v>
      </c>
      <c r="J1481" s="22">
        <v>5.4052200000000002E-2</v>
      </c>
      <c r="K1481" s="22" t="str">
        <f t="shared" si="69"/>
        <v>16x69-Waste</v>
      </c>
      <c r="L1481" s="32">
        <f>VLOOKUP(K:K,'price per block'!A:B,2,FALSE)</f>
        <v>300</v>
      </c>
      <c r="M1481" s="33">
        <f>VLOOKUP(K:K,'price per block'!A:E,5,FALSE)</f>
        <v>1</v>
      </c>
      <c r="N1481">
        <f t="shared" si="70"/>
        <v>0.14699999999999999</v>
      </c>
      <c r="O1481" s="34">
        <f t="shared" si="71"/>
        <v>0</v>
      </c>
    </row>
    <row r="1482" spans="1:15" x14ac:dyDescent="0.2">
      <c r="A1482" s="40">
        <v>45566</v>
      </c>
      <c r="B1482" s="23" t="s">
        <v>83</v>
      </c>
      <c r="C1482" s="19" t="s">
        <v>28</v>
      </c>
      <c r="D1482" s="19" t="s">
        <v>9</v>
      </c>
      <c r="E1482" s="19" t="s">
        <v>10</v>
      </c>
      <c r="F1482" s="20" t="s">
        <v>6</v>
      </c>
      <c r="G1482" s="21">
        <v>174199</v>
      </c>
      <c r="H1482" s="22">
        <v>33704.1</v>
      </c>
      <c r="I1482" s="22">
        <v>35.148000000000003</v>
      </c>
      <c r="J1482" s="22">
        <v>12.9123</v>
      </c>
      <c r="K1482" s="22" t="str">
        <f t="shared" si="69"/>
        <v>16x69-Waste</v>
      </c>
      <c r="L1482" s="32">
        <f>VLOOKUP(K:K,'price per block'!A:B,2,FALSE)</f>
        <v>300</v>
      </c>
      <c r="M1482" s="33">
        <f>VLOOKUP(K:K,'price per block'!A:E,5,FALSE)</f>
        <v>1</v>
      </c>
      <c r="N1482">
        <f t="shared" si="70"/>
        <v>35.148000000000003</v>
      </c>
      <c r="O1482" s="34">
        <f t="shared" si="71"/>
        <v>0</v>
      </c>
    </row>
    <row r="1483" spans="1:15" x14ac:dyDescent="0.2">
      <c r="A1483" s="40">
        <v>45566</v>
      </c>
      <c r="B1483" s="23" t="s">
        <v>83</v>
      </c>
      <c r="C1483" s="19" t="s">
        <v>126</v>
      </c>
      <c r="D1483" s="19" t="s">
        <v>9</v>
      </c>
      <c r="E1483" s="19" t="s">
        <v>10</v>
      </c>
      <c r="F1483" s="20" t="s">
        <v>6</v>
      </c>
      <c r="G1483" s="21">
        <v>16339</v>
      </c>
      <c r="H1483" s="22">
        <v>3300.01</v>
      </c>
      <c r="I1483" s="22">
        <v>4.3259999999999996</v>
      </c>
      <c r="J1483" s="22">
        <v>1.58941</v>
      </c>
      <c r="K1483" s="22" t="str">
        <f t="shared" si="69"/>
        <v>19x75-Waste</v>
      </c>
      <c r="L1483" s="32">
        <f>VLOOKUP(K:K,'price per block'!A:B,2,FALSE)</f>
        <v>300</v>
      </c>
      <c r="M1483" s="33">
        <f>VLOOKUP(K:K,'price per block'!A:E,5,FALSE)</f>
        <v>1</v>
      </c>
      <c r="N1483">
        <f t="shared" si="70"/>
        <v>4.3259999999999996</v>
      </c>
      <c r="O1483" s="34">
        <f t="shared" si="71"/>
        <v>0</v>
      </c>
    </row>
    <row r="1484" spans="1:15" x14ac:dyDescent="0.2">
      <c r="A1484" s="40">
        <v>45566</v>
      </c>
      <c r="B1484" s="23" t="s">
        <v>83</v>
      </c>
      <c r="C1484" s="19" t="s">
        <v>126</v>
      </c>
      <c r="D1484" s="19" t="s">
        <v>6</v>
      </c>
      <c r="E1484" s="19" t="s">
        <v>6</v>
      </c>
      <c r="F1484" s="20" t="s">
        <v>6</v>
      </c>
      <c r="G1484" s="21">
        <v>16359</v>
      </c>
      <c r="H1484" s="22">
        <v>909.221</v>
      </c>
      <c r="I1484" s="22">
        <v>1.1919999999999999</v>
      </c>
      <c r="J1484" s="22">
        <v>0.43806699999999998</v>
      </c>
      <c r="K1484" s="22" t="str">
        <f t="shared" si="69"/>
        <v>19x75-Waste</v>
      </c>
      <c r="L1484" s="32">
        <f>VLOOKUP(K:K,'price per block'!A:B,2,FALSE)</f>
        <v>300</v>
      </c>
      <c r="M1484" s="33">
        <f>VLOOKUP(K:K,'price per block'!A:E,5,FALSE)</f>
        <v>1</v>
      </c>
      <c r="N1484">
        <f t="shared" si="70"/>
        <v>1.1919999999999999</v>
      </c>
      <c r="O1484" s="34">
        <f t="shared" si="71"/>
        <v>0</v>
      </c>
    </row>
    <row r="1485" spans="1:15" x14ac:dyDescent="0.2">
      <c r="A1485" s="40">
        <v>45566</v>
      </c>
      <c r="B1485" s="23" t="s">
        <v>83</v>
      </c>
      <c r="C1485" s="19" t="s">
        <v>126</v>
      </c>
      <c r="D1485" s="19" t="s">
        <v>16</v>
      </c>
      <c r="E1485" s="19" t="s">
        <v>6</v>
      </c>
      <c r="F1485" s="20" t="s">
        <v>6</v>
      </c>
      <c r="G1485" s="21">
        <v>0</v>
      </c>
      <c r="H1485" s="22">
        <v>211.477</v>
      </c>
      <c r="I1485" s="22">
        <v>0.27700000000000002</v>
      </c>
      <c r="J1485" s="22">
        <v>0.101879</v>
      </c>
      <c r="K1485" s="22" t="str">
        <f t="shared" si="69"/>
        <v>19x75-Waste</v>
      </c>
      <c r="L1485" s="32">
        <f>VLOOKUP(K:K,'price per block'!A:B,2,FALSE)</f>
        <v>300</v>
      </c>
      <c r="M1485" s="33">
        <f>VLOOKUP(K:K,'price per block'!A:E,5,FALSE)</f>
        <v>1</v>
      </c>
      <c r="N1485">
        <f t="shared" si="70"/>
        <v>0.27700000000000002</v>
      </c>
      <c r="O1485" s="34">
        <f t="shared" si="71"/>
        <v>0</v>
      </c>
    </row>
    <row r="1486" spans="1:15" x14ac:dyDescent="0.2">
      <c r="A1486" s="40">
        <v>45566</v>
      </c>
      <c r="B1486" s="23" t="s">
        <v>83</v>
      </c>
      <c r="C1486" s="19" t="s">
        <v>126</v>
      </c>
      <c r="D1486" s="19" t="s">
        <v>17</v>
      </c>
      <c r="E1486" s="19" t="s">
        <v>6</v>
      </c>
      <c r="F1486" s="20" t="s">
        <v>6</v>
      </c>
      <c r="G1486" s="21">
        <v>1</v>
      </c>
      <c r="H1486" s="22">
        <v>3.2250000000000001</v>
      </c>
      <c r="I1486" s="22">
        <v>4.0000000000000001E-3</v>
      </c>
      <c r="J1486" s="22">
        <v>1.5547E-3</v>
      </c>
      <c r="K1486" s="22" t="str">
        <f t="shared" si="69"/>
        <v>19x75-Waste</v>
      </c>
      <c r="L1486" s="32">
        <f>VLOOKUP(K:K,'price per block'!A:B,2,FALSE)</f>
        <v>300</v>
      </c>
      <c r="M1486" s="33">
        <f>VLOOKUP(K:K,'price per block'!A:E,5,FALSE)</f>
        <v>1</v>
      </c>
      <c r="N1486">
        <f t="shared" si="70"/>
        <v>4.0000000000000001E-3</v>
      </c>
      <c r="O1486" s="34">
        <f t="shared" si="71"/>
        <v>0</v>
      </c>
    </row>
    <row r="1487" spans="1:15" x14ac:dyDescent="0.2">
      <c r="A1487" s="40">
        <v>45566</v>
      </c>
      <c r="B1487" s="23" t="s">
        <v>83</v>
      </c>
      <c r="C1487" s="19" t="s">
        <v>28</v>
      </c>
      <c r="D1487" s="19" t="s">
        <v>32</v>
      </c>
      <c r="E1487" s="19" t="s">
        <v>15</v>
      </c>
      <c r="F1487" s="20" t="s">
        <v>64</v>
      </c>
      <c r="G1487" s="21">
        <v>17139</v>
      </c>
      <c r="H1487" s="22">
        <v>3581.4</v>
      </c>
      <c r="I1487" s="22">
        <v>3.7349999999999999</v>
      </c>
      <c r="J1487" s="22">
        <v>1.3721300000000001</v>
      </c>
      <c r="K1487" s="22" t="str">
        <f t="shared" si="69"/>
        <v>16x69-Q4</v>
      </c>
      <c r="L1487" s="32">
        <f>VLOOKUP(K:K,'price per block'!A:B,2,FALSE)</f>
        <v>217.39130434782609</v>
      </c>
      <c r="M1487" s="33">
        <f>VLOOKUP(K:K,'price per block'!A:E,5,FALSE)</f>
        <v>0.72463768115942029</v>
      </c>
      <c r="N1487">
        <f t="shared" si="70"/>
        <v>2.7065217391304346</v>
      </c>
      <c r="O1487" s="34">
        <f t="shared" si="71"/>
        <v>1.0284782608695653</v>
      </c>
    </row>
    <row r="1488" spans="1:15" x14ac:dyDescent="0.2">
      <c r="A1488" s="40">
        <v>45566</v>
      </c>
      <c r="B1488" s="23" t="s">
        <v>83</v>
      </c>
      <c r="C1488" s="19" t="s">
        <v>28</v>
      </c>
      <c r="D1488" s="19" t="s">
        <v>30</v>
      </c>
      <c r="E1488" s="19" t="s">
        <v>12</v>
      </c>
      <c r="F1488" s="20" t="s">
        <v>61</v>
      </c>
      <c r="G1488" s="21">
        <v>343392</v>
      </c>
      <c r="H1488" s="22">
        <v>159065</v>
      </c>
      <c r="I1488" s="22">
        <v>165.93</v>
      </c>
      <c r="J1488" s="22">
        <v>60.9574</v>
      </c>
      <c r="K1488" s="22" t="str">
        <f t="shared" si="69"/>
        <v>16x69-Q1</v>
      </c>
      <c r="L1488" s="32">
        <f>VLOOKUP(K:K,'price per block'!A:B,2,FALSE)</f>
        <v>300</v>
      </c>
      <c r="M1488" s="33">
        <f>VLOOKUP(K:K,'price per block'!A:E,5,FALSE)</f>
        <v>1</v>
      </c>
      <c r="N1488">
        <f t="shared" si="70"/>
        <v>165.93</v>
      </c>
      <c r="O1488" s="34">
        <f t="shared" si="71"/>
        <v>0</v>
      </c>
    </row>
    <row r="1489" spans="1:15" x14ac:dyDescent="0.2">
      <c r="A1489" s="40">
        <v>45566</v>
      </c>
      <c r="B1489" s="23" t="s">
        <v>83</v>
      </c>
      <c r="C1489" s="19" t="s">
        <v>28</v>
      </c>
      <c r="D1489" s="19" t="s">
        <v>29</v>
      </c>
      <c r="E1489" s="19" t="s">
        <v>15</v>
      </c>
      <c r="F1489" s="20" t="s">
        <v>62</v>
      </c>
      <c r="G1489" s="21">
        <v>33258</v>
      </c>
      <c r="H1489" s="22">
        <v>6981.36</v>
      </c>
      <c r="I1489" s="22">
        <v>7.2809999999999997</v>
      </c>
      <c r="J1489" s="22">
        <v>2.6746400000000001</v>
      </c>
      <c r="K1489" s="22" t="str">
        <f t="shared" si="69"/>
        <v>16x69-Q3</v>
      </c>
      <c r="L1489" s="32">
        <f>VLOOKUP(K:K,'price per block'!A:B,2,FALSE)</f>
        <v>217.39130434782609</v>
      </c>
      <c r="M1489" s="33">
        <f>VLOOKUP(K:K,'price per block'!A:E,5,FALSE)</f>
        <v>0.72463768115942029</v>
      </c>
      <c r="N1489">
        <f t="shared" si="70"/>
        <v>5.2760869565217385</v>
      </c>
      <c r="O1489" s="34">
        <f t="shared" si="71"/>
        <v>2.0049130434782612</v>
      </c>
    </row>
    <row r="1490" spans="1:15" x14ac:dyDescent="0.2">
      <c r="A1490" s="40">
        <v>45566</v>
      </c>
      <c r="B1490" s="23" t="s">
        <v>83</v>
      </c>
      <c r="C1490" s="19" t="s">
        <v>28</v>
      </c>
      <c r="D1490" s="19" t="s">
        <v>31</v>
      </c>
      <c r="E1490" s="19" t="s">
        <v>12</v>
      </c>
      <c r="F1490" s="20" t="s">
        <v>61</v>
      </c>
      <c r="G1490" s="21">
        <v>87716</v>
      </c>
      <c r="H1490" s="22">
        <v>19060.599999999999</v>
      </c>
      <c r="I1490" s="22">
        <v>19.882000000000001</v>
      </c>
      <c r="J1490" s="22">
        <v>7.3038999999999996</v>
      </c>
      <c r="K1490" s="22" t="str">
        <f t="shared" si="69"/>
        <v>16x69-Q1</v>
      </c>
      <c r="L1490" s="32">
        <f>VLOOKUP(K:K,'price per block'!A:B,2,FALSE)</f>
        <v>300</v>
      </c>
      <c r="M1490" s="33">
        <f>VLOOKUP(K:K,'price per block'!A:E,5,FALSE)</f>
        <v>1</v>
      </c>
      <c r="N1490">
        <f t="shared" si="70"/>
        <v>19.882000000000001</v>
      </c>
      <c r="O1490" s="34">
        <f t="shared" si="71"/>
        <v>0</v>
      </c>
    </row>
    <row r="1491" spans="1:15" x14ac:dyDescent="0.2">
      <c r="A1491" s="40">
        <v>45566</v>
      </c>
      <c r="B1491" s="23" t="s">
        <v>83</v>
      </c>
      <c r="C1491" s="19" t="s">
        <v>28</v>
      </c>
      <c r="D1491" s="19" t="s">
        <v>33</v>
      </c>
      <c r="E1491" s="19" t="s">
        <v>22</v>
      </c>
      <c r="F1491" s="20" t="s">
        <v>63</v>
      </c>
      <c r="G1491" s="21">
        <v>6144</v>
      </c>
      <c r="H1491" s="22">
        <v>1781.32</v>
      </c>
      <c r="I1491" s="22">
        <v>1.857</v>
      </c>
      <c r="J1491" s="22">
        <v>0.68237999999999999</v>
      </c>
      <c r="K1491" s="22" t="str">
        <f t="shared" si="69"/>
        <v>16x69-Q2</v>
      </c>
      <c r="L1491" s="32">
        <f>VLOOKUP(K:K,'price per block'!A:B,2,FALSE)</f>
        <v>300</v>
      </c>
      <c r="M1491" s="33">
        <f>VLOOKUP(K:K,'price per block'!A:E,5,FALSE)</f>
        <v>1</v>
      </c>
      <c r="N1491">
        <f t="shared" si="70"/>
        <v>1.857</v>
      </c>
      <c r="O1491" s="34">
        <f t="shared" si="71"/>
        <v>0</v>
      </c>
    </row>
    <row r="1492" spans="1:15" x14ac:dyDescent="0.2">
      <c r="A1492" s="40">
        <v>45566</v>
      </c>
      <c r="B1492" s="23" t="s">
        <v>83</v>
      </c>
      <c r="C1492" s="19" t="s">
        <v>126</v>
      </c>
      <c r="D1492" s="19" t="s">
        <v>13</v>
      </c>
      <c r="E1492" s="19" t="s">
        <v>12</v>
      </c>
      <c r="F1492" s="20" t="s">
        <v>61</v>
      </c>
      <c r="G1492" s="21">
        <v>6068</v>
      </c>
      <c r="H1492" s="22">
        <v>1237.19</v>
      </c>
      <c r="I1492" s="22">
        <v>1.6220000000000001</v>
      </c>
      <c r="J1492" s="22">
        <v>0.59600600000000004</v>
      </c>
      <c r="K1492" s="22" t="str">
        <f t="shared" si="69"/>
        <v>19x75-Q1</v>
      </c>
      <c r="L1492" s="32">
        <f>VLOOKUP(K:K,'price per block'!A:B,2,FALSE)</f>
        <v>300</v>
      </c>
      <c r="M1492" s="33">
        <f>VLOOKUP(K:K,'price per block'!A:E,5,FALSE)</f>
        <v>1</v>
      </c>
      <c r="N1492">
        <f t="shared" si="70"/>
        <v>1.6220000000000001</v>
      </c>
      <c r="O1492" s="34">
        <f t="shared" si="71"/>
        <v>0</v>
      </c>
    </row>
    <row r="1493" spans="1:15" x14ac:dyDescent="0.2">
      <c r="A1493" s="40">
        <v>45566</v>
      </c>
      <c r="B1493" s="23" t="s">
        <v>83</v>
      </c>
      <c r="C1493" s="19" t="s">
        <v>126</v>
      </c>
      <c r="D1493" s="19" t="s">
        <v>14</v>
      </c>
      <c r="E1493" s="19" t="s">
        <v>15</v>
      </c>
      <c r="F1493" s="20" t="s">
        <v>62</v>
      </c>
      <c r="G1493" s="21">
        <v>1565</v>
      </c>
      <c r="H1493" s="22">
        <v>387.51499999999999</v>
      </c>
      <c r="I1493" s="22">
        <v>0.50800000000000001</v>
      </c>
      <c r="J1493" s="22">
        <v>0.18656</v>
      </c>
      <c r="K1493" s="22" t="str">
        <f t="shared" si="69"/>
        <v>19x75-Q3</v>
      </c>
      <c r="L1493" s="32">
        <f>VLOOKUP(K:K,'price per block'!A:B,2,FALSE)</f>
        <v>244</v>
      </c>
      <c r="M1493" s="33">
        <f>VLOOKUP(K:K,'price per block'!A:E,5,FALSE)</f>
        <v>0.81333333333333335</v>
      </c>
      <c r="N1493">
        <f t="shared" si="70"/>
        <v>0.41317333333333334</v>
      </c>
      <c r="O1493" s="34">
        <f t="shared" si="71"/>
        <v>9.482666666666667E-2</v>
      </c>
    </row>
    <row r="1494" spans="1:15" x14ac:dyDescent="0.2">
      <c r="A1494" s="40">
        <v>45566</v>
      </c>
      <c r="B1494" s="23" t="s">
        <v>83</v>
      </c>
      <c r="C1494" s="19" t="s">
        <v>126</v>
      </c>
      <c r="D1494" s="19" t="s">
        <v>11</v>
      </c>
      <c r="E1494" s="19" t="s">
        <v>12</v>
      </c>
      <c r="F1494" s="20" t="s">
        <v>61</v>
      </c>
      <c r="G1494" s="21">
        <v>22729</v>
      </c>
      <c r="H1494" s="22">
        <v>9526.36</v>
      </c>
      <c r="I1494" s="22">
        <v>12.493</v>
      </c>
      <c r="J1494" s="22">
        <v>4.5893699999999997</v>
      </c>
      <c r="K1494" s="22" t="str">
        <f t="shared" si="69"/>
        <v>19x75-Q1</v>
      </c>
      <c r="L1494" s="32">
        <f>VLOOKUP(K:K,'price per block'!A:B,2,FALSE)</f>
        <v>300</v>
      </c>
      <c r="M1494" s="33">
        <f>VLOOKUP(K:K,'price per block'!A:E,5,FALSE)</f>
        <v>1</v>
      </c>
      <c r="N1494">
        <f t="shared" si="70"/>
        <v>12.493</v>
      </c>
      <c r="O1494" s="34">
        <f t="shared" si="71"/>
        <v>0</v>
      </c>
    </row>
    <row r="1495" spans="1:15" x14ac:dyDescent="0.2">
      <c r="A1495" s="40">
        <v>45566</v>
      </c>
      <c r="B1495" s="23" t="s">
        <v>83</v>
      </c>
      <c r="C1495" s="19" t="s">
        <v>126</v>
      </c>
      <c r="D1495" s="19" t="s">
        <v>27</v>
      </c>
      <c r="E1495" s="19" t="s">
        <v>15</v>
      </c>
      <c r="F1495" s="20" t="s">
        <v>64</v>
      </c>
      <c r="G1495" s="21">
        <v>1512</v>
      </c>
      <c r="H1495" s="22">
        <v>355.15100000000001</v>
      </c>
      <c r="I1495" s="22">
        <v>0.46600000000000003</v>
      </c>
      <c r="J1495" s="22">
        <v>0.17108599999999999</v>
      </c>
      <c r="K1495" s="22" t="str">
        <f t="shared" si="69"/>
        <v>19x75-Q4</v>
      </c>
      <c r="L1495" s="32">
        <f>VLOOKUP(K:K,'price per block'!A:B,2,FALSE)</f>
        <v>200.00000000000003</v>
      </c>
      <c r="M1495" s="33">
        <f>VLOOKUP(K:K,'price per block'!A:E,5,FALSE)</f>
        <v>0.66666666666666663</v>
      </c>
      <c r="N1495">
        <f t="shared" si="70"/>
        <v>0.31066666666666665</v>
      </c>
      <c r="O1495" s="34">
        <f t="shared" si="71"/>
        <v>0.15533333333333338</v>
      </c>
    </row>
    <row r="1496" spans="1:15" x14ac:dyDescent="0.2">
      <c r="A1496" s="40">
        <v>45566</v>
      </c>
      <c r="B1496" s="23" t="s">
        <v>83</v>
      </c>
      <c r="C1496" s="19" t="s">
        <v>126</v>
      </c>
      <c r="D1496" s="19" t="s">
        <v>23</v>
      </c>
      <c r="E1496" s="19" t="s">
        <v>22</v>
      </c>
      <c r="F1496" s="20" t="s">
        <v>63</v>
      </c>
      <c r="G1496" s="21">
        <v>180</v>
      </c>
      <c r="H1496" s="22">
        <v>44.066000000000003</v>
      </c>
      <c r="I1496" s="22">
        <v>5.8000000000000003E-2</v>
      </c>
      <c r="J1496" s="22">
        <v>2.12368E-2</v>
      </c>
      <c r="K1496" s="22" t="str">
        <f t="shared" si="69"/>
        <v>19x75-Q2</v>
      </c>
      <c r="L1496" s="32">
        <f>VLOOKUP(K:K,'price per block'!A:B,2,FALSE)</f>
        <v>300</v>
      </c>
      <c r="M1496" s="33">
        <f>VLOOKUP(K:K,'price per block'!A:E,5,FALSE)</f>
        <v>1</v>
      </c>
      <c r="N1496">
        <f t="shared" si="70"/>
        <v>5.8000000000000003E-2</v>
      </c>
      <c r="O1496" s="34">
        <f t="shared" si="71"/>
        <v>0</v>
      </c>
    </row>
    <row r="1497" spans="1:15" x14ac:dyDescent="0.2">
      <c r="A1497" s="40">
        <v>45566</v>
      </c>
      <c r="B1497" s="23" t="s">
        <v>83</v>
      </c>
      <c r="C1497" s="19" t="s">
        <v>126</v>
      </c>
      <c r="D1497" s="19" t="s">
        <v>24</v>
      </c>
      <c r="E1497" s="19" t="s">
        <v>12</v>
      </c>
      <c r="F1497" s="20" t="s">
        <v>65</v>
      </c>
      <c r="G1497" s="21">
        <v>18</v>
      </c>
      <c r="H1497" s="22">
        <v>43.253999999999998</v>
      </c>
      <c r="I1497" s="22">
        <v>5.7000000000000002E-2</v>
      </c>
      <c r="J1497" s="22">
        <v>2.0835200000000002E-2</v>
      </c>
      <c r="K1497" s="22" t="str">
        <f t="shared" si="69"/>
        <v>19x75-Q5</v>
      </c>
      <c r="L1497" s="32">
        <f>VLOOKUP(K:K,'price per block'!A:B,2,FALSE)</f>
        <v>300</v>
      </c>
      <c r="M1497" s="33">
        <f>VLOOKUP(K:K,'price per block'!A:E,5,FALSE)</f>
        <v>1</v>
      </c>
      <c r="N1497">
        <f t="shared" si="70"/>
        <v>5.7000000000000002E-2</v>
      </c>
      <c r="O1497" s="34">
        <f t="shared" si="71"/>
        <v>0</v>
      </c>
    </row>
    <row r="1498" spans="1:15" x14ac:dyDescent="0.2">
      <c r="A1498" s="40">
        <v>45566</v>
      </c>
      <c r="B1498" s="23" t="s">
        <v>83</v>
      </c>
      <c r="C1498" s="19" t="s">
        <v>126</v>
      </c>
      <c r="D1498" s="19" t="s">
        <v>25</v>
      </c>
      <c r="E1498" s="19" t="s">
        <v>12</v>
      </c>
      <c r="F1498" s="20" t="s">
        <v>65</v>
      </c>
      <c r="G1498" s="21">
        <v>5</v>
      </c>
      <c r="H1498" s="22">
        <v>15.015000000000001</v>
      </c>
      <c r="I1498" s="22">
        <v>0.02</v>
      </c>
      <c r="J1498" s="22">
        <v>7.2305199999999998E-3</v>
      </c>
      <c r="K1498" s="22" t="str">
        <f t="shared" si="69"/>
        <v>19x75-Q5</v>
      </c>
      <c r="L1498" s="32">
        <f>VLOOKUP(K:K,'price per block'!A:B,2,FALSE)</f>
        <v>300</v>
      </c>
      <c r="M1498" s="33">
        <f>VLOOKUP(K:K,'price per block'!A:E,5,FALSE)</f>
        <v>1</v>
      </c>
      <c r="N1498">
        <f t="shared" si="70"/>
        <v>0.02</v>
      </c>
      <c r="O1498" s="34">
        <f t="shared" si="71"/>
        <v>0</v>
      </c>
    </row>
    <row r="1499" spans="1:15" x14ac:dyDescent="0.2">
      <c r="A1499" s="40">
        <v>45566</v>
      </c>
      <c r="B1499" t="s">
        <v>79</v>
      </c>
      <c r="C1499" s="19" t="s">
        <v>84</v>
      </c>
      <c r="D1499" s="19" t="s">
        <v>6</v>
      </c>
      <c r="E1499" s="19" t="s">
        <v>6</v>
      </c>
      <c r="F1499" s="20" t="s">
        <v>6</v>
      </c>
      <c r="G1499" s="21">
        <v>13548</v>
      </c>
      <c r="H1499" s="22">
        <v>663.029</v>
      </c>
      <c r="I1499" s="22">
        <v>1.7490000000000001</v>
      </c>
      <c r="J1499" s="22">
        <v>0.64224400000000004</v>
      </c>
      <c r="K1499" s="22" t="str">
        <f t="shared" si="69"/>
        <v>19x150-Waste</v>
      </c>
      <c r="L1499" s="32">
        <f>VLOOKUP(K:K,'price per block'!A:B,2,FALSE)</f>
        <v>346.15384615384613</v>
      </c>
      <c r="M1499" s="33">
        <f>VLOOKUP(K:K,'price per block'!A:E,5,FALSE)</f>
        <v>1</v>
      </c>
      <c r="N1499">
        <f t="shared" si="70"/>
        <v>1.7490000000000001</v>
      </c>
      <c r="O1499" s="34">
        <f t="shared" si="71"/>
        <v>0</v>
      </c>
    </row>
    <row r="1500" spans="1:15" x14ac:dyDescent="0.2">
      <c r="A1500" s="40">
        <v>45566</v>
      </c>
      <c r="B1500" t="s">
        <v>79</v>
      </c>
      <c r="C1500" s="19" t="s">
        <v>84</v>
      </c>
      <c r="D1500" s="19" t="s">
        <v>9</v>
      </c>
      <c r="E1500" s="19" t="s">
        <v>10</v>
      </c>
      <c r="F1500" s="20" t="s">
        <v>6</v>
      </c>
      <c r="G1500" s="21">
        <v>13832</v>
      </c>
      <c r="H1500" s="22">
        <v>2862.75</v>
      </c>
      <c r="I1500" s="22">
        <v>7.5359999999999996</v>
      </c>
      <c r="J1500" s="22">
        <v>2.7675900000000002</v>
      </c>
      <c r="K1500" s="22" t="str">
        <f t="shared" si="69"/>
        <v>19x150-Waste</v>
      </c>
      <c r="L1500" s="32">
        <f>VLOOKUP(K:K,'price per block'!A:B,2,FALSE)</f>
        <v>346.15384615384613</v>
      </c>
      <c r="M1500" s="33">
        <f>VLOOKUP(K:K,'price per block'!A:E,5,FALSE)</f>
        <v>1</v>
      </c>
      <c r="N1500">
        <f t="shared" si="70"/>
        <v>7.5359999999999996</v>
      </c>
      <c r="O1500" s="34">
        <f t="shared" si="71"/>
        <v>0</v>
      </c>
    </row>
    <row r="1501" spans="1:15" x14ac:dyDescent="0.2">
      <c r="A1501" s="40">
        <v>45566</v>
      </c>
      <c r="B1501" t="s">
        <v>79</v>
      </c>
      <c r="C1501" s="19" t="s">
        <v>84</v>
      </c>
      <c r="D1501" s="19" t="s">
        <v>16</v>
      </c>
      <c r="E1501" s="19" t="s">
        <v>6</v>
      </c>
      <c r="F1501" s="20" t="s">
        <v>6</v>
      </c>
      <c r="G1501" s="21">
        <v>0</v>
      </c>
      <c r="H1501" s="22">
        <v>229.32400000000001</v>
      </c>
      <c r="I1501" s="22">
        <v>0.60399999999999998</v>
      </c>
      <c r="J1501" s="22">
        <v>0.221972</v>
      </c>
      <c r="K1501" s="22" t="str">
        <f t="shared" si="69"/>
        <v>19x150-Waste</v>
      </c>
      <c r="L1501" s="32">
        <f>VLOOKUP(K:K,'price per block'!A:B,2,FALSE)</f>
        <v>346.15384615384613</v>
      </c>
      <c r="M1501" s="33">
        <f>VLOOKUP(K:K,'price per block'!A:E,5,FALSE)</f>
        <v>1</v>
      </c>
      <c r="N1501">
        <f t="shared" si="70"/>
        <v>0.60399999999999998</v>
      </c>
      <c r="O1501" s="34">
        <f t="shared" si="71"/>
        <v>0</v>
      </c>
    </row>
    <row r="1502" spans="1:15" x14ac:dyDescent="0.2">
      <c r="A1502" s="40">
        <v>45566</v>
      </c>
      <c r="B1502" t="s">
        <v>79</v>
      </c>
      <c r="C1502" s="19" t="s">
        <v>84</v>
      </c>
      <c r="D1502" s="19" t="s">
        <v>17</v>
      </c>
      <c r="E1502" s="19" t="s">
        <v>6</v>
      </c>
      <c r="F1502" s="20" t="s">
        <v>6</v>
      </c>
      <c r="G1502" s="21">
        <v>1</v>
      </c>
      <c r="H1502" s="22">
        <v>3.6880000000000002</v>
      </c>
      <c r="I1502" s="22">
        <v>0.01</v>
      </c>
      <c r="J1502" s="22">
        <v>3.5438399999999999E-3</v>
      </c>
      <c r="K1502" s="22" t="str">
        <f t="shared" si="69"/>
        <v>19x150-Waste</v>
      </c>
      <c r="L1502" s="32">
        <f>VLOOKUP(K:K,'price per block'!A:B,2,FALSE)</f>
        <v>346.15384615384613</v>
      </c>
      <c r="M1502" s="33">
        <f>VLOOKUP(K:K,'price per block'!A:E,5,FALSE)</f>
        <v>1</v>
      </c>
      <c r="N1502">
        <f t="shared" si="70"/>
        <v>0.01</v>
      </c>
      <c r="O1502" s="34">
        <f t="shared" si="71"/>
        <v>0</v>
      </c>
    </row>
    <row r="1503" spans="1:15" x14ac:dyDescent="0.2">
      <c r="A1503" s="40">
        <v>45566</v>
      </c>
      <c r="B1503" t="s">
        <v>79</v>
      </c>
      <c r="C1503" s="19" t="s">
        <v>42</v>
      </c>
      <c r="D1503" s="19" t="s">
        <v>9</v>
      </c>
      <c r="E1503" s="19" t="s">
        <v>10</v>
      </c>
      <c r="F1503" s="20" t="s">
        <v>6</v>
      </c>
      <c r="G1503" s="21">
        <v>12</v>
      </c>
      <c r="H1503" s="22">
        <v>2.0990000000000002</v>
      </c>
      <c r="I1503" s="22">
        <v>6.0000000000000001E-3</v>
      </c>
      <c r="J1503" s="22">
        <v>2.0253099999999998E-3</v>
      </c>
      <c r="K1503" s="22" t="str">
        <f t="shared" si="69"/>
        <v>19x100-Waste</v>
      </c>
      <c r="L1503" s="32">
        <f>VLOOKUP(K:K,'price per block'!A:B,2,FALSE)</f>
        <v>300</v>
      </c>
      <c r="M1503" s="33">
        <f>VLOOKUP(K:K,'price per block'!A:E,5,FALSE)</f>
        <v>1</v>
      </c>
      <c r="N1503">
        <f t="shared" si="70"/>
        <v>6.0000000000000001E-3</v>
      </c>
      <c r="O1503" s="34">
        <f t="shared" si="71"/>
        <v>0</v>
      </c>
    </row>
    <row r="1504" spans="1:15" x14ac:dyDescent="0.2">
      <c r="A1504" s="40">
        <v>45566</v>
      </c>
      <c r="B1504" t="s">
        <v>79</v>
      </c>
      <c r="C1504" s="19" t="s">
        <v>42</v>
      </c>
      <c r="D1504" s="19" t="s">
        <v>6</v>
      </c>
      <c r="E1504" s="19" t="s">
        <v>6</v>
      </c>
      <c r="F1504" s="20" t="s">
        <v>6</v>
      </c>
      <c r="G1504" s="21">
        <v>5</v>
      </c>
      <c r="H1504" s="22">
        <v>0.191</v>
      </c>
      <c r="I1504" s="22">
        <v>1E-3</v>
      </c>
      <c r="J1504" s="22">
        <v>1.84353E-4</v>
      </c>
      <c r="K1504" s="22" t="str">
        <f t="shared" si="69"/>
        <v>19x100-Waste</v>
      </c>
      <c r="L1504" s="32">
        <f>VLOOKUP(K:K,'price per block'!A:B,2,FALSE)</f>
        <v>300</v>
      </c>
      <c r="M1504" s="33">
        <f>VLOOKUP(K:K,'price per block'!A:E,5,FALSE)</f>
        <v>1</v>
      </c>
      <c r="N1504">
        <f t="shared" si="70"/>
        <v>1E-3</v>
      </c>
      <c r="O1504" s="34">
        <f t="shared" si="71"/>
        <v>0</v>
      </c>
    </row>
    <row r="1505" spans="1:15" x14ac:dyDescent="0.2">
      <c r="A1505" s="40">
        <v>45566</v>
      </c>
      <c r="B1505" t="s">
        <v>79</v>
      </c>
      <c r="C1505" s="19" t="s">
        <v>42</v>
      </c>
      <c r="D1505" s="19" t="s">
        <v>6</v>
      </c>
      <c r="E1505" s="19" t="s">
        <v>6</v>
      </c>
      <c r="F1505" s="20" t="s">
        <v>6</v>
      </c>
      <c r="G1505" s="21">
        <v>19</v>
      </c>
      <c r="H1505" s="22">
        <v>0.56499999999999995</v>
      </c>
      <c r="I1505" s="22">
        <v>1E-3</v>
      </c>
      <c r="J1505" s="22">
        <v>5.4644899999999996E-4</v>
      </c>
      <c r="K1505" s="22" t="str">
        <f t="shared" si="69"/>
        <v>19x100-Waste</v>
      </c>
      <c r="L1505" s="32">
        <f>VLOOKUP(K:K,'price per block'!A:B,2,FALSE)</f>
        <v>300</v>
      </c>
      <c r="M1505" s="33">
        <f>VLOOKUP(K:K,'price per block'!A:E,5,FALSE)</f>
        <v>1</v>
      </c>
      <c r="N1505">
        <f t="shared" si="70"/>
        <v>1E-3</v>
      </c>
      <c r="O1505" s="34">
        <f t="shared" si="71"/>
        <v>0</v>
      </c>
    </row>
    <row r="1506" spans="1:15" x14ac:dyDescent="0.2">
      <c r="A1506" s="40">
        <v>45566</v>
      </c>
      <c r="B1506" t="s">
        <v>79</v>
      </c>
      <c r="C1506" s="19" t="s">
        <v>42</v>
      </c>
      <c r="D1506" s="19" t="s">
        <v>9</v>
      </c>
      <c r="E1506" s="19" t="s">
        <v>10</v>
      </c>
      <c r="F1506" s="20" t="s">
        <v>6</v>
      </c>
      <c r="G1506" s="21">
        <v>35</v>
      </c>
      <c r="H1506" s="22">
        <v>7.3769999999999998</v>
      </c>
      <c r="I1506" s="22">
        <v>1.9E-2</v>
      </c>
      <c r="J1506" s="22">
        <v>7.1251300000000004E-3</v>
      </c>
      <c r="K1506" s="22" t="str">
        <f t="shared" si="69"/>
        <v>19x100-Waste</v>
      </c>
      <c r="L1506" s="32">
        <f>VLOOKUP(K:K,'price per block'!A:B,2,FALSE)</f>
        <v>300</v>
      </c>
      <c r="M1506" s="33">
        <f>VLOOKUP(K:K,'price per block'!A:E,5,FALSE)</f>
        <v>1</v>
      </c>
      <c r="N1506">
        <f t="shared" si="70"/>
        <v>1.9E-2</v>
      </c>
      <c r="O1506" s="34">
        <f t="shared" si="71"/>
        <v>0</v>
      </c>
    </row>
    <row r="1507" spans="1:15" x14ac:dyDescent="0.2">
      <c r="A1507" s="40">
        <v>45566</v>
      </c>
      <c r="B1507" t="s">
        <v>79</v>
      </c>
      <c r="C1507" s="19" t="s">
        <v>42</v>
      </c>
      <c r="D1507" s="19" t="s">
        <v>16</v>
      </c>
      <c r="E1507" s="19" t="s">
        <v>6</v>
      </c>
      <c r="F1507" s="20" t="s">
        <v>6</v>
      </c>
      <c r="G1507" s="21">
        <v>0</v>
      </c>
      <c r="H1507" s="22">
        <v>1.0009999999999999</v>
      </c>
      <c r="I1507" s="22">
        <v>3.0000000000000001E-3</v>
      </c>
      <c r="J1507" s="22">
        <v>9.6363000000000004E-4</v>
      </c>
      <c r="K1507" s="22" t="str">
        <f t="shared" si="69"/>
        <v>19x100-Waste</v>
      </c>
      <c r="L1507" s="32">
        <f>VLOOKUP(K:K,'price per block'!A:B,2,FALSE)</f>
        <v>300</v>
      </c>
      <c r="M1507" s="33">
        <f>VLOOKUP(K:K,'price per block'!A:E,5,FALSE)</f>
        <v>1</v>
      </c>
      <c r="N1507">
        <f t="shared" si="70"/>
        <v>3.0000000000000001E-3</v>
      </c>
      <c r="O1507" s="34">
        <f t="shared" si="71"/>
        <v>0</v>
      </c>
    </row>
    <row r="1508" spans="1:15" x14ac:dyDescent="0.2">
      <c r="A1508" s="40">
        <v>45566</v>
      </c>
      <c r="B1508" t="s">
        <v>79</v>
      </c>
      <c r="C1508" s="19" t="s">
        <v>42</v>
      </c>
      <c r="D1508" s="19" t="s">
        <v>17</v>
      </c>
      <c r="E1508" s="19" t="s">
        <v>6</v>
      </c>
      <c r="F1508" s="20" t="s">
        <v>6</v>
      </c>
      <c r="G1508" s="21">
        <v>0</v>
      </c>
      <c r="H1508" s="22">
        <v>0</v>
      </c>
      <c r="I1508" s="22">
        <v>0</v>
      </c>
      <c r="J1508" s="22">
        <v>0</v>
      </c>
      <c r="K1508" s="22" t="str">
        <f t="shared" si="69"/>
        <v>19x100-Waste</v>
      </c>
      <c r="L1508" s="32">
        <f>VLOOKUP(K:K,'price per block'!A:B,2,FALSE)</f>
        <v>300</v>
      </c>
      <c r="M1508" s="33">
        <f>VLOOKUP(K:K,'price per block'!A:E,5,FALSE)</f>
        <v>1</v>
      </c>
      <c r="N1508">
        <f t="shared" si="70"/>
        <v>0</v>
      </c>
      <c r="O1508" s="34">
        <f t="shared" si="71"/>
        <v>0</v>
      </c>
    </row>
    <row r="1509" spans="1:15" x14ac:dyDescent="0.2">
      <c r="A1509" s="40">
        <v>45566</v>
      </c>
      <c r="B1509" t="s">
        <v>79</v>
      </c>
      <c r="C1509" s="19" t="s">
        <v>42</v>
      </c>
      <c r="D1509" s="19" t="s">
        <v>6</v>
      </c>
      <c r="E1509" s="19" t="s">
        <v>6</v>
      </c>
      <c r="F1509" s="20" t="s">
        <v>6</v>
      </c>
      <c r="G1509" s="21">
        <v>58853</v>
      </c>
      <c r="H1509" s="22">
        <v>3654.31</v>
      </c>
      <c r="I1509" s="22">
        <v>6.4169999999999998</v>
      </c>
      <c r="J1509" s="22">
        <v>2.3566199999999999</v>
      </c>
      <c r="K1509" s="22" t="str">
        <f t="shared" si="69"/>
        <v>19x100-Waste</v>
      </c>
      <c r="L1509" s="32">
        <f>VLOOKUP(K:K,'price per block'!A:B,2,FALSE)</f>
        <v>300</v>
      </c>
      <c r="M1509" s="33">
        <f>VLOOKUP(K:K,'price per block'!A:E,5,FALSE)</f>
        <v>1</v>
      </c>
      <c r="N1509">
        <f t="shared" si="70"/>
        <v>6.4169999999999998</v>
      </c>
      <c r="O1509" s="34">
        <f t="shared" si="71"/>
        <v>0</v>
      </c>
    </row>
    <row r="1510" spans="1:15" x14ac:dyDescent="0.2">
      <c r="A1510" s="40">
        <v>45566</v>
      </c>
      <c r="B1510" t="s">
        <v>79</v>
      </c>
      <c r="C1510" s="19" t="s">
        <v>42</v>
      </c>
      <c r="D1510" s="19" t="s">
        <v>9</v>
      </c>
      <c r="E1510" s="19" t="s">
        <v>10</v>
      </c>
      <c r="F1510" s="20" t="s">
        <v>6</v>
      </c>
      <c r="G1510" s="21">
        <v>49944</v>
      </c>
      <c r="H1510" s="22">
        <v>9534.94</v>
      </c>
      <c r="I1510" s="22">
        <v>16.742000000000001</v>
      </c>
      <c r="J1510" s="22">
        <v>6.1484199999999998</v>
      </c>
      <c r="K1510" s="22" t="str">
        <f t="shared" si="69"/>
        <v>19x100-Waste</v>
      </c>
      <c r="L1510" s="32">
        <f>VLOOKUP(K:K,'price per block'!A:B,2,FALSE)</f>
        <v>300</v>
      </c>
      <c r="M1510" s="33">
        <f>VLOOKUP(K:K,'price per block'!A:E,5,FALSE)</f>
        <v>1</v>
      </c>
      <c r="N1510">
        <f t="shared" si="70"/>
        <v>16.742000000000001</v>
      </c>
      <c r="O1510" s="34">
        <f t="shared" si="71"/>
        <v>0</v>
      </c>
    </row>
    <row r="1511" spans="1:15" x14ac:dyDescent="0.2">
      <c r="A1511" s="40">
        <v>45566</v>
      </c>
      <c r="B1511" t="s">
        <v>79</v>
      </c>
      <c r="C1511" s="19" t="s">
        <v>42</v>
      </c>
      <c r="D1511" s="19" t="s">
        <v>16</v>
      </c>
      <c r="E1511" s="19" t="s">
        <v>6</v>
      </c>
      <c r="F1511" s="20" t="s">
        <v>6</v>
      </c>
      <c r="G1511" s="21">
        <v>0</v>
      </c>
      <c r="H1511" s="22">
        <v>708.96400000000006</v>
      </c>
      <c r="I1511" s="22">
        <v>1.244</v>
      </c>
      <c r="J1511" s="22">
        <v>0.45699000000000001</v>
      </c>
      <c r="K1511" s="22" t="str">
        <f t="shared" si="69"/>
        <v>19x100-Waste</v>
      </c>
      <c r="L1511" s="32">
        <f>VLOOKUP(K:K,'price per block'!A:B,2,FALSE)</f>
        <v>300</v>
      </c>
      <c r="M1511" s="33">
        <f>VLOOKUP(K:K,'price per block'!A:E,5,FALSE)</f>
        <v>1</v>
      </c>
      <c r="N1511">
        <f t="shared" si="70"/>
        <v>1.244</v>
      </c>
      <c r="O1511" s="34">
        <f t="shared" si="71"/>
        <v>0</v>
      </c>
    </row>
    <row r="1512" spans="1:15" x14ac:dyDescent="0.2">
      <c r="A1512" s="40">
        <v>45566</v>
      </c>
      <c r="B1512" t="s">
        <v>79</v>
      </c>
      <c r="C1512" s="19" t="s">
        <v>42</v>
      </c>
      <c r="D1512" s="19" t="s">
        <v>17</v>
      </c>
      <c r="E1512" s="19" t="s">
        <v>6</v>
      </c>
      <c r="F1512" s="20" t="s">
        <v>6</v>
      </c>
      <c r="G1512" s="21">
        <v>0</v>
      </c>
      <c r="H1512" s="22">
        <v>0</v>
      </c>
      <c r="I1512" s="22">
        <v>0</v>
      </c>
      <c r="J1512" s="22">
        <v>0</v>
      </c>
      <c r="K1512" s="22" t="str">
        <f t="shared" si="69"/>
        <v>19x100-Waste</v>
      </c>
      <c r="L1512" s="32">
        <f>VLOOKUP(K:K,'price per block'!A:B,2,FALSE)</f>
        <v>300</v>
      </c>
      <c r="M1512" s="33">
        <f>VLOOKUP(K:K,'price per block'!A:E,5,FALSE)</f>
        <v>1</v>
      </c>
      <c r="N1512">
        <f t="shared" si="70"/>
        <v>0</v>
      </c>
      <c r="O1512" s="34">
        <f t="shared" si="71"/>
        <v>0</v>
      </c>
    </row>
    <row r="1513" spans="1:15" x14ac:dyDescent="0.2">
      <c r="A1513" s="40">
        <v>45566</v>
      </c>
      <c r="B1513" t="s">
        <v>79</v>
      </c>
      <c r="C1513" s="19" t="s">
        <v>28</v>
      </c>
      <c r="D1513" s="19" t="s">
        <v>6</v>
      </c>
      <c r="E1513" s="19" t="s">
        <v>6</v>
      </c>
      <c r="F1513" s="20" t="s">
        <v>6</v>
      </c>
      <c r="G1513" s="21">
        <v>118062</v>
      </c>
      <c r="H1513" s="22">
        <v>5938.18</v>
      </c>
      <c r="I1513" s="22">
        <v>6.2240000000000002</v>
      </c>
      <c r="J1513" s="22">
        <v>2.2858499999999999</v>
      </c>
      <c r="K1513" s="22" t="str">
        <f t="shared" si="69"/>
        <v>16x69-Waste</v>
      </c>
      <c r="L1513" s="32">
        <f>VLOOKUP(K:K,'price per block'!A:B,2,FALSE)</f>
        <v>300</v>
      </c>
      <c r="M1513" s="33">
        <f>VLOOKUP(K:K,'price per block'!A:E,5,FALSE)</f>
        <v>1</v>
      </c>
      <c r="N1513">
        <f t="shared" si="70"/>
        <v>6.2240000000000002</v>
      </c>
      <c r="O1513" s="34">
        <f t="shared" si="71"/>
        <v>0</v>
      </c>
    </row>
    <row r="1514" spans="1:15" x14ac:dyDescent="0.2">
      <c r="A1514" s="40">
        <v>45566</v>
      </c>
      <c r="B1514" t="s">
        <v>79</v>
      </c>
      <c r="C1514" s="19" t="s">
        <v>28</v>
      </c>
      <c r="D1514" s="19" t="s">
        <v>9</v>
      </c>
      <c r="E1514" s="19" t="s">
        <v>10</v>
      </c>
      <c r="F1514" s="20" t="s">
        <v>6</v>
      </c>
      <c r="G1514" s="21">
        <v>86933</v>
      </c>
      <c r="H1514" s="22">
        <v>16365.5</v>
      </c>
      <c r="I1514" s="22">
        <v>17.138999999999999</v>
      </c>
      <c r="J1514" s="22">
        <v>6.2941599999999998</v>
      </c>
      <c r="K1514" s="22" t="str">
        <f t="shared" si="69"/>
        <v>16x69-Waste</v>
      </c>
      <c r="L1514" s="32">
        <f>VLOOKUP(K:K,'price per block'!A:B,2,FALSE)</f>
        <v>300</v>
      </c>
      <c r="M1514" s="33">
        <f>VLOOKUP(K:K,'price per block'!A:E,5,FALSE)</f>
        <v>1</v>
      </c>
      <c r="N1514">
        <f t="shared" si="70"/>
        <v>17.138999999999999</v>
      </c>
      <c r="O1514" s="34">
        <f t="shared" si="71"/>
        <v>0</v>
      </c>
    </row>
    <row r="1515" spans="1:15" x14ac:dyDescent="0.2">
      <c r="A1515" s="40">
        <v>45566</v>
      </c>
      <c r="B1515" t="s">
        <v>79</v>
      </c>
      <c r="C1515" s="19" t="s">
        <v>28</v>
      </c>
      <c r="D1515" s="19" t="s">
        <v>16</v>
      </c>
      <c r="E1515" s="19" t="s">
        <v>6</v>
      </c>
      <c r="F1515" s="20" t="s">
        <v>6</v>
      </c>
      <c r="G1515" s="21">
        <v>0</v>
      </c>
      <c r="H1515" s="22">
        <v>1492.36</v>
      </c>
      <c r="I1515" s="22">
        <v>1.5640000000000001</v>
      </c>
      <c r="J1515" s="22">
        <v>0.57436299999999996</v>
      </c>
      <c r="K1515" s="22" t="str">
        <f t="shared" si="69"/>
        <v>16x69-Waste</v>
      </c>
      <c r="L1515" s="32">
        <f>VLOOKUP(K:K,'price per block'!A:B,2,FALSE)</f>
        <v>300</v>
      </c>
      <c r="M1515" s="33">
        <f>VLOOKUP(K:K,'price per block'!A:E,5,FALSE)</f>
        <v>1</v>
      </c>
      <c r="N1515">
        <f t="shared" si="70"/>
        <v>1.5640000000000001</v>
      </c>
      <c r="O1515" s="34">
        <f t="shared" si="71"/>
        <v>0</v>
      </c>
    </row>
    <row r="1516" spans="1:15" x14ac:dyDescent="0.2">
      <c r="A1516" s="40">
        <v>45566</v>
      </c>
      <c r="B1516" t="s">
        <v>79</v>
      </c>
      <c r="C1516" s="19" t="s">
        <v>28</v>
      </c>
      <c r="D1516" s="19" t="s">
        <v>17</v>
      </c>
      <c r="E1516" s="19" t="s">
        <v>6</v>
      </c>
      <c r="F1516" s="20" t="s">
        <v>6</v>
      </c>
      <c r="G1516" s="21">
        <v>5</v>
      </c>
      <c r="H1516" s="22">
        <v>24.721</v>
      </c>
      <c r="I1516" s="22">
        <v>2.5999999999999999E-2</v>
      </c>
      <c r="J1516" s="22">
        <v>9.3972299999999995E-3</v>
      </c>
      <c r="K1516" s="22" t="str">
        <f t="shared" si="69"/>
        <v>16x69-Waste</v>
      </c>
      <c r="L1516" s="32">
        <f>VLOOKUP(K:K,'price per block'!A:B,2,FALSE)</f>
        <v>300</v>
      </c>
      <c r="M1516" s="33">
        <f>VLOOKUP(K:K,'price per block'!A:E,5,FALSE)</f>
        <v>1</v>
      </c>
      <c r="N1516">
        <f t="shared" si="70"/>
        <v>2.5999999999999999E-2</v>
      </c>
      <c r="O1516" s="34">
        <f t="shared" si="71"/>
        <v>0</v>
      </c>
    </row>
    <row r="1517" spans="1:15" x14ac:dyDescent="0.2">
      <c r="A1517" s="40">
        <v>45566</v>
      </c>
      <c r="B1517" t="s">
        <v>79</v>
      </c>
      <c r="C1517" s="19" t="s">
        <v>42</v>
      </c>
      <c r="D1517" s="19" t="s">
        <v>6</v>
      </c>
      <c r="E1517" s="19" t="s">
        <v>6</v>
      </c>
      <c r="F1517" s="20" t="s">
        <v>6</v>
      </c>
      <c r="G1517" s="21">
        <v>4</v>
      </c>
      <c r="H1517" s="22">
        <v>0.32600000000000001</v>
      </c>
      <c r="I1517" s="22">
        <v>0</v>
      </c>
      <c r="J1517" s="22">
        <v>1.2559499999999999E-4</v>
      </c>
      <c r="K1517" s="22" t="str">
        <f t="shared" si="69"/>
        <v>19x100-Waste</v>
      </c>
      <c r="L1517" s="32">
        <f>VLOOKUP(K:K,'price per block'!A:B,2,FALSE)</f>
        <v>300</v>
      </c>
      <c r="M1517" s="33">
        <f>VLOOKUP(K:K,'price per block'!A:E,5,FALSE)</f>
        <v>1</v>
      </c>
      <c r="N1517">
        <f t="shared" si="70"/>
        <v>0</v>
      </c>
      <c r="O1517" s="34">
        <f t="shared" si="71"/>
        <v>0</v>
      </c>
    </row>
    <row r="1518" spans="1:15" x14ac:dyDescent="0.2">
      <c r="A1518" s="40">
        <v>45566</v>
      </c>
      <c r="B1518" t="s">
        <v>79</v>
      </c>
      <c r="C1518" s="19" t="s">
        <v>42</v>
      </c>
      <c r="D1518" s="19" t="s">
        <v>9</v>
      </c>
      <c r="E1518" s="19" t="s">
        <v>10</v>
      </c>
      <c r="F1518" s="20" t="s">
        <v>6</v>
      </c>
      <c r="G1518" s="21">
        <v>1</v>
      </c>
      <c r="H1518" s="22">
        <v>0.19</v>
      </c>
      <c r="I1518" s="22">
        <v>0</v>
      </c>
      <c r="J1518" s="22">
        <v>7.3080199999999999E-5</v>
      </c>
      <c r="K1518" s="22" t="str">
        <f t="shared" si="69"/>
        <v>19x100-Waste</v>
      </c>
      <c r="L1518" s="32">
        <f>VLOOKUP(K:K,'price per block'!A:B,2,FALSE)</f>
        <v>300</v>
      </c>
      <c r="M1518" s="33">
        <f>VLOOKUP(K:K,'price per block'!A:E,5,FALSE)</f>
        <v>1</v>
      </c>
      <c r="N1518">
        <f t="shared" si="70"/>
        <v>0</v>
      </c>
      <c r="O1518" s="34">
        <f t="shared" si="71"/>
        <v>0</v>
      </c>
    </row>
    <row r="1519" spans="1:15" x14ac:dyDescent="0.2">
      <c r="A1519" s="40">
        <v>45566</v>
      </c>
      <c r="B1519" t="s">
        <v>79</v>
      </c>
      <c r="C1519" s="19" t="s">
        <v>84</v>
      </c>
      <c r="D1519" s="19" t="s">
        <v>86</v>
      </c>
      <c r="E1519" s="19" t="s">
        <v>12</v>
      </c>
      <c r="F1519" s="20" t="s">
        <v>61</v>
      </c>
      <c r="G1519" s="21">
        <v>4516</v>
      </c>
      <c r="H1519" s="22">
        <v>947.88599999999997</v>
      </c>
      <c r="I1519" s="22">
        <v>2.4980000000000002</v>
      </c>
      <c r="J1519" s="22">
        <v>0.917269</v>
      </c>
      <c r="K1519" s="22" t="str">
        <f t="shared" si="69"/>
        <v>19x150-Q1</v>
      </c>
      <c r="L1519" s="32">
        <f>VLOOKUP(K:K,'price per block'!A:B,2,FALSE)</f>
        <v>346.15384615384613</v>
      </c>
      <c r="M1519" s="33">
        <f>VLOOKUP(K:K,'price per block'!A:E,5,FALSE)</f>
        <v>1</v>
      </c>
      <c r="N1519">
        <f t="shared" si="70"/>
        <v>2.4980000000000002</v>
      </c>
      <c r="O1519" s="34">
        <f t="shared" si="71"/>
        <v>0</v>
      </c>
    </row>
    <row r="1520" spans="1:15" x14ac:dyDescent="0.2">
      <c r="A1520" s="40">
        <v>45566</v>
      </c>
      <c r="B1520" t="s">
        <v>79</v>
      </c>
      <c r="C1520" s="19" t="s">
        <v>84</v>
      </c>
      <c r="D1520" s="19" t="s">
        <v>87</v>
      </c>
      <c r="E1520" s="19" t="s">
        <v>12</v>
      </c>
      <c r="F1520" s="20" t="s">
        <v>61</v>
      </c>
      <c r="G1520" s="21">
        <v>21442</v>
      </c>
      <c r="H1520" s="22">
        <v>8783.57</v>
      </c>
      <c r="I1520" s="22">
        <v>23.172999999999998</v>
      </c>
      <c r="J1520" s="22">
        <v>8.5100599999999993</v>
      </c>
      <c r="K1520" s="22" t="str">
        <f t="shared" si="69"/>
        <v>19x150-Q1</v>
      </c>
      <c r="L1520" s="32">
        <f>VLOOKUP(K:K,'price per block'!A:B,2,FALSE)</f>
        <v>346.15384615384613</v>
      </c>
      <c r="M1520" s="33">
        <f>VLOOKUP(K:K,'price per block'!A:E,5,FALSE)</f>
        <v>1</v>
      </c>
      <c r="N1520">
        <f t="shared" si="70"/>
        <v>23.172999999999998</v>
      </c>
      <c r="O1520" s="34">
        <f t="shared" si="71"/>
        <v>0</v>
      </c>
    </row>
    <row r="1521" spans="1:15" x14ac:dyDescent="0.2">
      <c r="A1521" s="40">
        <v>45566</v>
      </c>
      <c r="B1521" t="s">
        <v>79</v>
      </c>
      <c r="C1521" s="19" t="s">
        <v>84</v>
      </c>
      <c r="D1521" s="19" t="s">
        <v>88</v>
      </c>
      <c r="E1521" s="19" t="s">
        <v>15</v>
      </c>
      <c r="F1521" s="20" t="s">
        <v>62</v>
      </c>
      <c r="G1521" s="21">
        <v>6416</v>
      </c>
      <c r="H1521" s="22">
        <v>1618.35</v>
      </c>
      <c r="I1521" s="22">
        <v>4.2610000000000001</v>
      </c>
      <c r="J1521" s="22">
        <v>1.5646800000000001</v>
      </c>
      <c r="K1521" s="22" t="str">
        <f t="shared" si="69"/>
        <v>19x150-Q3</v>
      </c>
      <c r="L1521" s="32">
        <f>VLOOKUP(K:K,'price per block'!A:B,2,FALSE)</f>
        <v>288.46153846153845</v>
      </c>
      <c r="M1521" s="33">
        <f>VLOOKUP(K:K,'price per block'!A:E,5,FALSE)</f>
        <v>0.66666666666666663</v>
      </c>
      <c r="N1521">
        <f t="shared" si="70"/>
        <v>2.8406666666666665</v>
      </c>
      <c r="O1521" s="34">
        <f t="shared" si="71"/>
        <v>1.4203333333333337</v>
      </c>
    </row>
    <row r="1522" spans="1:15" x14ac:dyDescent="0.2">
      <c r="A1522" s="40">
        <v>45566</v>
      </c>
      <c r="B1522" t="s">
        <v>79</v>
      </c>
      <c r="C1522" s="19" t="s">
        <v>84</v>
      </c>
      <c r="D1522" s="19" t="s">
        <v>85</v>
      </c>
      <c r="E1522" s="19" t="s">
        <v>15</v>
      </c>
      <c r="F1522" s="20" t="s">
        <v>64</v>
      </c>
      <c r="G1522" s="21">
        <v>9477</v>
      </c>
      <c r="H1522" s="22">
        <v>2290.8200000000002</v>
      </c>
      <c r="I1522" s="22">
        <v>6.0330000000000004</v>
      </c>
      <c r="J1522" s="22">
        <v>2.2157200000000001</v>
      </c>
      <c r="K1522" s="22" t="str">
        <f t="shared" si="69"/>
        <v>19x150-Q4</v>
      </c>
      <c r="L1522" s="32">
        <f>VLOOKUP(K:K,'price per block'!A:B,2,FALSE)</f>
        <v>115.38461538461539</v>
      </c>
      <c r="M1522" s="33">
        <f>VLOOKUP(K:K,'price per block'!A:E,5,FALSE)</f>
        <v>0.33333333333333331</v>
      </c>
      <c r="N1522">
        <f t="shared" si="70"/>
        <v>2.0110000000000001</v>
      </c>
      <c r="O1522" s="34">
        <f t="shared" si="71"/>
        <v>4.0220000000000002</v>
      </c>
    </row>
    <row r="1523" spans="1:15" x14ac:dyDescent="0.2">
      <c r="A1523" s="40">
        <v>45566</v>
      </c>
      <c r="B1523" t="s">
        <v>79</v>
      </c>
      <c r="C1523" s="19" t="s">
        <v>84</v>
      </c>
      <c r="D1523" s="19" t="s">
        <v>89</v>
      </c>
      <c r="E1523" s="19" t="s">
        <v>22</v>
      </c>
      <c r="F1523" s="20" t="s">
        <v>63</v>
      </c>
      <c r="G1523" s="21">
        <v>574</v>
      </c>
      <c r="H1523" s="22">
        <v>159.541</v>
      </c>
      <c r="I1523" s="22">
        <v>0.42</v>
      </c>
      <c r="J1523" s="22">
        <v>0.15426200000000001</v>
      </c>
      <c r="K1523" s="22" t="str">
        <f t="shared" si="69"/>
        <v>19x150-Q2</v>
      </c>
      <c r="L1523" s="32">
        <f>VLOOKUP(K:K,'price per block'!A:B,2,FALSE)</f>
        <v>346.15384615384613</v>
      </c>
      <c r="M1523" s="33">
        <f>VLOOKUP(K:K,'price per block'!A:E,5,FALSE)</f>
        <v>1</v>
      </c>
      <c r="N1523">
        <f t="shared" si="70"/>
        <v>0.42</v>
      </c>
      <c r="O1523" s="34">
        <f t="shared" si="71"/>
        <v>0</v>
      </c>
    </row>
    <row r="1524" spans="1:15" x14ac:dyDescent="0.2">
      <c r="A1524" s="40">
        <v>45566</v>
      </c>
      <c r="B1524" t="s">
        <v>79</v>
      </c>
      <c r="C1524" s="19" t="s">
        <v>42</v>
      </c>
      <c r="D1524" s="19" t="s">
        <v>108</v>
      </c>
      <c r="E1524" s="19" t="s">
        <v>15</v>
      </c>
      <c r="F1524" s="20" t="s">
        <v>64</v>
      </c>
      <c r="G1524" s="21">
        <v>5</v>
      </c>
      <c r="H1524" s="22">
        <v>1.0620000000000001</v>
      </c>
      <c r="I1524" s="22">
        <v>3.0000000000000001E-3</v>
      </c>
      <c r="J1524" s="22">
        <v>1.0245899999999999E-3</v>
      </c>
      <c r="K1524" s="22" t="str">
        <f t="shared" si="69"/>
        <v>19x100-Q4</v>
      </c>
      <c r="L1524" s="32">
        <f>VLOOKUP(K:K,'price per block'!A:B,2,FALSE)</f>
        <v>150</v>
      </c>
      <c r="M1524" s="33">
        <f>VLOOKUP(K:K,'price per block'!A:E,5,FALSE)</f>
        <v>0.5</v>
      </c>
      <c r="N1524">
        <f t="shared" si="70"/>
        <v>1.5E-3</v>
      </c>
      <c r="O1524" s="34">
        <f t="shared" si="71"/>
        <v>1.5E-3</v>
      </c>
    </row>
    <row r="1525" spans="1:15" x14ac:dyDescent="0.2">
      <c r="A1525" s="40">
        <v>45566</v>
      </c>
      <c r="B1525" t="s">
        <v>79</v>
      </c>
      <c r="C1525" s="19" t="s">
        <v>42</v>
      </c>
      <c r="D1525" s="19" t="s">
        <v>87</v>
      </c>
      <c r="E1525" s="19" t="s">
        <v>12</v>
      </c>
      <c r="F1525" s="20" t="s">
        <v>61</v>
      </c>
      <c r="G1525" s="21">
        <v>10</v>
      </c>
      <c r="H1525" s="22">
        <v>3.8879999999999999</v>
      </c>
      <c r="I1525" s="22">
        <v>0.01</v>
      </c>
      <c r="J1525" s="22">
        <v>3.7524300000000002E-3</v>
      </c>
      <c r="K1525" s="22" t="str">
        <f t="shared" si="69"/>
        <v>19x100-Q1</v>
      </c>
      <c r="L1525" s="32">
        <f>VLOOKUP(K:K,'price per block'!A:B,2,FALSE)</f>
        <v>300</v>
      </c>
      <c r="M1525" s="33">
        <f>VLOOKUP(K:K,'price per block'!A:E,5,FALSE)</f>
        <v>1</v>
      </c>
      <c r="N1525">
        <f t="shared" si="70"/>
        <v>0.01</v>
      </c>
      <c r="O1525" s="34">
        <f t="shared" si="71"/>
        <v>0</v>
      </c>
    </row>
    <row r="1526" spans="1:15" x14ac:dyDescent="0.2">
      <c r="A1526" s="40">
        <v>45566</v>
      </c>
      <c r="B1526" t="s">
        <v>79</v>
      </c>
      <c r="C1526" s="19" t="s">
        <v>42</v>
      </c>
      <c r="D1526" s="19" t="s">
        <v>109</v>
      </c>
      <c r="E1526" s="19" t="s">
        <v>15</v>
      </c>
      <c r="F1526" s="20" t="s">
        <v>62</v>
      </c>
      <c r="G1526" s="21">
        <v>6</v>
      </c>
      <c r="H1526" s="22">
        <v>1.3540000000000001</v>
      </c>
      <c r="I1526" s="22">
        <v>4.0000000000000001E-3</v>
      </c>
      <c r="J1526" s="22">
        <v>1.30663E-3</v>
      </c>
      <c r="K1526" s="22" t="str">
        <f t="shared" si="69"/>
        <v>19x100-Q3</v>
      </c>
      <c r="L1526" s="32">
        <f>VLOOKUP(K:K,'price per block'!A:B,2,FALSE)</f>
        <v>225</v>
      </c>
      <c r="M1526" s="33">
        <f>VLOOKUP(K:K,'price per block'!A:E,5,FALSE)</f>
        <v>0.75</v>
      </c>
      <c r="N1526">
        <f t="shared" si="70"/>
        <v>3.0000000000000001E-3</v>
      </c>
      <c r="O1526" s="34">
        <f t="shared" si="71"/>
        <v>1E-3</v>
      </c>
    </row>
    <row r="1527" spans="1:15" x14ac:dyDescent="0.2">
      <c r="A1527" s="40">
        <v>45566</v>
      </c>
      <c r="B1527" t="s">
        <v>79</v>
      </c>
      <c r="C1527" s="19" t="s">
        <v>42</v>
      </c>
      <c r="D1527" s="19" t="s">
        <v>86</v>
      </c>
      <c r="E1527" s="19" t="s">
        <v>12</v>
      </c>
      <c r="F1527" s="20" t="s">
        <v>61</v>
      </c>
      <c r="G1527" s="21">
        <v>3</v>
      </c>
      <c r="H1527" s="22">
        <v>0.60799999999999998</v>
      </c>
      <c r="I1527" s="22">
        <v>2E-3</v>
      </c>
      <c r="J1527" s="22">
        <v>5.8647799999999998E-4</v>
      </c>
      <c r="K1527" s="22" t="str">
        <f t="shared" si="69"/>
        <v>19x100-Q1</v>
      </c>
      <c r="L1527" s="32">
        <f>VLOOKUP(K:K,'price per block'!A:B,2,FALSE)</f>
        <v>300</v>
      </c>
      <c r="M1527" s="33">
        <f>VLOOKUP(K:K,'price per block'!A:E,5,FALSE)</f>
        <v>1</v>
      </c>
      <c r="N1527">
        <f t="shared" si="70"/>
        <v>2E-3</v>
      </c>
      <c r="O1527" s="34">
        <f t="shared" si="71"/>
        <v>0</v>
      </c>
    </row>
    <row r="1528" spans="1:15" x14ac:dyDescent="0.2">
      <c r="A1528" s="40">
        <v>45566</v>
      </c>
      <c r="B1528" t="s">
        <v>79</v>
      </c>
      <c r="C1528" s="19" t="s">
        <v>42</v>
      </c>
      <c r="D1528" s="19" t="s">
        <v>109</v>
      </c>
      <c r="E1528" s="19" t="s">
        <v>15</v>
      </c>
      <c r="F1528" s="20" t="s">
        <v>62</v>
      </c>
      <c r="G1528" s="21">
        <v>17</v>
      </c>
      <c r="H1528" s="22">
        <v>4.1740000000000004</v>
      </c>
      <c r="I1528" s="22">
        <v>1.0999999999999999E-2</v>
      </c>
      <c r="J1528" s="22">
        <v>4.05099E-3</v>
      </c>
      <c r="K1528" s="22" t="str">
        <f t="shared" si="69"/>
        <v>19x100-Q3</v>
      </c>
      <c r="L1528" s="32">
        <f>VLOOKUP(K:K,'price per block'!A:B,2,FALSE)</f>
        <v>225</v>
      </c>
      <c r="M1528" s="33">
        <f>VLOOKUP(K:K,'price per block'!A:E,5,FALSE)</f>
        <v>0.75</v>
      </c>
      <c r="N1528">
        <f t="shared" si="70"/>
        <v>8.2500000000000004E-3</v>
      </c>
      <c r="O1528" s="34">
        <f t="shared" si="71"/>
        <v>2.749999999999999E-3</v>
      </c>
    </row>
    <row r="1529" spans="1:15" x14ac:dyDescent="0.2">
      <c r="A1529" s="40">
        <v>45566</v>
      </c>
      <c r="B1529" t="s">
        <v>79</v>
      </c>
      <c r="C1529" s="19" t="s">
        <v>42</v>
      </c>
      <c r="D1529" s="19" t="s">
        <v>87</v>
      </c>
      <c r="E1529" s="19" t="s">
        <v>12</v>
      </c>
      <c r="F1529" s="20" t="s">
        <v>61</v>
      </c>
      <c r="G1529" s="21">
        <v>41</v>
      </c>
      <c r="H1529" s="22">
        <v>15.683</v>
      </c>
      <c r="I1529" s="22">
        <v>4.1000000000000002E-2</v>
      </c>
      <c r="J1529" s="22">
        <v>1.52073E-2</v>
      </c>
      <c r="K1529" s="22" t="str">
        <f t="shared" si="69"/>
        <v>19x100-Q1</v>
      </c>
      <c r="L1529" s="32">
        <f>VLOOKUP(K:K,'price per block'!A:B,2,FALSE)</f>
        <v>300</v>
      </c>
      <c r="M1529" s="33">
        <f>VLOOKUP(K:K,'price per block'!A:E,5,FALSE)</f>
        <v>1</v>
      </c>
      <c r="N1529">
        <f t="shared" si="70"/>
        <v>4.1000000000000002E-2</v>
      </c>
      <c r="O1529" s="34">
        <f t="shared" si="71"/>
        <v>0</v>
      </c>
    </row>
    <row r="1530" spans="1:15" x14ac:dyDescent="0.2">
      <c r="A1530" s="40">
        <v>45566</v>
      </c>
      <c r="B1530" t="s">
        <v>79</v>
      </c>
      <c r="C1530" s="19" t="s">
        <v>42</v>
      </c>
      <c r="D1530" s="19" t="s">
        <v>108</v>
      </c>
      <c r="E1530" s="19" t="s">
        <v>15</v>
      </c>
      <c r="F1530" s="20" t="s">
        <v>64</v>
      </c>
      <c r="G1530" s="21">
        <v>21</v>
      </c>
      <c r="H1530" s="22">
        <v>5.0510000000000002</v>
      </c>
      <c r="I1530" s="22">
        <v>1.2999999999999999E-2</v>
      </c>
      <c r="J1530" s="22">
        <v>4.9037200000000003E-3</v>
      </c>
      <c r="K1530" s="22" t="str">
        <f t="shared" si="69"/>
        <v>19x100-Q4</v>
      </c>
      <c r="L1530" s="32">
        <f>VLOOKUP(K:K,'price per block'!A:B,2,FALSE)</f>
        <v>150</v>
      </c>
      <c r="M1530" s="33">
        <f>VLOOKUP(K:K,'price per block'!A:E,5,FALSE)</f>
        <v>0.5</v>
      </c>
      <c r="N1530">
        <f t="shared" si="70"/>
        <v>6.4999999999999997E-3</v>
      </c>
      <c r="O1530" s="34">
        <f t="shared" si="71"/>
        <v>6.4999999999999997E-3</v>
      </c>
    </row>
    <row r="1531" spans="1:15" x14ac:dyDescent="0.2">
      <c r="A1531" s="40">
        <v>45566</v>
      </c>
      <c r="B1531" t="s">
        <v>79</v>
      </c>
      <c r="C1531" s="19" t="s">
        <v>42</v>
      </c>
      <c r="D1531" s="19" t="s">
        <v>89</v>
      </c>
      <c r="E1531" s="19" t="s">
        <v>22</v>
      </c>
      <c r="F1531" s="20" t="s">
        <v>63</v>
      </c>
      <c r="G1531" s="21">
        <v>17</v>
      </c>
      <c r="H1531" s="22">
        <v>5.7089999999999996</v>
      </c>
      <c r="I1531" s="22">
        <v>1.4999999999999999E-2</v>
      </c>
      <c r="J1531" s="22">
        <v>5.4927600000000002E-3</v>
      </c>
      <c r="K1531" s="22" t="str">
        <f t="shared" si="69"/>
        <v>19x100-Q2</v>
      </c>
      <c r="L1531" s="32">
        <f>VLOOKUP(K:K,'price per block'!A:B,2,FALSE)</f>
        <v>300</v>
      </c>
      <c r="M1531" s="33">
        <f>VLOOKUP(K:K,'price per block'!A:E,5,FALSE)</f>
        <v>1</v>
      </c>
      <c r="N1531">
        <f t="shared" si="70"/>
        <v>1.4999999999999999E-2</v>
      </c>
      <c r="O1531" s="34">
        <f t="shared" si="71"/>
        <v>0</v>
      </c>
    </row>
    <row r="1532" spans="1:15" x14ac:dyDescent="0.2">
      <c r="A1532" s="40">
        <v>45566</v>
      </c>
      <c r="B1532" t="s">
        <v>79</v>
      </c>
      <c r="C1532" s="19" t="s">
        <v>42</v>
      </c>
      <c r="D1532" s="19" t="s">
        <v>86</v>
      </c>
      <c r="E1532" s="19" t="s">
        <v>12</v>
      </c>
      <c r="F1532" s="20" t="s">
        <v>61</v>
      </c>
      <c r="G1532" s="21">
        <v>6</v>
      </c>
      <c r="H1532" s="22">
        <v>1.238</v>
      </c>
      <c r="I1532" s="22">
        <v>3.0000000000000001E-3</v>
      </c>
      <c r="J1532" s="22">
        <v>1.2015999999999999E-3</v>
      </c>
      <c r="K1532" s="22" t="str">
        <f t="shared" si="69"/>
        <v>19x100-Q1</v>
      </c>
      <c r="L1532" s="32">
        <f>VLOOKUP(K:K,'price per block'!A:B,2,FALSE)</f>
        <v>300</v>
      </c>
      <c r="M1532" s="33">
        <f>VLOOKUP(K:K,'price per block'!A:E,5,FALSE)</f>
        <v>1</v>
      </c>
      <c r="N1532">
        <f t="shared" si="70"/>
        <v>3.0000000000000001E-3</v>
      </c>
      <c r="O1532" s="34">
        <f t="shared" si="71"/>
        <v>0</v>
      </c>
    </row>
    <row r="1533" spans="1:15" x14ac:dyDescent="0.2">
      <c r="A1533" s="40">
        <v>45566</v>
      </c>
      <c r="B1533" t="s">
        <v>79</v>
      </c>
      <c r="C1533" s="19" t="s">
        <v>42</v>
      </c>
      <c r="D1533" s="19" t="s">
        <v>47</v>
      </c>
      <c r="E1533" s="19" t="s">
        <v>12</v>
      </c>
      <c r="F1533" s="20" t="s">
        <v>61</v>
      </c>
      <c r="G1533" s="21">
        <v>73586</v>
      </c>
      <c r="H1533" s="22">
        <v>28631.5</v>
      </c>
      <c r="I1533" s="22">
        <v>50.284999999999997</v>
      </c>
      <c r="J1533" s="22">
        <v>18.4665</v>
      </c>
      <c r="K1533" s="22" t="str">
        <f t="shared" si="69"/>
        <v>19x100-Q1</v>
      </c>
      <c r="L1533" s="32">
        <f>VLOOKUP(K:K,'price per block'!A:B,2,FALSE)</f>
        <v>300</v>
      </c>
      <c r="M1533" s="33">
        <f>VLOOKUP(K:K,'price per block'!A:E,5,FALSE)</f>
        <v>1</v>
      </c>
      <c r="N1533">
        <f t="shared" si="70"/>
        <v>50.284999999999997</v>
      </c>
      <c r="O1533" s="34">
        <f t="shared" si="71"/>
        <v>0</v>
      </c>
    </row>
    <row r="1534" spans="1:15" x14ac:dyDescent="0.2">
      <c r="A1534" s="40">
        <v>45566</v>
      </c>
      <c r="B1534" t="s">
        <v>79</v>
      </c>
      <c r="C1534" s="19" t="s">
        <v>42</v>
      </c>
      <c r="D1534" s="19" t="s">
        <v>96</v>
      </c>
      <c r="E1534" s="19" t="s">
        <v>15</v>
      </c>
      <c r="F1534" s="20" t="s">
        <v>62</v>
      </c>
      <c r="G1534" s="21">
        <v>8273</v>
      </c>
      <c r="H1534" s="22">
        <v>2225.9699999999998</v>
      </c>
      <c r="I1534" s="22">
        <v>3.911</v>
      </c>
      <c r="J1534" s="22">
        <v>1.43608</v>
      </c>
      <c r="K1534" s="22" t="str">
        <f t="shared" si="69"/>
        <v>19x100-Q3</v>
      </c>
      <c r="L1534" s="32">
        <f>VLOOKUP(K:K,'price per block'!A:B,2,FALSE)</f>
        <v>225</v>
      </c>
      <c r="M1534" s="33">
        <f>VLOOKUP(K:K,'price per block'!A:E,5,FALSE)</f>
        <v>0.75</v>
      </c>
      <c r="N1534">
        <f t="shared" si="70"/>
        <v>2.9332500000000001</v>
      </c>
      <c r="O1534" s="34">
        <f t="shared" si="71"/>
        <v>0.9777499999999999</v>
      </c>
    </row>
    <row r="1535" spans="1:15" x14ac:dyDescent="0.2">
      <c r="A1535" s="40">
        <v>45566</v>
      </c>
      <c r="B1535" t="s">
        <v>79</v>
      </c>
      <c r="C1535" s="19" t="s">
        <v>42</v>
      </c>
      <c r="D1535" s="19" t="s">
        <v>46</v>
      </c>
      <c r="E1535" s="19" t="s">
        <v>12</v>
      </c>
      <c r="F1535" s="20" t="s">
        <v>61</v>
      </c>
      <c r="G1535" s="21">
        <v>19703</v>
      </c>
      <c r="H1535" s="22">
        <v>3733.87</v>
      </c>
      <c r="I1535" s="22">
        <v>6.5570000000000004</v>
      </c>
      <c r="J1535" s="22">
        <v>2.4077999999999999</v>
      </c>
      <c r="K1535" s="22" t="str">
        <f t="shared" si="69"/>
        <v>19x100-Q1</v>
      </c>
      <c r="L1535" s="32">
        <f>VLOOKUP(K:K,'price per block'!A:B,2,FALSE)</f>
        <v>300</v>
      </c>
      <c r="M1535" s="33">
        <f>VLOOKUP(K:K,'price per block'!A:E,5,FALSE)</f>
        <v>1</v>
      </c>
      <c r="N1535">
        <f t="shared" si="70"/>
        <v>6.5570000000000004</v>
      </c>
      <c r="O1535" s="34">
        <f t="shared" si="71"/>
        <v>0</v>
      </c>
    </row>
    <row r="1536" spans="1:15" x14ac:dyDescent="0.2">
      <c r="A1536" s="40">
        <v>45566</v>
      </c>
      <c r="B1536" t="s">
        <v>79</v>
      </c>
      <c r="C1536" s="19" t="s">
        <v>42</v>
      </c>
      <c r="D1536" s="19" t="s">
        <v>44</v>
      </c>
      <c r="E1536" s="19" t="s">
        <v>15</v>
      </c>
      <c r="F1536" s="20" t="s">
        <v>64</v>
      </c>
      <c r="G1536" s="21">
        <v>4144</v>
      </c>
      <c r="H1536" s="22">
        <v>942.24099999999999</v>
      </c>
      <c r="I1536" s="22">
        <v>1.6559999999999999</v>
      </c>
      <c r="J1536" s="22">
        <v>0.60804899999999995</v>
      </c>
      <c r="K1536" s="22" t="str">
        <f t="shared" si="69"/>
        <v>19x100-Q4</v>
      </c>
      <c r="L1536" s="32">
        <f>VLOOKUP(K:K,'price per block'!A:B,2,FALSE)</f>
        <v>150</v>
      </c>
      <c r="M1536" s="33">
        <f>VLOOKUP(K:K,'price per block'!A:E,5,FALSE)</f>
        <v>0.5</v>
      </c>
      <c r="N1536">
        <f t="shared" si="70"/>
        <v>0.82799999999999996</v>
      </c>
      <c r="O1536" s="34">
        <f t="shared" si="71"/>
        <v>0.82799999999999996</v>
      </c>
    </row>
    <row r="1537" spans="1:15" x14ac:dyDescent="0.2">
      <c r="A1537" s="40">
        <v>45566</v>
      </c>
      <c r="B1537" t="s">
        <v>79</v>
      </c>
      <c r="C1537" s="19" t="s">
        <v>42</v>
      </c>
      <c r="D1537" s="19" t="s">
        <v>45</v>
      </c>
      <c r="E1537" s="19" t="s">
        <v>22</v>
      </c>
      <c r="F1537" s="20" t="s">
        <v>63</v>
      </c>
      <c r="G1537" s="21">
        <v>2421</v>
      </c>
      <c r="H1537" s="22">
        <v>713.15899999999999</v>
      </c>
      <c r="I1537" s="22">
        <v>1.2529999999999999</v>
      </c>
      <c r="J1537" s="22">
        <v>0.46012399999999998</v>
      </c>
      <c r="K1537" s="22" t="str">
        <f t="shared" si="69"/>
        <v>19x100-Q2</v>
      </c>
      <c r="L1537" s="32">
        <f>VLOOKUP(K:K,'price per block'!A:B,2,FALSE)</f>
        <v>300</v>
      </c>
      <c r="M1537" s="33">
        <f>VLOOKUP(K:K,'price per block'!A:E,5,FALSE)</f>
        <v>1</v>
      </c>
      <c r="N1537">
        <f t="shared" si="70"/>
        <v>1.2529999999999999</v>
      </c>
      <c r="O1537" s="34">
        <f t="shared" si="71"/>
        <v>0</v>
      </c>
    </row>
    <row r="1538" spans="1:15" x14ac:dyDescent="0.2">
      <c r="A1538" s="40">
        <v>45566</v>
      </c>
      <c r="B1538" t="s">
        <v>79</v>
      </c>
      <c r="C1538" s="19" t="s">
        <v>28</v>
      </c>
      <c r="D1538" s="19" t="s">
        <v>30</v>
      </c>
      <c r="E1538" s="19" t="s">
        <v>12</v>
      </c>
      <c r="F1538" s="20" t="s">
        <v>61</v>
      </c>
      <c r="G1538" s="21">
        <v>196615</v>
      </c>
      <c r="H1538" s="22">
        <v>95696.3</v>
      </c>
      <c r="I1538" s="22">
        <v>100.32599999999999</v>
      </c>
      <c r="J1538" s="22">
        <v>36.843600000000002</v>
      </c>
      <c r="K1538" s="22" t="str">
        <f t="shared" si="69"/>
        <v>16x69-Q1</v>
      </c>
      <c r="L1538" s="32">
        <f>VLOOKUP(K:K,'price per block'!A:B,2,FALSE)</f>
        <v>300</v>
      </c>
      <c r="M1538" s="33">
        <f>VLOOKUP(K:K,'price per block'!A:E,5,FALSE)</f>
        <v>1</v>
      </c>
      <c r="N1538">
        <f t="shared" si="70"/>
        <v>100.32599999999999</v>
      </c>
      <c r="O1538" s="34">
        <f t="shared" si="71"/>
        <v>0</v>
      </c>
    </row>
    <row r="1539" spans="1:15" x14ac:dyDescent="0.2">
      <c r="A1539" s="40">
        <v>45566</v>
      </c>
      <c r="B1539" t="s">
        <v>79</v>
      </c>
      <c r="C1539" s="19" t="s">
        <v>28</v>
      </c>
      <c r="D1539" s="19" t="s">
        <v>31</v>
      </c>
      <c r="E1539" s="19" t="s">
        <v>12</v>
      </c>
      <c r="F1539" s="20" t="s">
        <v>61</v>
      </c>
      <c r="G1539" s="21">
        <v>31362</v>
      </c>
      <c r="H1539" s="22">
        <v>6819.27</v>
      </c>
      <c r="I1539" s="22">
        <v>7.1449999999999996</v>
      </c>
      <c r="J1539" s="22">
        <v>2.6237499999999998</v>
      </c>
      <c r="K1539" s="22" t="str">
        <f t="shared" ref="K1539:K1602" si="72">CONCATENATE(C1539,"-",F1539)</f>
        <v>16x69-Q1</v>
      </c>
      <c r="L1539" s="32">
        <f>VLOOKUP(K:K,'price per block'!A:B,2,FALSE)</f>
        <v>300</v>
      </c>
      <c r="M1539" s="33">
        <f>VLOOKUP(K:K,'price per block'!A:E,5,FALSE)</f>
        <v>1</v>
      </c>
      <c r="N1539">
        <f t="shared" ref="N1539:N1602" si="73">M1539*I1539</f>
        <v>7.1449999999999996</v>
      </c>
      <c r="O1539" s="34">
        <f t="shared" ref="O1539:O1602" si="74">I1539-N1539</f>
        <v>0</v>
      </c>
    </row>
    <row r="1540" spans="1:15" x14ac:dyDescent="0.2">
      <c r="A1540" s="40">
        <v>45566</v>
      </c>
      <c r="B1540" t="s">
        <v>79</v>
      </c>
      <c r="C1540" s="19" t="s">
        <v>28</v>
      </c>
      <c r="D1540" s="19" t="s">
        <v>29</v>
      </c>
      <c r="E1540" s="19" t="s">
        <v>15</v>
      </c>
      <c r="F1540" s="20" t="s">
        <v>62</v>
      </c>
      <c r="G1540" s="21">
        <v>6584</v>
      </c>
      <c r="H1540" s="22">
        <v>1316.66</v>
      </c>
      <c r="I1540" s="22">
        <v>1.3779999999999999</v>
      </c>
      <c r="J1540" s="22">
        <v>0.50620399999999999</v>
      </c>
      <c r="K1540" s="22" t="str">
        <f t="shared" si="72"/>
        <v>16x69-Q3</v>
      </c>
      <c r="L1540" s="32">
        <f>VLOOKUP(K:K,'price per block'!A:B,2,FALSE)</f>
        <v>217.39130434782609</v>
      </c>
      <c r="M1540" s="33">
        <f>VLOOKUP(K:K,'price per block'!A:E,5,FALSE)</f>
        <v>0.72463768115942029</v>
      </c>
      <c r="N1540">
        <f t="shared" si="73"/>
        <v>0.99855072463768113</v>
      </c>
      <c r="O1540" s="34">
        <f t="shared" si="74"/>
        <v>0.37944927536231876</v>
      </c>
    </row>
    <row r="1541" spans="1:15" x14ac:dyDescent="0.2">
      <c r="A1541" s="40">
        <v>45566</v>
      </c>
      <c r="B1541" t="s">
        <v>79</v>
      </c>
      <c r="C1541" s="19" t="s">
        <v>28</v>
      </c>
      <c r="D1541" s="19" t="s">
        <v>32</v>
      </c>
      <c r="E1541" s="19" t="s">
        <v>15</v>
      </c>
      <c r="F1541" s="20" t="s">
        <v>64</v>
      </c>
      <c r="G1541" s="21">
        <v>9652</v>
      </c>
      <c r="H1541" s="22">
        <v>2019.15</v>
      </c>
      <c r="I1541" s="22">
        <v>2.1150000000000002</v>
      </c>
      <c r="J1541" s="22">
        <v>0.77681699999999998</v>
      </c>
      <c r="K1541" s="22" t="str">
        <f t="shared" si="72"/>
        <v>16x69-Q4</v>
      </c>
      <c r="L1541" s="32">
        <f>VLOOKUP(K:K,'price per block'!A:B,2,FALSE)</f>
        <v>217.39130434782609</v>
      </c>
      <c r="M1541" s="33">
        <f>VLOOKUP(K:K,'price per block'!A:E,5,FALSE)</f>
        <v>0.72463768115942029</v>
      </c>
      <c r="N1541">
        <f t="shared" si="73"/>
        <v>1.5326086956521741</v>
      </c>
      <c r="O1541" s="34">
        <f t="shared" si="74"/>
        <v>0.58239130434782616</v>
      </c>
    </row>
    <row r="1542" spans="1:15" x14ac:dyDescent="0.2">
      <c r="A1542" s="40">
        <v>45566</v>
      </c>
      <c r="B1542" t="s">
        <v>79</v>
      </c>
      <c r="C1542" s="19" t="s">
        <v>28</v>
      </c>
      <c r="D1542" s="19" t="s">
        <v>33</v>
      </c>
      <c r="E1542" s="19" t="s">
        <v>22</v>
      </c>
      <c r="F1542" s="20" t="s">
        <v>63</v>
      </c>
      <c r="G1542" s="21">
        <v>7384</v>
      </c>
      <c r="H1542" s="22">
        <v>1756.9</v>
      </c>
      <c r="I1542" s="22">
        <v>1.8420000000000001</v>
      </c>
      <c r="J1542" s="22">
        <v>0.67659899999999995</v>
      </c>
      <c r="K1542" s="22" t="str">
        <f t="shared" si="72"/>
        <v>16x69-Q2</v>
      </c>
      <c r="L1542" s="32">
        <f>VLOOKUP(K:K,'price per block'!A:B,2,FALSE)</f>
        <v>300</v>
      </c>
      <c r="M1542" s="33">
        <f>VLOOKUP(K:K,'price per block'!A:E,5,FALSE)</f>
        <v>1</v>
      </c>
      <c r="N1542">
        <f t="shared" si="73"/>
        <v>1.8420000000000001</v>
      </c>
      <c r="O1542" s="34">
        <f t="shared" si="74"/>
        <v>0</v>
      </c>
    </row>
    <row r="1543" spans="1:15" x14ac:dyDescent="0.2">
      <c r="A1543" s="40">
        <v>45566</v>
      </c>
      <c r="B1543" t="s">
        <v>79</v>
      </c>
      <c r="C1543" s="19" t="s">
        <v>42</v>
      </c>
      <c r="D1543" s="19" t="s">
        <v>33</v>
      </c>
      <c r="E1543" s="19" t="s">
        <v>22</v>
      </c>
      <c r="F1543" s="20" t="s">
        <v>63</v>
      </c>
      <c r="G1543" s="21">
        <v>1</v>
      </c>
      <c r="H1543" s="22">
        <v>0.35599999999999998</v>
      </c>
      <c r="I1543" s="22">
        <v>0</v>
      </c>
      <c r="J1543" s="22">
        <v>1.3697899999999999E-4</v>
      </c>
      <c r="K1543" s="22" t="str">
        <f t="shared" si="72"/>
        <v>19x100-Q2</v>
      </c>
      <c r="L1543" s="32">
        <f>VLOOKUP(K:K,'price per block'!A:B,2,FALSE)</f>
        <v>300</v>
      </c>
      <c r="M1543" s="33">
        <f>VLOOKUP(K:K,'price per block'!A:E,5,FALSE)</f>
        <v>1</v>
      </c>
      <c r="N1543">
        <f t="shared" si="73"/>
        <v>0</v>
      </c>
      <c r="O1543" s="34">
        <f t="shared" si="74"/>
        <v>0</v>
      </c>
    </row>
    <row r="1544" spans="1:15" x14ac:dyDescent="0.2">
      <c r="A1544" s="40">
        <v>45566</v>
      </c>
      <c r="B1544" t="s">
        <v>79</v>
      </c>
      <c r="C1544" s="19" t="s">
        <v>42</v>
      </c>
      <c r="D1544" s="19" t="s">
        <v>30</v>
      </c>
      <c r="E1544" s="19" t="s">
        <v>12</v>
      </c>
      <c r="F1544" s="20" t="s">
        <v>61</v>
      </c>
      <c r="G1544" s="21">
        <v>6</v>
      </c>
      <c r="H1544" s="22">
        <v>2.9860000000000002</v>
      </c>
      <c r="I1544" s="22">
        <v>3.0000000000000001E-3</v>
      </c>
      <c r="J1544" s="22">
        <v>1.1509199999999999E-3</v>
      </c>
      <c r="K1544" s="22" t="str">
        <f t="shared" si="72"/>
        <v>19x100-Q1</v>
      </c>
      <c r="L1544" s="32">
        <f>VLOOKUP(K:K,'price per block'!A:B,2,FALSE)</f>
        <v>300</v>
      </c>
      <c r="M1544" s="33">
        <f>VLOOKUP(K:K,'price per block'!A:E,5,FALSE)</f>
        <v>1</v>
      </c>
      <c r="N1544">
        <f t="shared" si="73"/>
        <v>3.0000000000000001E-3</v>
      </c>
      <c r="O1544" s="34">
        <f t="shared" si="74"/>
        <v>0</v>
      </c>
    </row>
    <row r="1545" spans="1:15" x14ac:dyDescent="0.2">
      <c r="A1545" s="40">
        <v>45566</v>
      </c>
      <c r="B1545" t="s">
        <v>91</v>
      </c>
      <c r="C1545" s="19" t="s">
        <v>126</v>
      </c>
      <c r="D1545" s="19" t="s">
        <v>9</v>
      </c>
      <c r="E1545" s="19" t="s">
        <v>10</v>
      </c>
      <c r="F1545" s="19" t="s">
        <v>6</v>
      </c>
      <c r="G1545" s="21">
        <v>26734</v>
      </c>
      <c r="H1545" s="22">
        <v>6293.54</v>
      </c>
      <c r="I1545" s="22">
        <v>8.26</v>
      </c>
      <c r="J1545" s="22">
        <v>22.3856</v>
      </c>
      <c r="K1545" s="22" t="str">
        <f t="shared" si="72"/>
        <v>19x75-Waste</v>
      </c>
      <c r="L1545" s="32">
        <f>VLOOKUP(K:K,'price per block'!A:B,2,FALSE)</f>
        <v>300</v>
      </c>
      <c r="M1545" s="33">
        <f>VLOOKUP(K:K,'price per block'!A:E,5,FALSE)</f>
        <v>1</v>
      </c>
      <c r="N1545">
        <f t="shared" si="73"/>
        <v>8.26</v>
      </c>
      <c r="O1545" s="34">
        <f t="shared" si="74"/>
        <v>0</v>
      </c>
    </row>
    <row r="1546" spans="1:15" x14ac:dyDescent="0.2">
      <c r="A1546" s="40">
        <v>45566</v>
      </c>
      <c r="B1546" t="s">
        <v>91</v>
      </c>
      <c r="C1546" s="19" t="s">
        <v>126</v>
      </c>
      <c r="D1546" s="19" t="s">
        <v>6</v>
      </c>
      <c r="E1546" s="19" t="s">
        <v>6</v>
      </c>
      <c r="F1546" s="19" t="s">
        <v>6</v>
      </c>
      <c r="G1546" s="21">
        <v>44819</v>
      </c>
      <c r="H1546" s="22">
        <v>3193.95</v>
      </c>
      <c r="I1546" s="22">
        <v>4.1920000000000002</v>
      </c>
      <c r="J1546" s="22">
        <v>11.3613</v>
      </c>
      <c r="K1546" s="22" t="str">
        <f t="shared" si="72"/>
        <v>19x75-Waste</v>
      </c>
      <c r="L1546" s="32">
        <f>VLOOKUP(K:K,'price per block'!A:B,2,FALSE)</f>
        <v>300</v>
      </c>
      <c r="M1546" s="33">
        <f>VLOOKUP(K:K,'price per block'!A:E,5,FALSE)</f>
        <v>1</v>
      </c>
      <c r="N1546">
        <f t="shared" si="73"/>
        <v>4.1920000000000002</v>
      </c>
      <c r="O1546" s="34">
        <f t="shared" si="74"/>
        <v>0</v>
      </c>
    </row>
    <row r="1547" spans="1:15" x14ac:dyDescent="0.2">
      <c r="A1547" s="40">
        <v>45566</v>
      </c>
      <c r="B1547" t="s">
        <v>91</v>
      </c>
      <c r="C1547" s="19" t="s">
        <v>126</v>
      </c>
      <c r="D1547" s="19" t="s">
        <v>16</v>
      </c>
      <c r="E1547" s="19" t="s">
        <v>6</v>
      </c>
      <c r="F1547" s="19" t="s">
        <v>6</v>
      </c>
      <c r="G1547" s="21">
        <v>0</v>
      </c>
      <c r="H1547" s="22">
        <v>446.40600000000001</v>
      </c>
      <c r="I1547" s="22">
        <v>0.58599999999999997</v>
      </c>
      <c r="J1547" s="22">
        <v>1.58789</v>
      </c>
      <c r="K1547" s="22" t="str">
        <f t="shared" si="72"/>
        <v>19x75-Waste</v>
      </c>
      <c r="L1547" s="32">
        <f>VLOOKUP(K:K,'price per block'!A:B,2,FALSE)</f>
        <v>300</v>
      </c>
      <c r="M1547" s="33">
        <f>VLOOKUP(K:K,'price per block'!A:E,5,FALSE)</f>
        <v>1</v>
      </c>
      <c r="N1547">
        <f t="shared" si="73"/>
        <v>0.58599999999999997</v>
      </c>
      <c r="O1547" s="34">
        <f t="shared" si="74"/>
        <v>0</v>
      </c>
    </row>
    <row r="1548" spans="1:15" x14ac:dyDescent="0.2">
      <c r="A1548" s="40">
        <v>45566</v>
      </c>
      <c r="B1548" t="s">
        <v>91</v>
      </c>
      <c r="C1548" s="19" t="s">
        <v>126</v>
      </c>
      <c r="D1548" s="19" t="s">
        <v>17</v>
      </c>
      <c r="E1548" s="19" t="s">
        <v>6</v>
      </c>
      <c r="F1548" s="19" t="s">
        <v>6</v>
      </c>
      <c r="G1548" s="21">
        <v>3</v>
      </c>
      <c r="H1548" s="22">
        <v>11.146000000000001</v>
      </c>
      <c r="I1548" s="22">
        <v>1.4999999999999999E-2</v>
      </c>
      <c r="J1548" s="22">
        <v>3.9579900000000001E-2</v>
      </c>
      <c r="K1548" s="22" t="str">
        <f t="shared" si="72"/>
        <v>19x75-Waste</v>
      </c>
      <c r="L1548" s="32">
        <f>VLOOKUP(K:K,'price per block'!A:B,2,FALSE)</f>
        <v>300</v>
      </c>
      <c r="M1548" s="33">
        <f>VLOOKUP(K:K,'price per block'!A:E,5,FALSE)</f>
        <v>1</v>
      </c>
      <c r="N1548">
        <f t="shared" si="73"/>
        <v>1.4999999999999999E-2</v>
      </c>
      <c r="O1548" s="34">
        <f t="shared" si="74"/>
        <v>0</v>
      </c>
    </row>
    <row r="1549" spans="1:15" x14ac:dyDescent="0.2">
      <c r="A1549" s="40">
        <v>45566</v>
      </c>
      <c r="B1549" t="s">
        <v>91</v>
      </c>
      <c r="C1549" s="19" t="s">
        <v>126</v>
      </c>
      <c r="D1549" s="19" t="s">
        <v>11</v>
      </c>
      <c r="E1549" s="19" t="s">
        <v>12</v>
      </c>
      <c r="F1549" s="20" t="s">
        <v>61</v>
      </c>
      <c r="G1549" s="21">
        <v>34712</v>
      </c>
      <c r="H1549" s="22">
        <v>12299.2</v>
      </c>
      <c r="I1549" s="22">
        <v>16.141999999999999</v>
      </c>
      <c r="J1549" s="22">
        <v>43.746299999999998</v>
      </c>
      <c r="K1549" s="22" t="str">
        <f t="shared" si="72"/>
        <v>19x75-Q1</v>
      </c>
      <c r="L1549" s="32">
        <f>VLOOKUP(K:K,'price per block'!A:B,2,FALSE)</f>
        <v>300</v>
      </c>
      <c r="M1549" s="33">
        <f>VLOOKUP(K:K,'price per block'!A:E,5,FALSE)</f>
        <v>1</v>
      </c>
      <c r="N1549">
        <f t="shared" si="73"/>
        <v>16.141999999999999</v>
      </c>
      <c r="O1549" s="34">
        <f t="shared" si="74"/>
        <v>0</v>
      </c>
    </row>
    <row r="1550" spans="1:15" x14ac:dyDescent="0.2">
      <c r="A1550" s="40">
        <v>45566</v>
      </c>
      <c r="B1550" t="s">
        <v>91</v>
      </c>
      <c r="C1550" s="19" t="s">
        <v>126</v>
      </c>
      <c r="D1550" s="19" t="s">
        <v>14</v>
      </c>
      <c r="E1550" s="19" t="s">
        <v>15</v>
      </c>
      <c r="F1550" s="20" t="s">
        <v>62</v>
      </c>
      <c r="G1550" s="21">
        <v>2118</v>
      </c>
      <c r="H1550" s="22">
        <v>500.10599999999999</v>
      </c>
      <c r="I1550" s="22">
        <v>0.65600000000000003</v>
      </c>
      <c r="J1550" s="22">
        <v>1.7788600000000001</v>
      </c>
      <c r="K1550" s="22" t="str">
        <f t="shared" si="72"/>
        <v>19x75-Q3</v>
      </c>
      <c r="L1550" s="32">
        <f>VLOOKUP(K:K,'price per block'!A:B,2,FALSE)</f>
        <v>244</v>
      </c>
      <c r="M1550" s="33">
        <f>VLOOKUP(K:K,'price per block'!A:E,5,FALSE)</f>
        <v>0.81333333333333335</v>
      </c>
      <c r="N1550">
        <f t="shared" si="73"/>
        <v>0.53354666666666672</v>
      </c>
      <c r="O1550" s="34">
        <f t="shared" si="74"/>
        <v>0.1224533333333333</v>
      </c>
    </row>
    <row r="1551" spans="1:15" x14ac:dyDescent="0.2">
      <c r="A1551" s="40">
        <v>45566</v>
      </c>
      <c r="B1551" t="s">
        <v>91</v>
      </c>
      <c r="C1551" s="19" t="s">
        <v>126</v>
      </c>
      <c r="D1551" s="19" t="s">
        <v>13</v>
      </c>
      <c r="E1551" s="19" t="s">
        <v>12</v>
      </c>
      <c r="F1551" s="20" t="s">
        <v>61</v>
      </c>
      <c r="G1551" s="21">
        <v>22051</v>
      </c>
      <c r="H1551" s="22">
        <v>4491.88</v>
      </c>
      <c r="I1551" s="22">
        <v>5.8959999999999999</v>
      </c>
      <c r="J1551" s="22">
        <v>15.9787</v>
      </c>
      <c r="K1551" s="22" t="str">
        <f t="shared" si="72"/>
        <v>19x75-Q1</v>
      </c>
      <c r="L1551" s="32">
        <f>VLOOKUP(K:K,'price per block'!A:B,2,FALSE)</f>
        <v>300</v>
      </c>
      <c r="M1551" s="33">
        <f>VLOOKUP(K:K,'price per block'!A:E,5,FALSE)</f>
        <v>1</v>
      </c>
      <c r="N1551">
        <f t="shared" si="73"/>
        <v>5.8959999999999999</v>
      </c>
      <c r="O1551" s="34">
        <f t="shared" si="74"/>
        <v>0</v>
      </c>
    </row>
    <row r="1552" spans="1:15" x14ac:dyDescent="0.2">
      <c r="A1552" s="40">
        <v>45566</v>
      </c>
      <c r="B1552" t="s">
        <v>91</v>
      </c>
      <c r="C1552" s="19" t="s">
        <v>126</v>
      </c>
      <c r="D1552" s="19" t="s">
        <v>23</v>
      </c>
      <c r="E1552" s="19" t="s">
        <v>22</v>
      </c>
      <c r="F1552" s="20" t="s">
        <v>63</v>
      </c>
      <c r="G1552" s="21">
        <v>996</v>
      </c>
      <c r="H1552" s="22">
        <v>250.10499999999999</v>
      </c>
      <c r="I1552" s="22">
        <v>0.32800000000000001</v>
      </c>
      <c r="J1552" s="22">
        <v>0.88914199999999999</v>
      </c>
      <c r="K1552" s="22" t="str">
        <f t="shared" si="72"/>
        <v>19x75-Q2</v>
      </c>
      <c r="L1552" s="32">
        <f>VLOOKUP(K:K,'price per block'!A:B,2,FALSE)</f>
        <v>300</v>
      </c>
      <c r="M1552" s="33">
        <f>VLOOKUP(K:K,'price per block'!A:E,5,FALSE)</f>
        <v>1</v>
      </c>
      <c r="N1552">
        <f t="shared" si="73"/>
        <v>0.32800000000000001</v>
      </c>
      <c r="O1552" s="34">
        <f t="shared" si="74"/>
        <v>0</v>
      </c>
    </row>
    <row r="1553" spans="1:15" x14ac:dyDescent="0.2">
      <c r="A1553" s="40">
        <v>45566</v>
      </c>
      <c r="B1553" t="s">
        <v>91</v>
      </c>
      <c r="C1553" s="19" t="s">
        <v>126</v>
      </c>
      <c r="D1553" s="19" t="s">
        <v>27</v>
      </c>
      <c r="E1553" s="19" t="s">
        <v>15</v>
      </c>
      <c r="F1553" s="20" t="s">
        <v>64</v>
      </c>
      <c r="G1553" s="21">
        <v>2662</v>
      </c>
      <c r="H1553" s="22">
        <v>627.63099999999997</v>
      </c>
      <c r="I1553" s="22">
        <v>0.82399999999999995</v>
      </c>
      <c r="J1553" s="22">
        <v>2.2326600000000001</v>
      </c>
      <c r="K1553" s="22" t="str">
        <f t="shared" si="72"/>
        <v>19x75-Q4</v>
      </c>
      <c r="L1553" s="32">
        <f>VLOOKUP(K:K,'price per block'!A:B,2,FALSE)</f>
        <v>200.00000000000003</v>
      </c>
      <c r="M1553" s="33">
        <f>VLOOKUP(K:K,'price per block'!A:E,5,FALSE)</f>
        <v>0.66666666666666663</v>
      </c>
      <c r="N1553">
        <f t="shared" si="73"/>
        <v>0.54933333333333323</v>
      </c>
      <c r="O1553" s="34">
        <f t="shared" si="74"/>
        <v>0.27466666666666673</v>
      </c>
    </row>
    <row r="1554" spans="1:15" x14ac:dyDescent="0.2">
      <c r="A1554" s="40">
        <v>45566</v>
      </c>
      <c r="B1554" t="s">
        <v>93</v>
      </c>
      <c r="C1554" s="19" t="s">
        <v>126</v>
      </c>
      <c r="D1554" s="19" t="s">
        <v>9</v>
      </c>
      <c r="E1554" s="19" t="s">
        <v>10</v>
      </c>
      <c r="F1554" s="19" t="s">
        <v>6</v>
      </c>
      <c r="G1554" s="21">
        <v>29831</v>
      </c>
      <c r="H1554" s="22">
        <v>5946.47</v>
      </c>
      <c r="I1554" s="22">
        <v>7.7770000000000001</v>
      </c>
      <c r="J1554" s="22">
        <v>19.859000000000002</v>
      </c>
      <c r="K1554" s="22" t="str">
        <f t="shared" si="72"/>
        <v>19x75-Waste</v>
      </c>
      <c r="L1554" s="32">
        <f>VLOOKUP(K:K,'price per block'!A:B,2,FALSE)</f>
        <v>300</v>
      </c>
      <c r="M1554" s="33">
        <f>VLOOKUP(K:K,'price per block'!A:E,5,FALSE)</f>
        <v>1</v>
      </c>
      <c r="N1554">
        <f t="shared" si="73"/>
        <v>7.7770000000000001</v>
      </c>
      <c r="O1554" s="34">
        <f t="shared" si="74"/>
        <v>0</v>
      </c>
    </row>
    <row r="1555" spans="1:15" x14ac:dyDescent="0.2">
      <c r="A1555" s="40">
        <v>45566</v>
      </c>
      <c r="B1555" t="s">
        <v>93</v>
      </c>
      <c r="C1555" s="19" t="s">
        <v>126</v>
      </c>
      <c r="D1555" s="19" t="s">
        <v>6</v>
      </c>
      <c r="E1555" s="19" t="s">
        <v>6</v>
      </c>
      <c r="F1555" s="19" t="s">
        <v>6</v>
      </c>
      <c r="G1555" s="21">
        <v>36495</v>
      </c>
      <c r="H1555" s="22">
        <v>2398.9699999999998</v>
      </c>
      <c r="I1555" s="22">
        <v>3.14</v>
      </c>
      <c r="J1555" s="22">
        <v>8.0174000000000003</v>
      </c>
      <c r="K1555" s="22" t="str">
        <f t="shared" si="72"/>
        <v>19x75-Waste</v>
      </c>
      <c r="L1555" s="32">
        <f>VLOOKUP(K:K,'price per block'!A:B,2,FALSE)</f>
        <v>300</v>
      </c>
      <c r="M1555" s="33">
        <f>VLOOKUP(K:K,'price per block'!A:E,5,FALSE)</f>
        <v>1</v>
      </c>
      <c r="N1555">
        <f t="shared" si="73"/>
        <v>3.14</v>
      </c>
      <c r="O1555" s="34">
        <f t="shared" si="74"/>
        <v>0</v>
      </c>
    </row>
    <row r="1556" spans="1:15" x14ac:dyDescent="0.2">
      <c r="A1556" s="40">
        <v>45566</v>
      </c>
      <c r="B1556" t="s">
        <v>93</v>
      </c>
      <c r="C1556" s="19" t="s">
        <v>126</v>
      </c>
      <c r="D1556" s="19" t="s">
        <v>16</v>
      </c>
      <c r="E1556" s="19" t="s">
        <v>6</v>
      </c>
      <c r="F1556" s="19" t="s">
        <v>6</v>
      </c>
      <c r="G1556" s="21">
        <v>0</v>
      </c>
      <c r="H1556" s="22">
        <v>430.113</v>
      </c>
      <c r="I1556" s="22">
        <v>0.56299999999999994</v>
      </c>
      <c r="J1556" s="22">
        <v>1.43702</v>
      </c>
      <c r="K1556" s="22" t="str">
        <f t="shared" si="72"/>
        <v>19x75-Waste</v>
      </c>
      <c r="L1556" s="32">
        <f>VLOOKUP(K:K,'price per block'!A:B,2,FALSE)</f>
        <v>300</v>
      </c>
      <c r="M1556" s="33">
        <f>VLOOKUP(K:K,'price per block'!A:E,5,FALSE)</f>
        <v>1</v>
      </c>
      <c r="N1556">
        <f t="shared" si="73"/>
        <v>0.56299999999999994</v>
      </c>
      <c r="O1556" s="34">
        <f t="shared" si="74"/>
        <v>0</v>
      </c>
    </row>
    <row r="1557" spans="1:15" x14ac:dyDescent="0.2">
      <c r="A1557" s="40">
        <v>45566</v>
      </c>
      <c r="B1557" t="s">
        <v>93</v>
      </c>
      <c r="C1557" s="19" t="s">
        <v>126</v>
      </c>
      <c r="D1557" s="19" t="s">
        <v>17</v>
      </c>
      <c r="E1557" s="19" t="s">
        <v>6</v>
      </c>
      <c r="F1557" s="19" t="s">
        <v>6</v>
      </c>
      <c r="G1557" s="21">
        <v>0</v>
      </c>
      <c r="H1557" s="22">
        <v>0</v>
      </c>
      <c r="I1557" s="22">
        <v>0</v>
      </c>
      <c r="J1557" s="22">
        <v>0</v>
      </c>
      <c r="K1557" s="22" t="str">
        <f t="shared" si="72"/>
        <v>19x75-Waste</v>
      </c>
      <c r="L1557" s="32">
        <f>VLOOKUP(K:K,'price per block'!A:B,2,FALSE)</f>
        <v>300</v>
      </c>
      <c r="M1557" s="33">
        <f>VLOOKUP(K:K,'price per block'!A:E,5,FALSE)</f>
        <v>1</v>
      </c>
      <c r="N1557">
        <f t="shared" si="73"/>
        <v>0</v>
      </c>
      <c r="O1557" s="34">
        <f t="shared" si="74"/>
        <v>0</v>
      </c>
    </row>
    <row r="1558" spans="1:15" x14ac:dyDescent="0.2">
      <c r="A1558" s="40">
        <v>45566</v>
      </c>
      <c r="B1558" t="s">
        <v>93</v>
      </c>
      <c r="C1558" s="19" t="s">
        <v>126</v>
      </c>
      <c r="D1558" s="19" t="s">
        <v>11</v>
      </c>
      <c r="E1558" s="19" t="s">
        <v>12</v>
      </c>
      <c r="F1558" s="20" t="s">
        <v>61</v>
      </c>
      <c r="G1558" s="21">
        <v>40882</v>
      </c>
      <c r="H1558" s="22">
        <v>15900.6</v>
      </c>
      <c r="I1558" s="22">
        <v>20.809000000000001</v>
      </c>
      <c r="J1558" s="22">
        <v>53.136499999999998</v>
      </c>
      <c r="K1558" s="22" t="str">
        <f t="shared" si="72"/>
        <v>19x75-Q1</v>
      </c>
      <c r="L1558" s="32">
        <f>VLOOKUP(K:K,'price per block'!A:B,2,FALSE)</f>
        <v>300</v>
      </c>
      <c r="M1558" s="33">
        <f>VLOOKUP(K:K,'price per block'!A:E,5,FALSE)</f>
        <v>1</v>
      </c>
      <c r="N1558">
        <f t="shared" si="73"/>
        <v>20.809000000000001</v>
      </c>
      <c r="O1558" s="34">
        <f t="shared" si="74"/>
        <v>0</v>
      </c>
    </row>
    <row r="1559" spans="1:15" x14ac:dyDescent="0.2">
      <c r="A1559" s="40">
        <v>45566</v>
      </c>
      <c r="B1559" t="s">
        <v>93</v>
      </c>
      <c r="C1559" s="19" t="s">
        <v>126</v>
      </c>
      <c r="D1559" s="19" t="s">
        <v>13</v>
      </c>
      <c r="E1559" s="19" t="s">
        <v>12</v>
      </c>
      <c r="F1559" s="20" t="s">
        <v>61</v>
      </c>
      <c r="G1559" s="21">
        <v>15536</v>
      </c>
      <c r="H1559" s="22">
        <v>3172.93</v>
      </c>
      <c r="I1559" s="22">
        <v>4.1509999999999998</v>
      </c>
      <c r="J1559" s="22">
        <v>10.6005</v>
      </c>
      <c r="K1559" s="22" t="str">
        <f t="shared" si="72"/>
        <v>19x75-Q1</v>
      </c>
      <c r="L1559" s="32">
        <f>VLOOKUP(K:K,'price per block'!A:B,2,FALSE)</f>
        <v>300</v>
      </c>
      <c r="M1559" s="33">
        <f>VLOOKUP(K:K,'price per block'!A:E,5,FALSE)</f>
        <v>1</v>
      </c>
      <c r="N1559">
        <f t="shared" si="73"/>
        <v>4.1509999999999998</v>
      </c>
      <c r="O1559" s="34">
        <f t="shared" si="74"/>
        <v>0</v>
      </c>
    </row>
    <row r="1560" spans="1:15" x14ac:dyDescent="0.2">
      <c r="A1560" s="40">
        <v>45566</v>
      </c>
      <c r="B1560" t="s">
        <v>93</v>
      </c>
      <c r="C1560" s="19" t="s">
        <v>126</v>
      </c>
      <c r="D1560" s="19" t="s">
        <v>27</v>
      </c>
      <c r="E1560" s="19" t="s">
        <v>15</v>
      </c>
      <c r="F1560" s="20" t="s">
        <v>64</v>
      </c>
      <c r="G1560" s="21">
        <v>3243</v>
      </c>
      <c r="H1560" s="22">
        <v>763.697</v>
      </c>
      <c r="I1560" s="22">
        <v>0.998</v>
      </c>
      <c r="J1560" s="22">
        <v>2.5491899999999998</v>
      </c>
      <c r="K1560" s="22" t="str">
        <f t="shared" si="72"/>
        <v>19x75-Q4</v>
      </c>
      <c r="L1560" s="32">
        <f>VLOOKUP(K:K,'price per block'!A:B,2,FALSE)</f>
        <v>200.00000000000003</v>
      </c>
      <c r="M1560" s="33">
        <f>VLOOKUP(K:K,'price per block'!A:E,5,FALSE)</f>
        <v>0.66666666666666663</v>
      </c>
      <c r="N1560">
        <f t="shared" si="73"/>
        <v>0.66533333333333333</v>
      </c>
      <c r="O1560" s="34">
        <f t="shared" si="74"/>
        <v>0.33266666666666667</v>
      </c>
    </row>
    <row r="1561" spans="1:15" x14ac:dyDescent="0.2">
      <c r="A1561" s="40">
        <v>45566</v>
      </c>
      <c r="B1561" t="s">
        <v>93</v>
      </c>
      <c r="C1561" s="19" t="s">
        <v>126</v>
      </c>
      <c r="D1561" s="19" t="s">
        <v>14</v>
      </c>
      <c r="E1561" s="19" t="s">
        <v>15</v>
      </c>
      <c r="F1561" s="20" t="s">
        <v>62</v>
      </c>
      <c r="G1561" s="21">
        <v>4125</v>
      </c>
      <c r="H1561" s="22">
        <v>1028.8</v>
      </c>
      <c r="I1561" s="22">
        <v>1.3440000000000001</v>
      </c>
      <c r="J1561" s="22">
        <v>3.43153</v>
      </c>
      <c r="K1561" s="22" t="str">
        <f t="shared" si="72"/>
        <v>19x75-Q3</v>
      </c>
      <c r="L1561" s="32">
        <f>VLOOKUP(K:K,'price per block'!A:B,2,FALSE)</f>
        <v>244</v>
      </c>
      <c r="M1561" s="33">
        <f>VLOOKUP(K:K,'price per block'!A:E,5,FALSE)</f>
        <v>0.81333333333333335</v>
      </c>
      <c r="N1561">
        <f t="shared" si="73"/>
        <v>1.0931200000000001</v>
      </c>
      <c r="O1561" s="34">
        <f t="shared" si="74"/>
        <v>0.25087999999999999</v>
      </c>
    </row>
    <row r="1562" spans="1:15" x14ac:dyDescent="0.2">
      <c r="A1562" s="40">
        <v>45566</v>
      </c>
      <c r="B1562" t="s">
        <v>93</v>
      </c>
      <c r="C1562" s="19" t="s">
        <v>126</v>
      </c>
      <c r="D1562" s="19" t="s">
        <v>24</v>
      </c>
      <c r="E1562" s="19" t="s">
        <v>12</v>
      </c>
      <c r="F1562" s="20" t="s">
        <v>65</v>
      </c>
      <c r="G1562" s="21">
        <v>25</v>
      </c>
      <c r="H1562" s="22">
        <v>60.075000000000003</v>
      </c>
      <c r="I1562" s="22">
        <v>7.8E-2</v>
      </c>
      <c r="J1562" s="22">
        <v>0.199826</v>
      </c>
      <c r="K1562" s="22" t="str">
        <f t="shared" si="72"/>
        <v>19x75-Q5</v>
      </c>
      <c r="L1562" s="32">
        <f>VLOOKUP(K:K,'price per block'!A:B,2,FALSE)</f>
        <v>300</v>
      </c>
      <c r="M1562" s="33">
        <f>VLOOKUP(K:K,'price per block'!A:E,5,FALSE)</f>
        <v>1</v>
      </c>
      <c r="N1562">
        <f t="shared" si="73"/>
        <v>7.8E-2</v>
      </c>
      <c r="O1562" s="34">
        <f t="shared" si="74"/>
        <v>0</v>
      </c>
    </row>
    <row r="1563" spans="1:15" x14ac:dyDescent="0.2">
      <c r="A1563" s="40">
        <v>45566</v>
      </c>
      <c r="B1563" t="s">
        <v>93</v>
      </c>
      <c r="C1563" s="19" t="s">
        <v>126</v>
      </c>
      <c r="D1563" s="19" t="s">
        <v>23</v>
      </c>
      <c r="E1563" s="19" t="s">
        <v>22</v>
      </c>
      <c r="F1563" s="20" t="s">
        <v>63</v>
      </c>
      <c r="G1563" s="21">
        <v>655</v>
      </c>
      <c r="H1563" s="22">
        <v>179.06399999999999</v>
      </c>
      <c r="I1563" s="22">
        <v>0.23400000000000001</v>
      </c>
      <c r="J1563" s="22">
        <v>0.59823499999999996</v>
      </c>
      <c r="K1563" s="22" t="str">
        <f t="shared" si="72"/>
        <v>19x75-Q2</v>
      </c>
      <c r="L1563" s="32">
        <f>VLOOKUP(K:K,'price per block'!A:B,2,FALSE)</f>
        <v>300</v>
      </c>
      <c r="M1563" s="33">
        <f>VLOOKUP(K:K,'price per block'!A:E,5,FALSE)</f>
        <v>1</v>
      </c>
      <c r="N1563">
        <f t="shared" si="73"/>
        <v>0.23400000000000001</v>
      </c>
      <c r="O1563" s="34">
        <f t="shared" si="74"/>
        <v>0</v>
      </c>
    </row>
    <row r="1564" spans="1:15" x14ac:dyDescent="0.2">
      <c r="A1564" s="40">
        <v>45566</v>
      </c>
      <c r="B1564" t="s">
        <v>93</v>
      </c>
      <c r="C1564" s="19" t="s">
        <v>126</v>
      </c>
      <c r="D1564" s="19" t="s">
        <v>25</v>
      </c>
      <c r="E1564" s="19" t="s">
        <v>12</v>
      </c>
      <c r="F1564" s="20" t="s">
        <v>65</v>
      </c>
      <c r="G1564" s="21">
        <v>17</v>
      </c>
      <c r="H1564" s="22">
        <v>51.051000000000002</v>
      </c>
      <c r="I1564" s="22">
        <v>6.7000000000000004E-2</v>
      </c>
      <c r="J1564" s="22">
        <v>0.170788</v>
      </c>
      <c r="K1564" s="22" t="str">
        <f t="shared" si="72"/>
        <v>19x75-Q5</v>
      </c>
      <c r="L1564" s="32">
        <f>VLOOKUP(K:K,'price per block'!A:B,2,FALSE)</f>
        <v>300</v>
      </c>
      <c r="M1564" s="33">
        <f>VLOOKUP(K:K,'price per block'!A:E,5,FALSE)</f>
        <v>1</v>
      </c>
      <c r="N1564">
        <f t="shared" si="73"/>
        <v>6.7000000000000004E-2</v>
      </c>
      <c r="O1564" s="34">
        <f t="shared" si="74"/>
        <v>0</v>
      </c>
    </row>
    <row r="1565" spans="1:15" x14ac:dyDescent="0.2">
      <c r="A1565" s="40">
        <v>45566</v>
      </c>
      <c r="B1565" t="s">
        <v>82</v>
      </c>
      <c r="C1565" s="19" t="s">
        <v>126</v>
      </c>
      <c r="D1565" s="19" t="s">
        <v>6</v>
      </c>
      <c r="E1565" s="19" t="s">
        <v>6</v>
      </c>
      <c r="F1565" s="19" t="s">
        <v>6</v>
      </c>
      <c r="G1565" s="21">
        <v>28033</v>
      </c>
      <c r="H1565" s="22">
        <v>1758.8</v>
      </c>
      <c r="I1565" s="22">
        <v>2.3029999999999999</v>
      </c>
      <c r="J1565" s="22">
        <v>7.4839500000000001</v>
      </c>
      <c r="K1565" s="22" t="str">
        <f t="shared" si="72"/>
        <v>19x75-Waste</v>
      </c>
      <c r="L1565" s="32">
        <f>VLOOKUP(K:K,'price per block'!A:B,2,FALSE)</f>
        <v>300</v>
      </c>
      <c r="M1565" s="33">
        <f>VLOOKUP(K:K,'price per block'!A:E,5,FALSE)</f>
        <v>1</v>
      </c>
      <c r="N1565">
        <f t="shared" si="73"/>
        <v>2.3029999999999999</v>
      </c>
      <c r="O1565" s="34">
        <f t="shared" si="74"/>
        <v>0</v>
      </c>
    </row>
    <row r="1566" spans="1:15" x14ac:dyDescent="0.2">
      <c r="A1566" s="40">
        <v>45566</v>
      </c>
      <c r="B1566" t="s">
        <v>82</v>
      </c>
      <c r="C1566" s="19" t="s">
        <v>126</v>
      </c>
      <c r="D1566" s="19" t="s">
        <v>9</v>
      </c>
      <c r="E1566" s="19" t="s">
        <v>10</v>
      </c>
      <c r="F1566" s="19" t="s">
        <v>6</v>
      </c>
      <c r="G1566" s="21">
        <v>21160</v>
      </c>
      <c r="H1566" s="22">
        <v>4125.78</v>
      </c>
      <c r="I1566" s="22">
        <v>5.4009999999999998</v>
      </c>
      <c r="J1566" s="22">
        <v>17.5473</v>
      </c>
      <c r="K1566" s="22" t="str">
        <f t="shared" si="72"/>
        <v>19x75-Waste</v>
      </c>
      <c r="L1566" s="32">
        <f>VLOOKUP(K:K,'price per block'!A:B,2,FALSE)</f>
        <v>300</v>
      </c>
      <c r="M1566" s="33">
        <f>VLOOKUP(K:K,'price per block'!A:E,5,FALSE)</f>
        <v>1</v>
      </c>
      <c r="N1566">
        <f t="shared" si="73"/>
        <v>5.4009999999999998</v>
      </c>
      <c r="O1566" s="34">
        <f t="shared" si="74"/>
        <v>0</v>
      </c>
    </row>
    <row r="1567" spans="1:15" x14ac:dyDescent="0.2">
      <c r="A1567" s="40">
        <v>45566</v>
      </c>
      <c r="B1567" t="s">
        <v>82</v>
      </c>
      <c r="C1567" s="19" t="s">
        <v>126</v>
      </c>
      <c r="D1567" s="19" t="s">
        <v>16</v>
      </c>
      <c r="E1567" s="19" t="s">
        <v>6</v>
      </c>
      <c r="F1567" s="19" t="s">
        <v>6</v>
      </c>
      <c r="G1567" s="21">
        <v>0</v>
      </c>
      <c r="H1567" s="22">
        <v>330.36700000000002</v>
      </c>
      <c r="I1567" s="22">
        <v>0.433</v>
      </c>
      <c r="J1567" s="22">
        <v>1.4054899999999999</v>
      </c>
      <c r="K1567" s="22" t="str">
        <f t="shared" si="72"/>
        <v>19x75-Waste</v>
      </c>
      <c r="L1567" s="32">
        <f>VLOOKUP(K:K,'price per block'!A:B,2,FALSE)</f>
        <v>300</v>
      </c>
      <c r="M1567" s="33">
        <f>VLOOKUP(K:K,'price per block'!A:E,5,FALSE)</f>
        <v>1</v>
      </c>
      <c r="N1567">
        <f t="shared" si="73"/>
        <v>0.433</v>
      </c>
      <c r="O1567" s="34">
        <f t="shared" si="74"/>
        <v>0</v>
      </c>
    </row>
    <row r="1568" spans="1:15" x14ac:dyDescent="0.2">
      <c r="A1568" s="40">
        <v>45566</v>
      </c>
      <c r="B1568" t="s">
        <v>82</v>
      </c>
      <c r="C1568" s="19" t="s">
        <v>126</v>
      </c>
      <c r="D1568" s="19" t="s">
        <v>17</v>
      </c>
      <c r="E1568" s="19" t="s">
        <v>6</v>
      </c>
      <c r="F1568" s="19" t="s">
        <v>6</v>
      </c>
      <c r="G1568" s="21">
        <v>0</v>
      </c>
      <c r="H1568" s="22">
        <v>0</v>
      </c>
      <c r="I1568" s="22">
        <v>0</v>
      </c>
      <c r="J1568" s="22">
        <v>0</v>
      </c>
      <c r="K1568" s="22" t="str">
        <f t="shared" si="72"/>
        <v>19x75-Waste</v>
      </c>
      <c r="L1568" s="32">
        <f>VLOOKUP(K:K,'price per block'!A:B,2,FALSE)</f>
        <v>300</v>
      </c>
      <c r="M1568" s="33">
        <f>VLOOKUP(K:K,'price per block'!A:E,5,FALSE)</f>
        <v>1</v>
      </c>
      <c r="N1568">
        <f t="shared" si="73"/>
        <v>0</v>
      </c>
      <c r="O1568" s="34">
        <f t="shared" si="74"/>
        <v>0</v>
      </c>
    </row>
    <row r="1569" spans="1:15" x14ac:dyDescent="0.2">
      <c r="A1569" s="40">
        <v>45566</v>
      </c>
      <c r="B1569" t="s">
        <v>82</v>
      </c>
      <c r="C1569" s="19" t="s">
        <v>126</v>
      </c>
      <c r="D1569" s="19" t="s">
        <v>13</v>
      </c>
      <c r="E1569" s="19" t="s">
        <v>12</v>
      </c>
      <c r="F1569" s="20" t="s">
        <v>61</v>
      </c>
      <c r="G1569" s="21">
        <v>10438</v>
      </c>
      <c r="H1569" s="22">
        <v>2130.85</v>
      </c>
      <c r="I1569" s="22">
        <v>2.79</v>
      </c>
      <c r="J1569" s="22">
        <v>9.0648599999999995</v>
      </c>
      <c r="K1569" s="22" t="str">
        <f t="shared" si="72"/>
        <v>19x75-Q1</v>
      </c>
      <c r="L1569" s="32">
        <f>VLOOKUP(K:K,'price per block'!A:B,2,FALSE)</f>
        <v>300</v>
      </c>
      <c r="M1569" s="33">
        <f>VLOOKUP(K:K,'price per block'!A:E,5,FALSE)</f>
        <v>1</v>
      </c>
      <c r="N1569">
        <f t="shared" si="73"/>
        <v>2.79</v>
      </c>
      <c r="O1569" s="34">
        <f t="shared" si="74"/>
        <v>0</v>
      </c>
    </row>
    <row r="1570" spans="1:15" x14ac:dyDescent="0.2">
      <c r="A1570" s="40">
        <v>45566</v>
      </c>
      <c r="B1570" t="s">
        <v>82</v>
      </c>
      <c r="C1570" s="19" t="s">
        <v>126</v>
      </c>
      <c r="D1570" s="19" t="s">
        <v>11</v>
      </c>
      <c r="E1570" s="19" t="s">
        <v>12</v>
      </c>
      <c r="F1570" s="20" t="s">
        <v>61</v>
      </c>
      <c r="G1570" s="21">
        <v>32954</v>
      </c>
      <c r="H1570" s="22">
        <v>13280.4</v>
      </c>
      <c r="I1570" s="22">
        <v>17.393999999999998</v>
      </c>
      <c r="J1570" s="22">
        <v>56.511499999999998</v>
      </c>
      <c r="K1570" s="22" t="str">
        <f t="shared" si="72"/>
        <v>19x75-Q1</v>
      </c>
      <c r="L1570" s="32">
        <f>VLOOKUP(K:K,'price per block'!A:B,2,FALSE)</f>
        <v>300</v>
      </c>
      <c r="M1570" s="33">
        <f>VLOOKUP(K:K,'price per block'!A:E,5,FALSE)</f>
        <v>1</v>
      </c>
      <c r="N1570">
        <f t="shared" si="73"/>
        <v>17.393999999999998</v>
      </c>
      <c r="O1570" s="34">
        <f t="shared" si="74"/>
        <v>0</v>
      </c>
    </row>
    <row r="1571" spans="1:15" x14ac:dyDescent="0.2">
      <c r="A1571" s="40">
        <v>45566</v>
      </c>
      <c r="B1571" t="s">
        <v>82</v>
      </c>
      <c r="C1571" s="19" t="s">
        <v>126</v>
      </c>
      <c r="D1571" s="19" t="s">
        <v>27</v>
      </c>
      <c r="E1571" s="19" t="s">
        <v>15</v>
      </c>
      <c r="F1571" s="20" t="s">
        <v>64</v>
      </c>
      <c r="G1571" s="21">
        <v>2267</v>
      </c>
      <c r="H1571" s="22">
        <v>530.76199999999994</v>
      </c>
      <c r="I1571" s="22">
        <v>0.69399999999999995</v>
      </c>
      <c r="J1571" s="22">
        <v>2.2564000000000002</v>
      </c>
      <c r="K1571" s="22" t="str">
        <f t="shared" si="72"/>
        <v>19x75-Q4</v>
      </c>
      <c r="L1571" s="32">
        <f>VLOOKUP(K:K,'price per block'!A:B,2,FALSE)</f>
        <v>200.00000000000003</v>
      </c>
      <c r="M1571" s="33">
        <f>VLOOKUP(K:K,'price per block'!A:E,5,FALSE)</f>
        <v>0.66666666666666663</v>
      </c>
      <c r="N1571">
        <f t="shared" si="73"/>
        <v>0.46266666666666662</v>
      </c>
      <c r="O1571" s="34">
        <f t="shared" si="74"/>
        <v>0.23133333333333334</v>
      </c>
    </row>
    <row r="1572" spans="1:15" x14ac:dyDescent="0.2">
      <c r="A1572" s="40">
        <v>45566</v>
      </c>
      <c r="B1572" t="s">
        <v>82</v>
      </c>
      <c r="C1572" s="19" t="s">
        <v>126</v>
      </c>
      <c r="D1572" s="19" t="s">
        <v>14</v>
      </c>
      <c r="E1572" s="19" t="s">
        <v>15</v>
      </c>
      <c r="F1572" s="20" t="s">
        <v>62</v>
      </c>
      <c r="G1572" s="21">
        <v>3737</v>
      </c>
      <c r="H1572" s="22">
        <v>1016.51</v>
      </c>
      <c r="I1572" s="22">
        <v>1.329</v>
      </c>
      <c r="J1572" s="22">
        <v>4.3167299999999997</v>
      </c>
      <c r="K1572" s="22" t="str">
        <f t="shared" si="72"/>
        <v>19x75-Q3</v>
      </c>
      <c r="L1572" s="32">
        <f>VLOOKUP(K:K,'price per block'!A:B,2,FALSE)</f>
        <v>244</v>
      </c>
      <c r="M1572" s="33">
        <f>VLOOKUP(K:K,'price per block'!A:E,5,FALSE)</f>
        <v>0.81333333333333335</v>
      </c>
      <c r="N1572">
        <f t="shared" si="73"/>
        <v>1.0809200000000001</v>
      </c>
      <c r="O1572" s="34">
        <f t="shared" si="74"/>
        <v>0.24807999999999986</v>
      </c>
    </row>
    <row r="1573" spans="1:15" x14ac:dyDescent="0.2">
      <c r="A1573" s="40">
        <v>45566</v>
      </c>
      <c r="B1573" t="s">
        <v>82</v>
      </c>
      <c r="C1573" s="19" t="s">
        <v>126</v>
      </c>
      <c r="D1573" s="19" t="s">
        <v>23</v>
      </c>
      <c r="E1573" s="19" t="s">
        <v>22</v>
      </c>
      <c r="F1573" s="20" t="s">
        <v>63</v>
      </c>
      <c r="G1573" s="21">
        <v>417</v>
      </c>
      <c r="H1573" s="22">
        <v>121.69</v>
      </c>
      <c r="I1573" s="22">
        <v>0.159</v>
      </c>
      <c r="J1573" s="22">
        <v>0.51807199999999998</v>
      </c>
      <c r="K1573" s="22" t="str">
        <f t="shared" si="72"/>
        <v>19x75-Q2</v>
      </c>
      <c r="L1573" s="32">
        <f>VLOOKUP(K:K,'price per block'!A:B,2,FALSE)</f>
        <v>300</v>
      </c>
      <c r="M1573" s="33">
        <f>VLOOKUP(K:K,'price per block'!A:E,5,FALSE)</f>
        <v>1</v>
      </c>
      <c r="N1573">
        <f t="shared" si="73"/>
        <v>0.159</v>
      </c>
      <c r="O1573" s="34">
        <f t="shared" si="74"/>
        <v>0</v>
      </c>
    </row>
    <row r="1574" spans="1:15" x14ac:dyDescent="0.2">
      <c r="A1574" s="40">
        <v>45566</v>
      </c>
      <c r="B1574" t="s">
        <v>82</v>
      </c>
      <c r="C1574" s="19" t="s">
        <v>126</v>
      </c>
      <c r="D1574" s="19" t="s">
        <v>24</v>
      </c>
      <c r="E1574" s="19" t="s">
        <v>12</v>
      </c>
      <c r="F1574" s="20" t="s">
        <v>65</v>
      </c>
      <c r="G1574" s="21">
        <v>50</v>
      </c>
      <c r="H1574" s="22">
        <v>120.15</v>
      </c>
      <c r="I1574" s="22">
        <v>0.158</v>
      </c>
      <c r="J1574" s="22">
        <v>0.51191200000000003</v>
      </c>
      <c r="K1574" s="22" t="str">
        <f t="shared" si="72"/>
        <v>19x75-Q5</v>
      </c>
      <c r="L1574" s="32">
        <f>VLOOKUP(K:K,'price per block'!A:B,2,FALSE)</f>
        <v>300</v>
      </c>
      <c r="M1574" s="33">
        <f>VLOOKUP(K:K,'price per block'!A:E,5,FALSE)</f>
        <v>1</v>
      </c>
      <c r="N1574">
        <f t="shared" si="73"/>
        <v>0.158</v>
      </c>
      <c r="O1574" s="34">
        <f t="shared" si="74"/>
        <v>0</v>
      </c>
    </row>
    <row r="1575" spans="1:15" x14ac:dyDescent="0.2">
      <c r="A1575" s="40">
        <v>45566</v>
      </c>
      <c r="B1575" t="s">
        <v>82</v>
      </c>
      <c r="C1575" s="19" t="s">
        <v>126</v>
      </c>
      <c r="D1575" s="19" t="s">
        <v>25</v>
      </c>
      <c r="E1575" s="19" t="s">
        <v>12</v>
      </c>
      <c r="F1575" s="20" t="s">
        <v>65</v>
      </c>
      <c r="G1575" s="21">
        <v>30</v>
      </c>
      <c r="H1575" s="22">
        <v>90.09</v>
      </c>
      <c r="I1575" s="22">
        <v>0.11799999999999999</v>
      </c>
      <c r="J1575" s="22">
        <v>0.38378699999999999</v>
      </c>
      <c r="K1575" s="22" t="str">
        <f t="shared" si="72"/>
        <v>19x75-Q5</v>
      </c>
      <c r="L1575" s="32">
        <f>VLOOKUP(K:K,'price per block'!A:B,2,FALSE)</f>
        <v>300</v>
      </c>
      <c r="M1575" s="33">
        <f>VLOOKUP(K:K,'price per block'!A:E,5,FALSE)</f>
        <v>1</v>
      </c>
      <c r="N1575">
        <f t="shared" si="73"/>
        <v>0.11799999999999999</v>
      </c>
      <c r="O1575" s="34">
        <f t="shared" si="74"/>
        <v>0</v>
      </c>
    </row>
    <row r="1576" spans="1:15" x14ac:dyDescent="0.2">
      <c r="A1576" s="40">
        <v>45566</v>
      </c>
      <c r="B1576" t="s">
        <v>240</v>
      </c>
      <c r="C1576" s="19" t="s">
        <v>28</v>
      </c>
      <c r="D1576" s="19" t="s">
        <v>6</v>
      </c>
      <c r="E1576" s="19" t="s">
        <v>6</v>
      </c>
      <c r="F1576" s="19" t="s">
        <v>6</v>
      </c>
      <c r="G1576" s="21">
        <v>22406</v>
      </c>
      <c r="H1576" s="22">
        <v>1221.96</v>
      </c>
      <c r="I1576" s="22">
        <v>1.2729999999999999</v>
      </c>
      <c r="J1576" s="22">
        <v>5.3441599999999996</v>
      </c>
      <c r="K1576" s="22" t="str">
        <f t="shared" si="72"/>
        <v>16x69-Waste</v>
      </c>
      <c r="L1576" s="32">
        <f>VLOOKUP(K:K,'price per block'!A:B,2,FALSE)</f>
        <v>300</v>
      </c>
      <c r="M1576" s="33">
        <f>VLOOKUP(K:K,'price per block'!A:E,5,FALSE)</f>
        <v>1</v>
      </c>
      <c r="N1576">
        <f t="shared" si="73"/>
        <v>1.2729999999999999</v>
      </c>
      <c r="O1576" s="34">
        <f t="shared" si="74"/>
        <v>0</v>
      </c>
    </row>
    <row r="1577" spans="1:15" x14ac:dyDescent="0.2">
      <c r="A1577" s="40">
        <v>45566</v>
      </c>
      <c r="B1577" t="s">
        <v>240</v>
      </c>
      <c r="C1577" s="19" t="s">
        <v>28</v>
      </c>
      <c r="D1577" s="19" t="s">
        <v>16</v>
      </c>
      <c r="E1577" s="19" t="s">
        <v>6</v>
      </c>
      <c r="F1577" s="19" t="s">
        <v>6</v>
      </c>
      <c r="G1577" s="21">
        <v>0</v>
      </c>
      <c r="H1577" s="22">
        <v>297.64100000000002</v>
      </c>
      <c r="I1577" s="22">
        <v>0.31</v>
      </c>
      <c r="J1577" s="22">
        <v>1.3014699999999999</v>
      </c>
      <c r="K1577" s="22" t="str">
        <f t="shared" si="72"/>
        <v>16x69-Waste</v>
      </c>
      <c r="L1577" s="32">
        <f>VLOOKUP(K:K,'price per block'!A:B,2,FALSE)</f>
        <v>300</v>
      </c>
      <c r="M1577" s="33">
        <f>VLOOKUP(K:K,'price per block'!A:E,5,FALSE)</f>
        <v>1</v>
      </c>
      <c r="N1577">
        <f t="shared" si="73"/>
        <v>0.31</v>
      </c>
      <c r="O1577" s="34">
        <f t="shared" si="74"/>
        <v>0</v>
      </c>
    </row>
    <row r="1578" spans="1:15" x14ac:dyDescent="0.2">
      <c r="A1578" s="40">
        <v>45566</v>
      </c>
      <c r="B1578" t="s">
        <v>240</v>
      </c>
      <c r="C1578" s="19" t="s">
        <v>28</v>
      </c>
      <c r="D1578" s="19" t="s">
        <v>17</v>
      </c>
      <c r="E1578" s="19" t="s">
        <v>6</v>
      </c>
      <c r="F1578" s="19" t="s">
        <v>6</v>
      </c>
      <c r="G1578" s="21">
        <v>2</v>
      </c>
      <c r="H1578" s="22">
        <v>9.0790000000000006</v>
      </c>
      <c r="I1578" s="22">
        <v>8.9999999999999993E-3</v>
      </c>
      <c r="J1578" s="22">
        <v>3.7369399999999997E-2</v>
      </c>
      <c r="K1578" s="22" t="str">
        <f t="shared" si="72"/>
        <v>16x69-Waste</v>
      </c>
      <c r="L1578" s="32">
        <f>VLOOKUP(K:K,'price per block'!A:B,2,FALSE)</f>
        <v>300</v>
      </c>
      <c r="M1578" s="33">
        <f>VLOOKUP(K:K,'price per block'!A:E,5,FALSE)</f>
        <v>1</v>
      </c>
      <c r="N1578">
        <f t="shared" si="73"/>
        <v>8.9999999999999993E-3</v>
      </c>
      <c r="O1578" s="34">
        <f t="shared" si="74"/>
        <v>0</v>
      </c>
    </row>
    <row r="1579" spans="1:15" x14ac:dyDescent="0.2">
      <c r="A1579" s="40">
        <v>45566</v>
      </c>
      <c r="B1579" t="s">
        <v>240</v>
      </c>
      <c r="C1579" s="19" t="s">
        <v>28</v>
      </c>
      <c r="D1579" s="19" t="s">
        <v>9</v>
      </c>
      <c r="E1579" s="19" t="s">
        <v>10</v>
      </c>
      <c r="F1579" s="19" t="s">
        <v>6</v>
      </c>
      <c r="G1579" s="21">
        <v>18463</v>
      </c>
      <c r="H1579" s="22">
        <v>3906.03</v>
      </c>
      <c r="I1579" s="22">
        <v>4.056</v>
      </c>
      <c r="J1579" s="22">
        <v>17.0214</v>
      </c>
      <c r="K1579" s="22" t="str">
        <f t="shared" si="72"/>
        <v>16x69-Waste</v>
      </c>
      <c r="L1579" s="32">
        <f>VLOOKUP(K:K,'price per block'!A:B,2,FALSE)</f>
        <v>300</v>
      </c>
      <c r="M1579" s="33">
        <f>VLOOKUP(K:K,'price per block'!A:E,5,FALSE)</f>
        <v>1</v>
      </c>
      <c r="N1579">
        <f t="shared" si="73"/>
        <v>4.056</v>
      </c>
      <c r="O1579" s="34">
        <f t="shared" si="74"/>
        <v>0</v>
      </c>
    </row>
    <row r="1580" spans="1:15" x14ac:dyDescent="0.2">
      <c r="A1580" s="40">
        <v>45566</v>
      </c>
      <c r="B1580" t="s">
        <v>240</v>
      </c>
      <c r="C1580" s="19" t="s">
        <v>28</v>
      </c>
      <c r="D1580" s="19" t="s">
        <v>29</v>
      </c>
      <c r="E1580" s="19" t="s">
        <v>15</v>
      </c>
      <c r="F1580" s="20" t="s">
        <v>62</v>
      </c>
      <c r="G1580" s="21">
        <v>2477</v>
      </c>
      <c r="H1580" s="22">
        <v>555.26</v>
      </c>
      <c r="I1580" s="22">
        <v>0.57799999999999996</v>
      </c>
      <c r="J1580" s="22">
        <v>2.4247800000000002</v>
      </c>
      <c r="K1580" s="22" t="str">
        <f t="shared" si="72"/>
        <v>16x69-Q3</v>
      </c>
      <c r="L1580" s="32">
        <f>VLOOKUP(K:K,'price per block'!A:B,2,FALSE)</f>
        <v>217.39130434782609</v>
      </c>
      <c r="M1580" s="33">
        <f>VLOOKUP(K:K,'price per block'!A:E,5,FALSE)</f>
        <v>0.72463768115942029</v>
      </c>
      <c r="N1580">
        <f t="shared" si="73"/>
        <v>0.41884057971014488</v>
      </c>
      <c r="O1580" s="34">
        <f t="shared" si="74"/>
        <v>0.15915942028985508</v>
      </c>
    </row>
    <row r="1581" spans="1:15" x14ac:dyDescent="0.2">
      <c r="A1581" s="40">
        <v>45566</v>
      </c>
      <c r="B1581" t="s">
        <v>240</v>
      </c>
      <c r="C1581" s="19" t="s">
        <v>28</v>
      </c>
      <c r="D1581" s="19" t="s">
        <v>31</v>
      </c>
      <c r="E1581" s="19" t="s">
        <v>12</v>
      </c>
      <c r="F1581" s="20" t="s">
        <v>61</v>
      </c>
      <c r="G1581" s="21">
        <v>8138</v>
      </c>
      <c r="H1581" s="22">
        <v>1754.94</v>
      </c>
      <c r="I1581" s="22">
        <v>1.8280000000000001</v>
      </c>
      <c r="J1581" s="22">
        <v>7.6693199999999999</v>
      </c>
      <c r="K1581" s="22" t="str">
        <f t="shared" si="72"/>
        <v>16x69-Q1</v>
      </c>
      <c r="L1581" s="32">
        <f>VLOOKUP(K:K,'price per block'!A:B,2,FALSE)</f>
        <v>300</v>
      </c>
      <c r="M1581" s="33">
        <f>VLOOKUP(K:K,'price per block'!A:E,5,FALSE)</f>
        <v>1</v>
      </c>
      <c r="N1581">
        <f t="shared" si="73"/>
        <v>1.8280000000000001</v>
      </c>
      <c r="O1581" s="34">
        <f t="shared" si="74"/>
        <v>0</v>
      </c>
    </row>
    <row r="1582" spans="1:15" x14ac:dyDescent="0.2">
      <c r="A1582" s="40">
        <v>45566</v>
      </c>
      <c r="B1582" t="s">
        <v>240</v>
      </c>
      <c r="C1582" s="19" t="s">
        <v>28</v>
      </c>
      <c r="D1582" s="19" t="s">
        <v>30</v>
      </c>
      <c r="E1582" s="19" t="s">
        <v>12</v>
      </c>
      <c r="F1582" s="20" t="s">
        <v>61</v>
      </c>
      <c r="G1582" s="21">
        <v>25994</v>
      </c>
      <c r="H1582" s="22">
        <v>11753.5</v>
      </c>
      <c r="I1582" s="22">
        <v>12.254</v>
      </c>
      <c r="J1582" s="22">
        <v>51.424999999999997</v>
      </c>
      <c r="K1582" s="22" t="str">
        <f t="shared" si="72"/>
        <v>16x69-Q1</v>
      </c>
      <c r="L1582" s="32">
        <f>VLOOKUP(K:K,'price per block'!A:B,2,FALSE)</f>
        <v>300</v>
      </c>
      <c r="M1582" s="33">
        <f>VLOOKUP(K:K,'price per block'!A:E,5,FALSE)</f>
        <v>1</v>
      </c>
      <c r="N1582">
        <f t="shared" si="73"/>
        <v>12.254</v>
      </c>
      <c r="O1582" s="34">
        <f t="shared" si="74"/>
        <v>0</v>
      </c>
    </row>
    <row r="1583" spans="1:15" x14ac:dyDescent="0.2">
      <c r="A1583" s="40">
        <v>45566</v>
      </c>
      <c r="B1583" t="s">
        <v>240</v>
      </c>
      <c r="C1583" s="19" t="s">
        <v>28</v>
      </c>
      <c r="D1583" s="19" t="s">
        <v>32</v>
      </c>
      <c r="E1583" s="19" t="s">
        <v>15</v>
      </c>
      <c r="F1583" s="20" t="s">
        <v>64</v>
      </c>
      <c r="G1583" s="21">
        <v>2337</v>
      </c>
      <c r="H1583" s="22">
        <v>501.73700000000002</v>
      </c>
      <c r="I1583" s="22">
        <v>0.52200000000000002</v>
      </c>
      <c r="J1583" s="22">
        <v>2.1906699999999999</v>
      </c>
      <c r="K1583" s="22" t="str">
        <f t="shared" si="72"/>
        <v>16x69-Q4</v>
      </c>
      <c r="L1583" s="32">
        <f>VLOOKUP(K:K,'price per block'!A:B,2,FALSE)</f>
        <v>217.39130434782609</v>
      </c>
      <c r="M1583" s="33">
        <f>VLOOKUP(K:K,'price per block'!A:E,5,FALSE)</f>
        <v>0.72463768115942029</v>
      </c>
      <c r="N1583">
        <f t="shared" si="73"/>
        <v>0.37826086956521743</v>
      </c>
      <c r="O1583" s="34">
        <f t="shared" si="74"/>
        <v>0.14373913043478259</v>
      </c>
    </row>
    <row r="1584" spans="1:15" x14ac:dyDescent="0.2">
      <c r="A1584" s="40">
        <v>45566</v>
      </c>
      <c r="B1584" t="s">
        <v>240</v>
      </c>
      <c r="C1584" s="19" t="s">
        <v>28</v>
      </c>
      <c r="D1584" s="19" t="s">
        <v>33</v>
      </c>
      <c r="E1584" s="19" t="s">
        <v>22</v>
      </c>
      <c r="F1584" s="20" t="s">
        <v>63</v>
      </c>
      <c r="G1584" s="21">
        <v>2369</v>
      </c>
      <c r="H1584" s="22">
        <v>602.93499999999995</v>
      </c>
      <c r="I1584" s="22">
        <v>0.622</v>
      </c>
      <c r="J1584" s="22">
        <v>2.61097</v>
      </c>
      <c r="K1584" s="22" t="str">
        <f t="shared" si="72"/>
        <v>16x69-Q2</v>
      </c>
      <c r="L1584" s="32">
        <f>VLOOKUP(K:K,'price per block'!A:B,2,FALSE)</f>
        <v>300</v>
      </c>
      <c r="M1584" s="33">
        <f>VLOOKUP(K:K,'price per block'!A:E,5,FALSE)</f>
        <v>1</v>
      </c>
      <c r="N1584">
        <f t="shared" si="73"/>
        <v>0.622</v>
      </c>
      <c r="O1584" s="34">
        <f t="shared" si="74"/>
        <v>0</v>
      </c>
    </row>
    <row r="1585" spans="1:15" x14ac:dyDescent="0.2">
      <c r="A1585" s="40">
        <v>45566</v>
      </c>
      <c r="B1585" t="s">
        <v>240</v>
      </c>
      <c r="C1585" s="19" t="s">
        <v>28</v>
      </c>
      <c r="D1585" s="19" t="s">
        <v>33</v>
      </c>
      <c r="E1585" s="19" t="s">
        <v>22</v>
      </c>
      <c r="F1585" s="20" t="s">
        <v>63</v>
      </c>
      <c r="G1585" s="21">
        <v>1353</v>
      </c>
      <c r="H1585" s="22">
        <v>579.79300000000001</v>
      </c>
      <c r="I1585" s="22">
        <v>0.59899999999999998</v>
      </c>
      <c r="J1585" s="22">
        <v>2.5130499999999998</v>
      </c>
      <c r="K1585" s="22" t="str">
        <f t="shared" si="72"/>
        <v>16x69-Q2</v>
      </c>
      <c r="L1585" s="32">
        <f>VLOOKUP(K:K,'price per block'!A:B,2,FALSE)</f>
        <v>300</v>
      </c>
      <c r="M1585" s="33">
        <f>VLOOKUP(K:K,'price per block'!A:E,5,FALSE)</f>
        <v>1</v>
      </c>
      <c r="N1585">
        <f t="shared" si="73"/>
        <v>0.59899999999999998</v>
      </c>
      <c r="O1585" s="34">
        <f t="shared" si="74"/>
        <v>0</v>
      </c>
    </row>
    <row r="1586" spans="1:15" x14ac:dyDescent="0.2">
      <c r="A1586" s="40">
        <v>45566</v>
      </c>
      <c r="B1586" t="s">
        <v>240</v>
      </c>
      <c r="C1586" s="19" t="s">
        <v>28</v>
      </c>
      <c r="D1586" s="19" t="s">
        <v>33</v>
      </c>
      <c r="E1586" s="19" t="s">
        <v>22</v>
      </c>
      <c r="F1586" s="20" t="s">
        <v>63</v>
      </c>
      <c r="G1586" s="21">
        <v>5148</v>
      </c>
      <c r="H1586" s="22">
        <v>1697.48</v>
      </c>
      <c r="I1586" s="22">
        <v>1.778</v>
      </c>
      <c r="J1586" s="22">
        <v>7.4618599999999997</v>
      </c>
      <c r="K1586" s="22" t="str">
        <f t="shared" si="72"/>
        <v>16x69-Q2</v>
      </c>
      <c r="L1586" s="32">
        <f>VLOOKUP(K:K,'price per block'!A:B,2,FALSE)</f>
        <v>300</v>
      </c>
      <c r="M1586" s="33">
        <f>VLOOKUP(K:K,'price per block'!A:E,5,FALSE)</f>
        <v>1</v>
      </c>
      <c r="N1586">
        <f t="shared" si="73"/>
        <v>1.778</v>
      </c>
      <c r="O1586" s="34">
        <f t="shared" si="74"/>
        <v>0</v>
      </c>
    </row>
    <row r="1587" spans="1:15" x14ac:dyDescent="0.2">
      <c r="A1587" s="40">
        <v>45566</v>
      </c>
      <c r="B1587" t="s">
        <v>80</v>
      </c>
      <c r="C1587" s="19" t="s">
        <v>28</v>
      </c>
      <c r="D1587" s="19" t="s">
        <v>6</v>
      </c>
      <c r="E1587" s="19" t="s">
        <v>6</v>
      </c>
      <c r="F1587" s="19" t="s">
        <v>6</v>
      </c>
      <c r="G1587" s="21">
        <v>9710</v>
      </c>
      <c r="H1587" s="22">
        <v>468.255</v>
      </c>
      <c r="I1587" s="22">
        <v>0.49099999999999999</v>
      </c>
      <c r="J1587" s="22">
        <v>0.13361799999999999</v>
      </c>
      <c r="K1587" s="22" t="str">
        <f t="shared" si="72"/>
        <v>16x69-Waste</v>
      </c>
      <c r="L1587" s="32">
        <f>VLOOKUP(K:K,'price per block'!A:B,2,FALSE)</f>
        <v>300</v>
      </c>
      <c r="M1587" s="33">
        <f>VLOOKUP(K:K,'price per block'!A:E,5,FALSE)</f>
        <v>1</v>
      </c>
      <c r="N1587">
        <f t="shared" si="73"/>
        <v>0.49099999999999999</v>
      </c>
      <c r="O1587" s="34">
        <f t="shared" si="74"/>
        <v>0</v>
      </c>
    </row>
    <row r="1588" spans="1:15" x14ac:dyDescent="0.2">
      <c r="A1588" s="40">
        <v>45566</v>
      </c>
      <c r="B1588" t="s">
        <v>80</v>
      </c>
      <c r="C1588" s="19" t="s">
        <v>28</v>
      </c>
      <c r="D1588" s="19" t="s">
        <v>9</v>
      </c>
      <c r="E1588" s="19" t="s">
        <v>10</v>
      </c>
      <c r="F1588" s="19" t="s">
        <v>6</v>
      </c>
      <c r="G1588" s="21">
        <v>4924</v>
      </c>
      <c r="H1588" s="22">
        <v>984.93799999999999</v>
      </c>
      <c r="I1588" s="22">
        <v>1.034</v>
      </c>
      <c r="J1588" s="22">
        <v>0.28103400000000001</v>
      </c>
      <c r="K1588" s="22" t="str">
        <f t="shared" si="72"/>
        <v>16x69-Waste</v>
      </c>
      <c r="L1588" s="32">
        <f>VLOOKUP(K:K,'price per block'!A:B,2,FALSE)</f>
        <v>300</v>
      </c>
      <c r="M1588" s="33">
        <f>VLOOKUP(K:K,'price per block'!A:E,5,FALSE)</f>
        <v>1</v>
      </c>
      <c r="N1588">
        <f t="shared" si="73"/>
        <v>1.034</v>
      </c>
      <c r="O1588" s="34">
        <f t="shared" si="74"/>
        <v>0</v>
      </c>
    </row>
    <row r="1589" spans="1:15" x14ac:dyDescent="0.2">
      <c r="A1589" s="40">
        <v>45566</v>
      </c>
      <c r="B1589" t="s">
        <v>80</v>
      </c>
      <c r="C1589" s="19" t="s">
        <v>28</v>
      </c>
      <c r="D1589" s="19" t="s">
        <v>16</v>
      </c>
      <c r="E1589" s="19" t="s">
        <v>6</v>
      </c>
      <c r="F1589" s="19" t="s">
        <v>6</v>
      </c>
      <c r="G1589" s="21">
        <v>0</v>
      </c>
      <c r="H1589" s="22">
        <v>100.78</v>
      </c>
      <c r="I1589" s="22">
        <v>0.106</v>
      </c>
      <c r="J1589" s="22">
        <v>2.8757899999999999E-2</v>
      </c>
      <c r="K1589" s="22" t="str">
        <f t="shared" si="72"/>
        <v>16x69-Waste</v>
      </c>
      <c r="L1589" s="32">
        <f>VLOOKUP(K:K,'price per block'!A:B,2,FALSE)</f>
        <v>300</v>
      </c>
      <c r="M1589" s="33">
        <f>VLOOKUP(K:K,'price per block'!A:E,5,FALSE)</f>
        <v>1</v>
      </c>
      <c r="N1589">
        <f t="shared" si="73"/>
        <v>0.106</v>
      </c>
      <c r="O1589" s="34">
        <f t="shared" si="74"/>
        <v>0</v>
      </c>
    </row>
    <row r="1590" spans="1:15" x14ac:dyDescent="0.2">
      <c r="A1590" s="40">
        <v>45566</v>
      </c>
      <c r="B1590" t="s">
        <v>80</v>
      </c>
      <c r="C1590" s="19" t="s">
        <v>28</v>
      </c>
      <c r="D1590" s="19" t="s">
        <v>17</v>
      </c>
      <c r="E1590" s="19" t="s">
        <v>6</v>
      </c>
      <c r="F1590" s="19" t="s">
        <v>6</v>
      </c>
      <c r="G1590" s="21">
        <v>3</v>
      </c>
      <c r="H1590" s="22">
        <v>8.6609999999999996</v>
      </c>
      <c r="I1590" s="22">
        <v>8.9999999999999993E-3</v>
      </c>
      <c r="J1590" s="22">
        <v>2.46109E-3</v>
      </c>
      <c r="K1590" s="22" t="str">
        <f t="shared" si="72"/>
        <v>16x69-Waste</v>
      </c>
      <c r="L1590" s="32">
        <f>VLOOKUP(K:K,'price per block'!A:B,2,FALSE)</f>
        <v>300</v>
      </c>
      <c r="M1590" s="33">
        <f>VLOOKUP(K:K,'price per block'!A:E,5,FALSE)</f>
        <v>1</v>
      </c>
      <c r="N1590">
        <f t="shared" si="73"/>
        <v>8.9999999999999993E-3</v>
      </c>
      <c r="O1590" s="34">
        <f t="shared" si="74"/>
        <v>0</v>
      </c>
    </row>
    <row r="1591" spans="1:15" x14ac:dyDescent="0.2">
      <c r="A1591" s="40">
        <v>45566</v>
      </c>
      <c r="B1591" t="s">
        <v>80</v>
      </c>
      <c r="C1591" s="19" t="s">
        <v>84</v>
      </c>
      <c r="D1591" s="19" t="s">
        <v>6</v>
      </c>
      <c r="E1591" s="19" t="s">
        <v>6</v>
      </c>
      <c r="F1591" s="19" t="s">
        <v>6</v>
      </c>
      <c r="G1591" s="21">
        <v>77893</v>
      </c>
      <c r="H1591" s="22">
        <v>4199.6400000000003</v>
      </c>
      <c r="I1591" s="22">
        <v>11.032</v>
      </c>
      <c r="J1591" s="22">
        <v>2.9997799999999999</v>
      </c>
      <c r="K1591" s="22" t="str">
        <f t="shared" si="72"/>
        <v>19x150-Waste</v>
      </c>
      <c r="L1591" s="32">
        <f>VLOOKUP(K:K,'price per block'!A:B,2,FALSE)</f>
        <v>346.15384615384613</v>
      </c>
      <c r="M1591" s="33">
        <f>VLOOKUP(K:K,'price per block'!A:E,5,FALSE)</f>
        <v>1</v>
      </c>
      <c r="N1591">
        <f t="shared" si="73"/>
        <v>11.032</v>
      </c>
      <c r="O1591" s="34">
        <f t="shared" si="74"/>
        <v>0</v>
      </c>
    </row>
    <row r="1592" spans="1:15" x14ac:dyDescent="0.2">
      <c r="A1592" s="40">
        <v>45566</v>
      </c>
      <c r="B1592" t="s">
        <v>80</v>
      </c>
      <c r="C1592" s="19" t="s">
        <v>84</v>
      </c>
      <c r="D1592" s="19" t="s">
        <v>16</v>
      </c>
      <c r="E1592" s="19" t="s">
        <v>6</v>
      </c>
      <c r="F1592" s="19" t="s">
        <v>6</v>
      </c>
      <c r="G1592" s="21">
        <v>0</v>
      </c>
      <c r="H1592" s="22">
        <v>1496.34</v>
      </c>
      <c r="I1592" s="22">
        <v>3.927</v>
      </c>
      <c r="J1592" s="22">
        <v>1.0678099999999999</v>
      </c>
      <c r="K1592" s="22" t="str">
        <f t="shared" si="72"/>
        <v>19x150-Waste</v>
      </c>
      <c r="L1592" s="32">
        <f>VLOOKUP(K:K,'price per block'!A:B,2,FALSE)</f>
        <v>346.15384615384613</v>
      </c>
      <c r="M1592" s="33">
        <f>VLOOKUP(K:K,'price per block'!A:E,5,FALSE)</f>
        <v>1</v>
      </c>
      <c r="N1592">
        <f t="shared" si="73"/>
        <v>3.927</v>
      </c>
      <c r="O1592" s="34">
        <f t="shared" si="74"/>
        <v>0</v>
      </c>
    </row>
    <row r="1593" spans="1:15" x14ac:dyDescent="0.2">
      <c r="A1593" s="40">
        <v>45566</v>
      </c>
      <c r="B1593" t="s">
        <v>80</v>
      </c>
      <c r="C1593" s="19" t="s">
        <v>84</v>
      </c>
      <c r="D1593" s="19" t="s">
        <v>17</v>
      </c>
      <c r="E1593" s="19" t="s">
        <v>6</v>
      </c>
      <c r="F1593" s="19" t="s">
        <v>6</v>
      </c>
      <c r="G1593" s="21">
        <v>58</v>
      </c>
      <c r="H1593" s="22">
        <v>232.596</v>
      </c>
      <c r="I1593" s="22">
        <v>0.59199999999999997</v>
      </c>
      <c r="J1593" s="22">
        <v>0.16110099999999999</v>
      </c>
      <c r="K1593" s="22" t="str">
        <f t="shared" si="72"/>
        <v>19x150-Waste</v>
      </c>
      <c r="L1593" s="32">
        <f>VLOOKUP(K:K,'price per block'!A:B,2,FALSE)</f>
        <v>346.15384615384613</v>
      </c>
      <c r="M1593" s="33">
        <f>VLOOKUP(K:K,'price per block'!A:E,5,FALSE)</f>
        <v>1</v>
      </c>
      <c r="N1593">
        <f t="shared" si="73"/>
        <v>0.59199999999999997</v>
      </c>
      <c r="O1593" s="34">
        <f t="shared" si="74"/>
        <v>0</v>
      </c>
    </row>
    <row r="1594" spans="1:15" x14ac:dyDescent="0.2">
      <c r="A1594" s="40">
        <v>45566</v>
      </c>
      <c r="B1594" t="s">
        <v>80</v>
      </c>
      <c r="C1594" s="19" t="s">
        <v>84</v>
      </c>
      <c r="D1594" s="19" t="s">
        <v>9</v>
      </c>
      <c r="E1594" s="19" t="s">
        <v>10</v>
      </c>
      <c r="F1594" s="19" t="s">
        <v>6</v>
      </c>
      <c r="G1594" s="21">
        <v>145169</v>
      </c>
      <c r="H1594" s="22">
        <v>36318.5</v>
      </c>
      <c r="I1594" s="22">
        <v>95.138000000000005</v>
      </c>
      <c r="J1594" s="22">
        <v>25.869399999999999</v>
      </c>
      <c r="K1594" s="22" t="str">
        <f t="shared" si="72"/>
        <v>19x150-Waste</v>
      </c>
      <c r="L1594" s="32">
        <f>VLOOKUP(K:K,'price per block'!A:B,2,FALSE)</f>
        <v>346.15384615384613</v>
      </c>
      <c r="M1594" s="33">
        <f>VLOOKUP(K:K,'price per block'!A:E,5,FALSE)</f>
        <v>1</v>
      </c>
      <c r="N1594">
        <f t="shared" si="73"/>
        <v>95.138000000000005</v>
      </c>
      <c r="O1594" s="34">
        <f t="shared" si="74"/>
        <v>0</v>
      </c>
    </row>
    <row r="1595" spans="1:15" x14ac:dyDescent="0.2">
      <c r="A1595" s="40">
        <v>45566</v>
      </c>
      <c r="B1595" t="s">
        <v>80</v>
      </c>
      <c r="C1595" s="19" t="s">
        <v>42</v>
      </c>
      <c r="D1595" s="19" t="s">
        <v>6</v>
      </c>
      <c r="E1595" s="19" t="s">
        <v>6</v>
      </c>
      <c r="F1595" s="19" t="s">
        <v>6</v>
      </c>
      <c r="G1595" s="21">
        <v>9106</v>
      </c>
      <c r="H1595" s="22">
        <v>457.03199999999998</v>
      </c>
      <c r="I1595" s="22">
        <v>0.80100000000000005</v>
      </c>
      <c r="J1595" s="22">
        <v>0.21775600000000001</v>
      </c>
      <c r="K1595" s="22" t="str">
        <f t="shared" si="72"/>
        <v>19x100-Waste</v>
      </c>
      <c r="L1595" s="32">
        <f>VLOOKUP(K:K,'price per block'!A:B,2,FALSE)</f>
        <v>300</v>
      </c>
      <c r="M1595" s="33">
        <f>VLOOKUP(K:K,'price per block'!A:E,5,FALSE)</f>
        <v>1</v>
      </c>
      <c r="N1595">
        <f t="shared" si="73"/>
        <v>0.80100000000000005</v>
      </c>
      <c r="O1595" s="34">
        <f t="shared" si="74"/>
        <v>0</v>
      </c>
    </row>
    <row r="1596" spans="1:15" x14ac:dyDescent="0.2">
      <c r="A1596" s="40">
        <v>45566</v>
      </c>
      <c r="B1596" t="s">
        <v>80</v>
      </c>
      <c r="C1596" s="19" t="s">
        <v>42</v>
      </c>
      <c r="D1596" s="19" t="s">
        <v>16</v>
      </c>
      <c r="E1596" s="19" t="s">
        <v>6</v>
      </c>
      <c r="F1596" s="19" t="s">
        <v>6</v>
      </c>
      <c r="G1596" s="21">
        <v>0</v>
      </c>
      <c r="H1596" s="22">
        <v>119.63800000000001</v>
      </c>
      <c r="I1596" s="22">
        <v>0.21</v>
      </c>
      <c r="J1596" s="22">
        <v>5.6983300000000001E-2</v>
      </c>
      <c r="K1596" s="22" t="str">
        <f t="shared" si="72"/>
        <v>19x100-Waste</v>
      </c>
      <c r="L1596" s="32">
        <f>VLOOKUP(K:K,'price per block'!A:B,2,FALSE)</f>
        <v>300</v>
      </c>
      <c r="M1596" s="33">
        <f>VLOOKUP(K:K,'price per block'!A:E,5,FALSE)</f>
        <v>1</v>
      </c>
      <c r="N1596">
        <f t="shared" si="73"/>
        <v>0.21</v>
      </c>
      <c r="O1596" s="34">
        <f t="shared" si="74"/>
        <v>0</v>
      </c>
    </row>
    <row r="1597" spans="1:15" x14ac:dyDescent="0.2">
      <c r="A1597" s="40">
        <v>45566</v>
      </c>
      <c r="B1597" t="s">
        <v>80</v>
      </c>
      <c r="C1597" s="19" t="s">
        <v>42</v>
      </c>
      <c r="D1597" s="19" t="s">
        <v>17</v>
      </c>
      <c r="E1597" s="19" t="s">
        <v>6</v>
      </c>
      <c r="F1597" s="19" t="s">
        <v>6</v>
      </c>
      <c r="G1597" s="21">
        <v>5</v>
      </c>
      <c r="H1597" s="22">
        <v>14.208</v>
      </c>
      <c r="I1597" s="22">
        <v>2.3E-2</v>
      </c>
      <c r="J1597" s="22">
        <v>6.1490599999999996E-3</v>
      </c>
      <c r="K1597" s="22" t="str">
        <f t="shared" si="72"/>
        <v>19x100-Waste</v>
      </c>
      <c r="L1597" s="32">
        <f>VLOOKUP(K:K,'price per block'!A:B,2,FALSE)</f>
        <v>300</v>
      </c>
      <c r="M1597" s="33">
        <f>VLOOKUP(K:K,'price per block'!A:E,5,FALSE)</f>
        <v>1</v>
      </c>
      <c r="N1597">
        <f t="shared" si="73"/>
        <v>2.3E-2</v>
      </c>
      <c r="O1597" s="34">
        <f t="shared" si="74"/>
        <v>0</v>
      </c>
    </row>
    <row r="1598" spans="1:15" x14ac:dyDescent="0.2">
      <c r="A1598" s="40">
        <v>45566</v>
      </c>
      <c r="B1598" t="s">
        <v>80</v>
      </c>
      <c r="C1598" s="19" t="s">
        <v>42</v>
      </c>
      <c r="D1598" s="19" t="s">
        <v>9</v>
      </c>
      <c r="E1598" s="19" t="s">
        <v>10</v>
      </c>
      <c r="F1598" s="19" t="s">
        <v>6</v>
      </c>
      <c r="G1598" s="21">
        <v>8111</v>
      </c>
      <c r="H1598" s="22">
        <v>1779.94</v>
      </c>
      <c r="I1598" s="22">
        <v>3.1160000000000001</v>
      </c>
      <c r="J1598" s="22">
        <v>0.84736299999999998</v>
      </c>
      <c r="K1598" s="22" t="str">
        <f t="shared" si="72"/>
        <v>19x100-Waste</v>
      </c>
      <c r="L1598" s="32">
        <f>VLOOKUP(K:K,'price per block'!A:B,2,FALSE)</f>
        <v>300</v>
      </c>
      <c r="M1598" s="33">
        <f>VLOOKUP(K:K,'price per block'!A:E,5,FALSE)</f>
        <v>1</v>
      </c>
      <c r="N1598">
        <f t="shared" si="73"/>
        <v>3.1160000000000001</v>
      </c>
      <c r="O1598" s="34">
        <f t="shared" si="74"/>
        <v>0</v>
      </c>
    </row>
    <row r="1599" spans="1:15" x14ac:dyDescent="0.2">
      <c r="A1599" s="40">
        <v>45566</v>
      </c>
      <c r="B1599" t="s">
        <v>80</v>
      </c>
      <c r="C1599" s="19" t="s">
        <v>126</v>
      </c>
      <c r="D1599" s="19" t="s">
        <v>6</v>
      </c>
      <c r="E1599" s="19" t="s">
        <v>6</v>
      </c>
      <c r="F1599" s="19" t="s">
        <v>6</v>
      </c>
      <c r="G1599" s="21">
        <v>39441</v>
      </c>
      <c r="H1599" s="22">
        <v>2251.17</v>
      </c>
      <c r="I1599" s="22">
        <v>2.952</v>
      </c>
      <c r="J1599" s="22">
        <v>0.80267299999999997</v>
      </c>
      <c r="K1599" s="22" t="str">
        <f t="shared" si="72"/>
        <v>19x75-Waste</v>
      </c>
      <c r="L1599" s="32">
        <f>VLOOKUP(K:K,'price per block'!A:B,2,FALSE)</f>
        <v>300</v>
      </c>
      <c r="M1599" s="33">
        <f>VLOOKUP(K:K,'price per block'!A:E,5,FALSE)</f>
        <v>1</v>
      </c>
      <c r="N1599">
        <f t="shared" si="73"/>
        <v>2.952</v>
      </c>
      <c r="O1599" s="34">
        <f t="shared" si="74"/>
        <v>0</v>
      </c>
    </row>
    <row r="1600" spans="1:15" x14ac:dyDescent="0.2">
      <c r="A1600" s="40">
        <v>45566</v>
      </c>
      <c r="B1600" t="s">
        <v>80</v>
      </c>
      <c r="C1600" s="19" t="s">
        <v>126</v>
      </c>
      <c r="D1600" s="19" t="s">
        <v>9</v>
      </c>
      <c r="E1600" s="19" t="s">
        <v>10</v>
      </c>
      <c r="F1600" s="19" t="s">
        <v>6</v>
      </c>
      <c r="G1600" s="21">
        <v>21591</v>
      </c>
      <c r="H1600" s="22">
        <v>4331.33</v>
      </c>
      <c r="I1600" s="22">
        <v>5.6779999999999999</v>
      </c>
      <c r="J1600" s="22">
        <v>1.5438099999999999</v>
      </c>
      <c r="K1600" s="22" t="str">
        <f t="shared" si="72"/>
        <v>19x75-Waste</v>
      </c>
      <c r="L1600" s="32">
        <f>VLOOKUP(K:K,'price per block'!A:B,2,FALSE)</f>
        <v>300</v>
      </c>
      <c r="M1600" s="33">
        <f>VLOOKUP(K:K,'price per block'!A:E,5,FALSE)</f>
        <v>1</v>
      </c>
      <c r="N1600">
        <f t="shared" si="73"/>
        <v>5.6779999999999999</v>
      </c>
      <c r="O1600" s="34">
        <f t="shared" si="74"/>
        <v>0</v>
      </c>
    </row>
    <row r="1601" spans="1:15" x14ac:dyDescent="0.2">
      <c r="A1601" s="40">
        <v>45566</v>
      </c>
      <c r="B1601" t="s">
        <v>80</v>
      </c>
      <c r="C1601" s="19" t="s">
        <v>126</v>
      </c>
      <c r="D1601" s="19" t="s">
        <v>16</v>
      </c>
      <c r="E1601" s="19" t="s">
        <v>6</v>
      </c>
      <c r="F1601" s="19" t="s">
        <v>6</v>
      </c>
      <c r="G1601" s="21">
        <v>0</v>
      </c>
      <c r="H1601" s="22">
        <v>413.572</v>
      </c>
      <c r="I1601" s="22">
        <v>0.54200000000000004</v>
      </c>
      <c r="J1601" s="22">
        <v>0.14743100000000001</v>
      </c>
      <c r="K1601" s="22" t="str">
        <f t="shared" si="72"/>
        <v>19x75-Waste</v>
      </c>
      <c r="L1601" s="32">
        <f>VLOOKUP(K:K,'price per block'!A:B,2,FALSE)</f>
        <v>300</v>
      </c>
      <c r="M1601" s="33">
        <f>VLOOKUP(K:K,'price per block'!A:E,5,FALSE)</f>
        <v>1</v>
      </c>
      <c r="N1601">
        <f t="shared" si="73"/>
        <v>0.54200000000000004</v>
      </c>
      <c r="O1601" s="34">
        <f t="shared" si="74"/>
        <v>0</v>
      </c>
    </row>
    <row r="1602" spans="1:15" x14ac:dyDescent="0.2">
      <c r="A1602" s="40">
        <v>45566</v>
      </c>
      <c r="B1602" t="s">
        <v>80</v>
      </c>
      <c r="C1602" s="19" t="s">
        <v>126</v>
      </c>
      <c r="D1602" s="19" t="s">
        <v>17</v>
      </c>
      <c r="E1602" s="19" t="s">
        <v>6</v>
      </c>
      <c r="F1602" s="19" t="s">
        <v>6</v>
      </c>
      <c r="G1602" s="21">
        <v>0</v>
      </c>
      <c r="H1602" s="22">
        <v>0</v>
      </c>
      <c r="I1602" s="22">
        <v>0</v>
      </c>
      <c r="J1602" s="22">
        <v>0</v>
      </c>
      <c r="K1602" s="22" t="str">
        <f t="shared" si="72"/>
        <v>19x75-Waste</v>
      </c>
      <c r="L1602" s="32">
        <f>VLOOKUP(K:K,'price per block'!A:B,2,FALSE)</f>
        <v>300</v>
      </c>
      <c r="M1602" s="33">
        <f>VLOOKUP(K:K,'price per block'!A:E,5,FALSE)</f>
        <v>1</v>
      </c>
      <c r="N1602">
        <f t="shared" si="73"/>
        <v>0</v>
      </c>
      <c r="O1602" s="34">
        <f t="shared" si="74"/>
        <v>0</v>
      </c>
    </row>
    <row r="1603" spans="1:15" x14ac:dyDescent="0.2">
      <c r="A1603" s="40">
        <v>45566</v>
      </c>
      <c r="B1603" t="s">
        <v>80</v>
      </c>
      <c r="C1603" s="19" t="s">
        <v>28</v>
      </c>
      <c r="D1603" s="19" t="s">
        <v>33</v>
      </c>
      <c r="E1603" s="19" t="s">
        <v>22</v>
      </c>
      <c r="F1603" s="20" t="s">
        <v>63</v>
      </c>
      <c r="G1603" s="21">
        <v>403</v>
      </c>
      <c r="H1603" s="22">
        <v>123.834</v>
      </c>
      <c r="I1603" s="22">
        <v>0.13</v>
      </c>
      <c r="J1603" s="22">
        <v>3.53751E-2</v>
      </c>
      <c r="K1603" s="22" t="str">
        <f t="shared" ref="K1603:K1666" si="75">CONCATENATE(C1603,"-",F1603)</f>
        <v>16x69-Q2</v>
      </c>
      <c r="L1603" s="32">
        <f>VLOOKUP(K:K,'price per block'!A:B,2,FALSE)</f>
        <v>300</v>
      </c>
      <c r="M1603" s="33">
        <f>VLOOKUP(K:K,'price per block'!A:E,5,FALSE)</f>
        <v>1</v>
      </c>
      <c r="N1603">
        <f t="shared" ref="N1603:N1666" si="76">M1603*I1603</f>
        <v>0.13</v>
      </c>
      <c r="O1603" s="34">
        <f t="shared" ref="O1603:O1666" si="77">I1603-N1603</f>
        <v>0</v>
      </c>
    </row>
    <row r="1604" spans="1:15" x14ac:dyDescent="0.2">
      <c r="A1604" s="40">
        <v>45566</v>
      </c>
      <c r="B1604" t="s">
        <v>80</v>
      </c>
      <c r="C1604" s="19" t="s">
        <v>28</v>
      </c>
      <c r="D1604" s="19" t="s">
        <v>30</v>
      </c>
      <c r="E1604" s="19" t="s">
        <v>12</v>
      </c>
      <c r="F1604" s="20" t="s">
        <v>61</v>
      </c>
      <c r="G1604" s="21">
        <v>10958</v>
      </c>
      <c r="H1604" s="22">
        <v>5087.88</v>
      </c>
      <c r="I1604" s="22">
        <v>5.34</v>
      </c>
      <c r="J1604" s="22">
        <v>1.4519299999999999</v>
      </c>
      <c r="K1604" s="22" t="str">
        <f t="shared" si="75"/>
        <v>16x69-Q1</v>
      </c>
      <c r="L1604" s="32">
        <f>VLOOKUP(K:K,'price per block'!A:B,2,FALSE)</f>
        <v>300</v>
      </c>
      <c r="M1604" s="33">
        <f>VLOOKUP(K:K,'price per block'!A:E,5,FALSE)</f>
        <v>1</v>
      </c>
      <c r="N1604">
        <f t="shared" si="76"/>
        <v>5.34</v>
      </c>
      <c r="O1604" s="34">
        <f t="shared" si="77"/>
        <v>0</v>
      </c>
    </row>
    <row r="1605" spans="1:15" x14ac:dyDescent="0.2">
      <c r="A1605" s="40">
        <v>45566</v>
      </c>
      <c r="B1605" t="s">
        <v>80</v>
      </c>
      <c r="C1605" s="19" t="s">
        <v>28</v>
      </c>
      <c r="D1605" s="19" t="s">
        <v>29</v>
      </c>
      <c r="E1605" s="19" t="s">
        <v>15</v>
      </c>
      <c r="F1605" s="20" t="s">
        <v>62</v>
      </c>
      <c r="G1605" s="21">
        <v>2153</v>
      </c>
      <c r="H1605" s="22">
        <v>518.81799999999998</v>
      </c>
      <c r="I1605" s="22">
        <v>0.54400000000000004</v>
      </c>
      <c r="J1605" s="22">
        <v>0.14792</v>
      </c>
      <c r="K1605" s="22" t="str">
        <f t="shared" si="75"/>
        <v>16x69-Q3</v>
      </c>
      <c r="L1605" s="32">
        <f>VLOOKUP(K:K,'price per block'!A:B,2,FALSE)</f>
        <v>217.39130434782609</v>
      </c>
      <c r="M1605" s="33">
        <f>VLOOKUP(K:K,'price per block'!A:E,5,FALSE)</f>
        <v>0.72463768115942029</v>
      </c>
      <c r="N1605">
        <f t="shared" si="76"/>
        <v>0.39420289855072466</v>
      </c>
      <c r="O1605" s="34">
        <f t="shared" si="77"/>
        <v>0.14979710144927538</v>
      </c>
    </row>
    <row r="1606" spans="1:15" x14ac:dyDescent="0.2">
      <c r="A1606" s="40">
        <v>45566</v>
      </c>
      <c r="B1606" t="s">
        <v>80</v>
      </c>
      <c r="C1606" s="19" t="s">
        <v>28</v>
      </c>
      <c r="D1606" s="19" t="s">
        <v>31</v>
      </c>
      <c r="E1606" s="19" t="s">
        <v>12</v>
      </c>
      <c r="F1606" s="20" t="s">
        <v>61</v>
      </c>
      <c r="G1606" s="21">
        <v>2871</v>
      </c>
      <c r="H1606" s="22">
        <v>621.65</v>
      </c>
      <c r="I1606" s="22">
        <v>0.65300000000000002</v>
      </c>
      <c r="J1606" s="22">
        <v>0.177455</v>
      </c>
      <c r="K1606" s="22" t="str">
        <f t="shared" si="75"/>
        <v>16x69-Q1</v>
      </c>
      <c r="L1606" s="32">
        <f>VLOOKUP(K:K,'price per block'!A:B,2,FALSE)</f>
        <v>300</v>
      </c>
      <c r="M1606" s="33">
        <f>VLOOKUP(K:K,'price per block'!A:E,5,FALSE)</f>
        <v>1</v>
      </c>
      <c r="N1606">
        <f t="shared" si="76"/>
        <v>0.65300000000000002</v>
      </c>
      <c r="O1606" s="34">
        <f t="shared" si="77"/>
        <v>0</v>
      </c>
    </row>
    <row r="1607" spans="1:15" x14ac:dyDescent="0.2">
      <c r="A1607" s="40">
        <v>45566</v>
      </c>
      <c r="B1607" t="s">
        <v>80</v>
      </c>
      <c r="C1607" s="19" t="s">
        <v>28</v>
      </c>
      <c r="D1607" s="19" t="s">
        <v>32</v>
      </c>
      <c r="E1607" s="19" t="s">
        <v>15</v>
      </c>
      <c r="F1607" s="20" t="s">
        <v>64</v>
      </c>
      <c r="G1607" s="21">
        <v>733</v>
      </c>
      <c r="H1607" s="22">
        <v>160.58600000000001</v>
      </c>
      <c r="I1607" s="22">
        <v>0.16900000000000001</v>
      </c>
      <c r="J1607" s="22">
        <v>4.58381E-2</v>
      </c>
      <c r="K1607" s="22" t="str">
        <f t="shared" si="75"/>
        <v>16x69-Q4</v>
      </c>
      <c r="L1607" s="32">
        <f>VLOOKUP(K:K,'price per block'!A:B,2,FALSE)</f>
        <v>217.39130434782609</v>
      </c>
      <c r="M1607" s="33">
        <f>VLOOKUP(K:K,'price per block'!A:E,5,FALSE)</f>
        <v>0.72463768115942029</v>
      </c>
      <c r="N1607">
        <f t="shared" si="76"/>
        <v>0.12246376811594203</v>
      </c>
      <c r="O1607" s="34">
        <f t="shared" si="77"/>
        <v>4.6536231884057977E-2</v>
      </c>
    </row>
    <row r="1608" spans="1:15" x14ac:dyDescent="0.2">
      <c r="A1608" s="40">
        <v>45566</v>
      </c>
      <c r="B1608" t="s">
        <v>80</v>
      </c>
      <c r="C1608" s="19" t="s">
        <v>84</v>
      </c>
      <c r="D1608" s="19" t="s">
        <v>85</v>
      </c>
      <c r="E1608" s="19" t="s">
        <v>15</v>
      </c>
      <c r="F1608" s="20" t="s">
        <v>64</v>
      </c>
      <c r="G1608" s="21">
        <v>35195</v>
      </c>
      <c r="H1608" s="22">
        <v>8903.33</v>
      </c>
      <c r="I1608" s="22">
        <v>23.367999999999999</v>
      </c>
      <c r="J1608" s="22">
        <v>6.3540900000000002</v>
      </c>
      <c r="K1608" s="22" t="str">
        <f t="shared" si="75"/>
        <v>19x150-Q4</v>
      </c>
      <c r="L1608" s="32">
        <f>VLOOKUP(K:K,'price per block'!A:B,2,FALSE)</f>
        <v>115.38461538461539</v>
      </c>
      <c r="M1608" s="33">
        <f>VLOOKUP(K:K,'price per block'!A:E,5,FALSE)</f>
        <v>0.33333333333333331</v>
      </c>
      <c r="N1608">
        <f t="shared" si="76"/>
        <v>7.7893333333333326</v>
      </c>
      <c r="O1608" s="34">
        <f t="shared" si="77"/>
        <v>15.578666666666667</v>
      </c>
    </row>
    <row r="1609" spans="1:15" x14ac:dyDescent="0.2">
      <c r="A1609" s="40">
        <v>45566</v>
      </c>
      <c r="B1609" t="s">
        <v>80</v>
      </c>
      <c r="C1609" s="19" t="s">
        <v>84</v>
      </c>
      <c r="D1609" s="19" t="s">
        <v>88</v>
      </c>
      <c r="E1609" s="19" t="s">
        <v>15</v>
      </c>
      <c r="F1609" s="20" t="s">
        <v>62</v>
      </c>
      <c r="G1609" s="21">
        <v>51888</v>
      </c>
      <c r="H1609" s="22">
        <v>14603</v>
      </c>
      <c r="I1609" s="22">
        <v>38.304000000000002</v>
      </c>
      <c r="J1609" s="22">
        <v>10.4155</v>
      </c>
      <c r="K1609" s="22" t="str">
        <f t="shared" si="75"/>
        <v>19x150-Q3</v>
      </c>
      <c r="L1609" s="32">
        <f>VLOOKUP(K:K,'price per block'!A:B,2,FALSE)</f>
        <v>288.46153846153845</v>
      </c>
      <c r="M1609" s="33">
        <f>VLOOKUP(K:K,'price per block'!A:E,5,FALSE)</f>
        <v>0.66666666666666663</v>
      </c>
      <c r="N1609">
        <f t="shared" si="76"/>
        <v>25.536000000000001</v>
      </c>
      <c r="O1609" s="34">
        <f t="shared" si="77"/>
        <v>12.768000000000001</v>
      </c>
    </row>
    <row r="1610" spans="1:15" x14ac:dyDescent="0.2">
      <c r="A1610" s="40">
        <v>45566</v>
      </c>
      <c r="B1610" t="s">
        <v>80</v>
      </c>
      <c r="C1610" s="19" t="s">
        <v>84</v>
      </c>
      <c r="D1610" s="19" t="s">
        <v>89</v>
      </c>
      <c r="E1610" s="19" t="s">
        <v>22</v>
      </c>
      <c r="F1610" s="20" t="s">
        <v>63</v>
      </c>
      <c r="G1610" s="21">
        <v>8799</v>
      </c>
      <c r="H1610" s="22">
        <v>2446.37</v>
      </c>
      <c r="I1610" s="22">
        <v>6.4279999999999999</v>
      </c>
      <c r="J1610" s="22">
        <v>1.7478499999999999</v>
      </c>
      <c r="K1610" s="22" t="str">
        <f t="shared" si="75"/>
        <v>19x150-Q2</v>
      </c>
      <c r="L1610" s="32">
        <f>VLOOKUP(K:K,'price per block'!A:B,2,FALSE)</f>
        <v>346.15384615384613</v>
      </c>
      <c r="M1610" s="33">
        <f>VLOOKUP(K:K,'price per block'!A:E,5,FALSE)</f>
        <v>1</v>
      </c>
      <c r="N1610">
        <f t="shared" si="76"/>
        <v>6.4279999999999999</v>
      </c>
      <c r="O1610" s="34">
        <f t="shared" si="77"/>
        <v>0</v>
      </c>
    </row>
    <row r="1611" spans="1:15" x14ac:dyDescent="0.2">
      <c r="A1611" s="40">
        <v>45566</v>
      </c>
      <c r="B1611" t="s">
        <v>80</v>
      </c>
      <c r="C1611" s="19" t="s">
        <v>84</v>
      </c>
      <c r="D1611" s="19" t="s">
        <v>87</v>
      </c>
      <c r="E1611" s="19" t="s">
        <v>12</v>
      </c>
      <c r="F1611" s="20" t="s">
        <v>61</v>
      </c>
      <c r="G1611" s="21">
        <v>103284</v>
      </c>
      <c r="H1611" s="22">
        <v>40101.9</v>
      </c>
      <c r="I1611" s="22">
        <v>105.38200000000001</v>
      </c>
      <c r="J1611" s="22">
        <v>28.654900000000001</v>
      </c>
      <c r="K1611" s="22" t="str">
        <f t="shared" si="75"/>
        <v>19x150-Q1</v>
      </c>
      <c r="L1611" s="32">
        <f>VLOOKUP(K:K,'price per block'!A:B,2,FALSE)</f>
        <v>346.15384615384613</v>
      </c>
      <c r="M1611" s="33">
        <f>VLOOKUP(K:K,'price per block'!A:E,5,FALSE)</f>
        <v>1</v>
      </c>
      <c r="N1611">
        <f t="shared" si="76"/>
        <v>105.38200000000001</v>
      </c>
      <c r="O1611" s="34">
        <f t="shared" si="77"/>
        <v>0</v>
      </c>
    </row>
    <row r="1612" spans="1:15" x14ac:dyDescent="0.2">
      <c r="A1612" s="40">
        <v>45566</v>
      </c>
      <c r="B1612" t="s">
        <v>80</v>
      </c>
      <c r="C1612" s="19" t="s">
        <v>84</v>
      </c>
      <c r="D1612" s="19" t="s">
        <v>86</v>
      </c>
      <c r="E1612" s="19" t="s">
        <v>12</v>
      </c>
      <c r="F1612" s="20" t="s">
        <v>61</v>
      </c>
      <c r="G1612" s="21">
        <v>31869</v>
      </c>
      <c r="H1612" s="22">
        <v>6855.15</v>
      </c>
      <c r="I1612" s="22">
        <v>17.986000000000001</v>
      </c>
      <c r="J1612" s="22">
        <v>4.8907699999999998</v>
      </c>
      <c r="K1612" s="22" t="str">
        <f t="shared" si="75"/>
        <v>19x150-Q1</v>
      </c>
      <c r="L1612" s="32">
        <f>VLOOKUP(K:K,'price per block'!A:B,2,FALSE)</f>
        <v>346.15384615384613</v>
      </c>
      <c r="M1612" s="33">
        <f>VLOOKUP(K:K,'price per block'!A:E,5,FALSE)</f>
        <v>1</v>
      </c>
      <c r="N1612">
        <f t="shared" si="76"/>
        <v>17.986000000000001</v>
      </c>
      <c r="O1612" s="34">
        <f t="shared" si="77"/>
        <v>0</v>
      </c>
    </row>
    <row r="1613" spans="1:15" x14ac:dyDescent="0.2">
      <c r="A1613" s="40">
        <v>45566</v>
      </c>
      <c r="B1613" t="s">
        <v>80</v>
      </c>
      <c r="C1613" s="19" t="s">
        <v>42</v>
      </c>
      <c r="D1613" s="19" t="s">
        <v>47</v>
      </c>
      <c r="E1613" s="19" t="s">
        <v>12</v>
      </c>
      <c r="F1613" s="20" t="s">
        <v>61</v>
      </c>
      <c r="G1613" s="21">
        <v>11303</v>
      </c>
      <c r="H1613" s="22">
        <v>4739.43</v>
      </c>
      <c r="I1613" s="22">
        <v>8.3049999999999997</v>
      </c>
      <c r="J1613" s="22">
        <v>2.2583799999999998</v>
      </c>
      <c r="K1613" s="22" t="str">
        <f t="shared" si="75"/>
        <v>19x100-Q1</v>
      </c>
      <c r="L1613" s="32">
        <f>VLOOKUP(K:K,'price per block'!A:B,2,FALSE)</f>
        <v>300</v>
      </c>
      <c r="M1613" s="33">
        <f>VLOOKUP(K:K,'price per block'!A:E,5,FALSE)</f>
        <v>1</v>
      </c>
      <c r="N1613">
        <f t="shared" si="76"/>
        <v>8.3049999999999997</v>
      </c>
      <c r="O1613" s="34">
        <f t="shared" si="77"/>
        <v>0</v>
      </c>
    </row>
    <row r="1614" spans="1:15" x14ac:dyDescent="0.2">
      <c r="A1614" s="40">
        <v>45566</v>
      </c>
      <c r="B1614" t="s">
        <v>80</v>
      </c>
      <c r="C1614" s="19" t="s">
        <v>42</v>
      </c>
      <c r="D1614" s="19" t="s">
        <v>46</v>
      </c>
      <c r="E1614" s="19" t="s">
        <v>12</v>
      </c>
      <c r="F1614" s="20" t="s">
        <v>61</v>
      </c>
      <c r="G1614" s="21">
        <v>2831</v>
      </c>
      <c r="H1614" s="22">
        <v>530.68600000000004</v>
      </c>
      <c r="I1614" s="22">
        <v>0.93</v>
      </c>
      <c r="J1614" s="22">
        <v>0.25283899999999998</v>
      </c>
      <c r="K1614" s="22" t="str">
        <f t="shared" si="75"/>
        <v>19x100-Q1</v>
      </c>
      <c r="L1614" s="32">
        <f>VLOOKUP(K:K,'price per block'!A:B,2,FALSE)</f>
        <v>300</v>
      </c>
      <c r="M1614" s="33">
        <f>VLOOKUP(K:K,'price per block'!A:E,5,FALSE)</f>
        <v>1</v>
      </c>
      <c r="N1614">
        <f t="shared" si="76"/>
        <v>0.93</v>
      </c>
      <c r="O1614" s="34">
        <f t="shared" si="77"/>
        <v>0</v>
      </c>
    </row>
    <row r="1615" spans="1:15" x14ac:dyDescent="0.2">
      <c r="A1615" s="40">
        <v>45566</v>
      </c>
      <c r="B1615" t="s">
        <v>80</v>
      </c>
      <c r="C1615" s="19" t="s">
        <v>42</v>
      </c>
      <c r="D1615" s="19" t="s">
        <v>96</v>
      </c>
      <c r="E1615" s="19" t="s">
        <v>15</v>
      </c>
      <c r="F1615" s="20" t="s">
        <v>62</v>
      </c>
      <c r="G1615" s="21">
        <v>2530</v>
      </c>
      <c r="H1615" s="22">
        <v>750.18799999999999</v>
      </c>
      <c r="I1615" s="22">
        <v>1.3129999999999999</v>
      </c>
      <c r="J1615" s="22">
        <v>0.356991</v>
      </c>
      <c r="K1615" s="22" t="str">
        <f t="shared" si="75"/>
        <v>19x100-Q3</v>
      </c>
      <c r="L1615" s="32">
        <f>VLOOKUP(K:K,'price per block'!A:B,2,FALSE)</f>
        <v>225</v>
      </c>
      <c r="M1615" s="33">
        <f>VLOOKUP(K:K,'price per block'!A:E,5,FALSE)</f>
        <v>0.75</v>
      </c>
      <c r="N1615">
        <f t="shared" si="76"/>
        <v>0.98475000000000001</v>
      </c>
      <c r="O1615" s="34">
        <f t="shared" si="77"/>
        <v>0.32824999999999993</v>
      </c>
    </row>
    <row r="1616" spans="1:15" x14ac:dyDescent="0.2">
      <c r="A1616" s="40">
        <v>45566</v>
      </c>
      <c r="B1616" t="s">
        <v>80</v>
      </c>
      <c r="C1616" s="19" t="s">
        <v>42</v>
      </c>
      <c r="D1616" s="19" t="s">
        <v>44</v>
      </c>
      <c r="E1616" s="19" t="s">
        <v>15</v>
      </c>
      <c r="F1616" s="20" t="s">
        <v>64</v>
      </c>
      <c r="G1616" s="21">
        <v>955</v>
      </c>
      <c r="H1616" s="22">
        <v>220.22800000000001</v>
      </c>
      <c r="I1616" s="22">
        <v>0.38600000000000001</v>
      </c>
      <c r="J1616" s="22">
        <v>0.104856</v>
      </c>
      <c r="K1616" s="22" t="str">
        <f t="shared" si="75"/>
        <v>19x100-Q4</v>
      </c>
      <c r="L1616" s="32">
        <f>VLOOKUP(K:K,'price per block'!A:B,2,FALSE)</f>
        <v>150</v>
      </c>
      <c r="M1616" s="33">
        <f>VLOOKUP(K:K,'price per block'!A:E,5,FALSE)</f>
        <v>0.5</v>
      </c>
      <c r="N1616">
        <f t="shared" si="76"/>
        <v>0.193</v>
      </c>
      <c r="O1616" s="34">
        <f t="shared" si="77"/>
        <v>0.193</v>
      </c>
    </row>
    <row r="1617" spans="1:15" x14ac:dyDescent="0.2">
      <c r="A1617" s="40">
        <v>45566</v>
      </c>
      <c r="B1617" t="s">
        <v>80</v>
      </c>
      <c r="C1617" s="19" t="s">
        <v>42</v>
      </c>
      <c r="D1617" s="19" t="s">
        <v>45</v>
      </c>
      <c r="E1617" s="19" t="s">
        <v>22</v>
      </c>
      <c r="F1617" s="20" t="s">
        <v>63</v>
      </c>
      <c r="G1617" s="21">
        <v>1101</v>
      </c>
      <c r="H1617" s="22">
        <v>329.44799999999998</v>
      </c>
      <c r="I1617" s="22">
        <v>0.57699999999999996</v>
      </c>
      <c r="J1617" s="22">
        <v>0.15693099999999999</v>
      </c>
      <c r="K1617" s="22" t="str">
        <f t="shared" si="75"/>
        <v>19x100-Q2</v>
      </c>
      <c r="L1617" s="32">
        <f>VLOOKUP(K:K,'price per block'!A:B,2,FALSE)</f>
        <v>300</v>
      </c>
      <c r="M1617" s="33">
        <f>VLOOKUP(K:K,'price per block'!A:E,5,FALSE)</f>
        <v>1</v>
      </c>
      <c r="N1617">
        <f t="shared" si="76"/>
        <v>0.57699999999999996</v>
      </c>
      <c r="O1617" s="34">
        <f t="shared" si="77"/>
        <v>0</v>
      </c>
    </row>
    <row r="1618" spans="1:15" x14ac:dyDescent="0.2">
      <c r="A1618" s="40">
        <v>45566</v>
      </c>
      <c r="B1618" t="s">
        <v>80</v>
      </c>
      <c r="C1618" s="19" t="s">
        <v>126</v>
      </c>
      <c r="D1618" s="19" t="s">
        <v>13</v>
      </c>
      <c r="E1618" s="19" t="s">
        <v>12</v>
      </c>
      <c r="F1618" s="20" t="s">
        <v>61</v>
      </c>
      <c r="G1618" s="21">
        <v>11760</v>
      </c>
      <c r="H1618" s="22">
        <v>2396.86</v>
      </c>
      <c r="I1618" s="22">
        <v>3.1429999999999998</v>
      </c>
      <c r="J1618" s="22">
        <v>0.85452099999999998</v>
      </c>
      <c r="K1618" s="22" t="str">
        <f t="shared" si="75"/>
        <v>19x75-Q1</v>
      </c>
      <c r="L1618" s="32">
        <f>VLOOKUP(K:K,'price per block'!A:B,2,FALSE)</f>
        <v>300</v>
      </c>
      <c r="M1618" s="33">
        <f>VLOOKUP(K:K,'price per block'!A:E,5,FALSE)</f>
        <v>1</v>
      </c>
      <c r="N1618">
        <f t="shared" si="76"/>
        <v>3.1429999999999998</v>
      </c>
      <c r="O1618" s="34">
        <f t="shared" si="77"/>
        <v>0</v>
      </c>
    </row>
    <row r="1619" spans="1:15" x14ac:dyDescent="0.2">
      <c r="A1619" s="40">
        <v>45566</v>
      </c>
      <c r="B1619" t="s">
        <v>80</v>
      </c>
      <c r="C1619" s="19" t="s">
        <v>126</v>
      </c>
      <c r="D1619" s="19" t="s">
        <v>11</v>
      </c>
      <c r="E1619" s="19" t="s">
        <v>12</v>
      </c>
      <c r="F1619" s="20" t="s">
        <v>61</v>
      </c>
      <c r="G1619" s="21">
        <v>43715</v>
      </c>
      <c r="H1619" s="22">
        <v>18653.099999999999</v>
      </c>
      <c r="I1619" s="22">
        <v>24.454999999999998</v>
      </c>
      <c r="J1619" s="22">
        <v>6.64961</v>
      </c>
      <c r="K1619" s="22" t="str">
        <f t="shared" si="75"/>
        <v>19x75-Q1</v>
      </c>
      <c r="L1619" s="32">
        <f>VLOOKUP(K:K,'price per block'!A:B,2,FALSE)</f>
        <v>300</v>
      </c>
      <c r="M1619" s="33">
        <f>VLOOKUP(K:K,'price per block'!A:E,5,FALSE)</f>
        <v>1</v>
      </c>
      <c r="N1619">
        <f t="shared" si="76"/>
        <v>24.454999999999998</v>
      </c>
      <c r="O1619" s="34">
        <f t="shared" si="77"/>
        <v>0</v>
      </c>
    </row>
    <row r="1620" spans="1:15" x14ac:dyDescent="0.2">
      <c r="A1620" s="40">
        <v>45566</v>
      </c>
      <c r="B1620" t="s">
        <v>80</v>
      </c>
      <c r="C1620" s="19" t="s">
        <v>126</v>
      </c>
      <c r="D1620" s="19" t="s">
        <v>14</v>
      </c>
      <c r="E1620" s="19" t="s">
        <v>15</v>
      </c>
      <c r="F1620" s="20" t="s">
        <v>62</v>
      </c>
      <c r="G1620" s="21">
        <v>5814</v>
      </c>
      <c r="H1620" s="22">
        <v>1615.17</v>
      </c>
      <c r="I1620" s="22">
        <v>2.1160000000000001</v>
      </c>
      <c r="J1620" s="22">
        <v>0.57531200000000005</v>
      </c>
      <c r="K1620" s="22" t="str">
        <f t="shared" si="75"/>
        <v>19x75-Q3</v>
      </c>
      <c r="L1620" s="32">
        <f>VLOOKUP(K:K,'price per block'!A:B,2,FALSE)</f>
        <v>244</v>
      </c>
      <c r="M1620" s="33">
        <f>VLOOKUP(K:K,'price per block'!A:E,5,FALSE)</f>
        <v>0.81333333333333335</v>
      </c>
      <c r="N1620">
        <f t="shared" si="76"/>
        <v>1.7210133333333335</v>
      </c>
      <c r="O1620" s="34">
        <f t="shared" si="77"/>
        <v>0.3949866666666666</v>
      </c>
    </row>
    <row r="1621" spans="1:15" x14ac:dyDescent="0.2">
      <c r="A1621" s="40">
        <v>45566</v>
      </c>
      <c r="B1621" t="s">
        <v>80</v>
      </c>
      <c r="C1621" s="19" t="s">
        <v>126</v>
      </c>
      <c r="D1621" s="19" t="s">
        <v>23</v>
      </c>
      <c r="E1621" s="19" t="s">
        <v>22</v>
      </c>
      <c r="F1621" s="20" t="s">
        <v>63</v>
      </c>
      <c r="G1621" s="21">
        <v>1625</v>
      </c>
      <c r="H1621" s="22">
        <v>444.55599999999998</v>
      </c>
      <c r="I1621" s="22">
        <v>0.58199999999999996</v>
      </c>
      <c r="J1621" s="22">
        <v>0.15821299999999999</v>
      </c>
      <c r="K1621" s="22" t="str">
        <f t="shared" si="75"/>
        <v>19x75-Q2</v>
      </c>
      <c r="L1621" s="32">
        <f>VLOOKUP(K:K,'price per block'!A:B,2,FALSE)</f>
        <v>300</v>
      </c>
      <c r="M1621" s="33">
        <f>VLOOKUP(K:K,'price per block'!A:E,5,FALSE)</f>
        <v>1</v>
      </c>
      <c r="N1621">
        <f t="shared" si="76"/>
        <v>0.58199999999999996</v>
      </c>
      <c r="O1621" s="34">
        <f t="shared" si="77"/>
        <v>0</v>
      </c>
    </row>
    <row r="1622" spans="1:15" x14ac:dyDescent="0.2">
      <c r="A1622" s="40">
        <v>45566</v>
      </c>
      <c r="B1622" t="s">
        <v>80</v>
      </c>
      <c r="C1622" s="19" t="s">
        <v>126</v>
      </c>
      <c r="D1622" s="19" t="s">
        <v>27</v>
      </c>
      <c r="E1622" s="19" t="s">
        <v>15</v>
      </c>
      <c r="F1622" s="20" t="s">
        <v>64</v>
      </c>
      <c r="G1622" s="21">
        <v>2810</v>
      </c>
      <c r="H1622" s="22">
        <v>663.97400000000005</v>
      </c>
      <c r="I1622" s="22">
        <v>0.87</v>
      </c>
      <c r="J1622" s="22">
        <v>0.236599</v>
      </c>
      <c r="K1622" s="22" t="str">
        <f t="shared" si="75"/>
        <v>19x75-Q4</v>
      </c>
      <c r="L1622" s="32">
        <f>VLOOKUP(K:K,'price per block'!A:B,2,FALSE)</f>
        <v>200.00000000000003</v>
      </c>
      <c r="M1622" s="33">
        <f>VLOOKUP(K:K,'price per block'!A:E,5,FALSE)</f>
        <v>0.66666666666666663</v>
      </c>
      <c r="N1622">
        <f t="shared" si="76"/>
        <v>0.57999999999999996</v>
      </c>
      <c r="O1622" s="34">
        <f t="shared" si="77"/>
        <v>0.29000000000000004</v>
      </c>
    </row>
    <row r="1623" spans="1:15" x14ac:dyDescent="0.2">
      <c r="A1623" s="40">
        <v>45566</v>
      </c>
      <c r="B1623" t="s">
        <v>80</v>
      </c>
      <c r="C1623" s="19" t="s">
        <v>126</v>
      </c>
      <c r="D1623" s="19" t="s">
        <v>24</v>
      </c>
      <c r="E1623" s="19" t="s">
        <v>12</v>
      </c>
      <c r="F1623" s="20" t="s">
        <v>65</v>
      </c>
      <c r="G1623" s="21">
        <v>181</v>
      </c>
      <c r="H1623" s="22">
        <v>434.94299999999998</v>
      </c>
      <c r="I1623" s="22">
        <v>0.56999999999999995</v>
      </c>
      <c r="J1623" s="22">
        <v>0.154949</v>
      </c>
      <c r="K1623" s="22" t="str">
        <f t="shared" si="75"/>
        <v>19x75-Q5</v>
      </c>
      <c r="L1623" s="32">
        <f>VLOOKUP(K:K,'price per block'!A:B,2,FALSE)</f>
        <v>300</v>
      </c>
      <c r="M1623" s="33">
        <f>VLOOKUP(K:K,'price per block'!A:E,5,FALSE)</f>
        <v>1</v>
      </c>
      <c r="N1623">
        <f t="shared" si="76"/>
        <v>0.56999999999999995</v>
      </c>
      <c r="O1623" s="34">
        <f t="shared" si="77"/>
        <v>0</v>
      </c>
    </row>
    <row r="1624" spans="1:15" x14ac:dyDescent="0.2">
      <c r="A1624" s="40">
        <v>45566</v>
      </c>
      <c r="B1624" t="s">
        <v>80</v>
      </c>
      <c r="C1624" s="19" t="s">
        <v>126</v>
      </c>
      <c r="D1624" s="19" t="s">
        <v>25</v>
      </c>
      <c r="E1624" s="19" t="s">
        <v>12</v>
      </c>
      <c r="F1624" s="20" t="s">
        <v>65</v>
      </c>
      <c r="G1624" s="21">
        <v>143</v>
      </c>
      <c r="H1624" s="22">
        <v>429.42899999999997</v>
      </c>
      <c r="I1624" s="22">
        <v>0.56299999999999994</v>
      </c>
      <c r="J1624" s="22">
        <v>0.15299299999999999</v>
      </c>
      <c r="K1624" s="22" t="str">
        <f t="shared" si="75"/>
        <v>19x75-Q5</v>
      </c>
      <c r="L1624" s="32">
        <f>VLOOKUP(K:K,'price per block'!A:B,2,FALSE)</f>
        <v>300</v>
      </c>
      <c r="M1624" s="33">
        <f>VLOOKUP(K:K,'price per block'!A:E,5,FALSE)</f>
        <v>1</v>
      </c>
      <c r="N1624">
        <f t="shared" si="76"/>
        <v>0.56299999999999994</v>
      </c>
      <c r="O1624" s="34">
        <f t="shared" si="77"/>
        <v>0</v>
      </c>
    </row>
    <row r="1625" spans="1:15" x14ac:dyDescent="0.2">
      <c r="A1625" s="40">
        <v>45566</v>
      </c>
      <c r="B1625" s="23" t="s">
        <v>81</v>
      </c>
      <c r="C1625" s="19" t="s">
        <v>126</v>
      </c>
      <c r="D1625" s="19" t="s">
        <v>6</v>
      </c>
      <c r="E1625" s="19" t="s">
        <v>6</v>
      </c>
      <c r="F1625" s="19" t="s">
        <v>6</v>
      </c>
      <c r="G1625" s="21">
        <v>1397</v>
      </c>
      <c r="H1625" s="22">
        <v>84.927000000000007</v>
      </c>
      <c r="I1625" s="22">
        <v>0.111</v>
      </c>
      <c r="J1625" s="22">
        <v>8.1792200000000008</v>
      </c>
      <c r="K1625" s="22" t="str">
        <f t="shared" si="75"/>
        <v>19x75-Waste</v>
      </c>
      <c r="L1625" s="32">
        <f>VLOOKUP(K:K,'price per block'!A:B,2,FALSE)</f>
        <v>300</v>
      </c>
      <c r="M1625" s="33">
        <f>VLOOKUP(K:K,'price per block'!A:E,5,FALSE)</f>
        <v>1</v>
      </c>
      <c r="N1625">
        <f t="shared" si="76"/>
        <v>0.111</v>
      </c>
      <c r="O1625" s="34">
        <f t="shared" si="77"/>
        <v>0</v>
      </c>
    </row>
    <row r="1626" spans="1:15" x14ac:dyDescent="0.2">
      <c r="A1626" s="40">
        <v>45566</v>
      </c>
      <c r="B1626" s="23" t="s">
        <v>81</v>
      </c>
      <c r="C1626" s="19" t="s">
        <v>126</v>
      </c>
      <c r="D1626" s="19" t="s">
        <v>16</v>
      </c>
      <c r="E1626" s="19" t="s">
        <v>6</v>
      </c>
      <c r="F1626" s="19" t="s">
        <v>6</v>
      </c>
      <c r="G1626" s="21">
        <v>0</v>
      </c>
      <c r="H1626" s="22">
        <v>17.969000000000001</v>
      </c>
      <c r="I1626" s="22">
        <v>2.4E-2</v>
      </c>
      <c r="J1626" s="22">
        <v>1.73045</v>
      </c>
      <c r="K1626" s="22" t="str">
        <f t="shared" si="75"/>
        <v>19x75-Waste</v>
      </c>
      <c r="L1626" s="32">
        <f>VLOOKUP(K:K,'price per block'!A:B,2,FALSE)</f>
        <v>300</v>
      </c>
      <c r="M1626" s="33">
        <f>VLOOKUP(K:K,'price per block'!A:E,5,FALSE)</f>
        <v>1</v>
      </c>
      <c r="N1626">
        <f t="shared" si="76"/>
        <v>2.4E-2</v>
      </c>
      <c r="O1626" s="34">
        <f t="shared" si="77"/>
        <v>0</v>
      </c>
    </row>
    <row r="1627" spans="1:15" x14ac:dyDescent="0.2">
      <c r="A1627" s="40">
        <v>45566</v>
      </c>
      <c r="B1627" s="23" t="s">
        <v>81</v>
      </c>
      <c r="C1627" s="19" t="s">
        <v>126</v>
      </c>
      <c r="D1627" s="19" t="s">
        <v>17</v>
      </c>
      <c r="E1627" s="19" t="s">
        <v>6</v>
      </c>
      <c r="F1627" s="19" t="s">
        <v>6</v>
      </c>
      <c r="G1627" s="21">
        <v>0</v>
      </c>
      <c r="H1627" s="22">
        <v>0</v>
      </c>
      <c r="I1627" s="22">
        <v>0</v>
      </c>
      <c r="J1627" s="22">
        <v>0</v>
      </c>
      <c r="K1627" s="22" t="str">
        <f t="shared" si="75"/>
        <v>19x75-Waste</v>
      </c>
      <c r="L1627" s="32">
        <f>VLOOKUP(K:K,'price per block'!A:B,2,FALSE)</f>
        <v>300</v>
      </c>
      <c r="M1627" s="33">
        <f>VLOOKUP(K:K,'price per block'!A:E,5,FALSE)</f>
        <v>1</v>
      </c>
      <c r="N1627">
        <f t="shared" si="76"/>
        <v>0</v>
      </c>
      <c r="O1627" s="34">
        <f t="shared" si="77"/>
        <v>0</v>
      </c>
    </row>
    <row r="1628" spans="1:15" x14ac:dyDescent="0.2">
      <c r="A1628" s="40">
        <v>45566</v>
      </c>
      <c r="B1628" s="23" t="s">
        <v>81</v>
      </c>
      <c r="C1628" s="19" t="s">
        <v>126</v>
      </c>
      <c r="D1628" s="19" t="s">
        <v>9</v>
      </c>
      <c r="E1628" s="19" t="s">
        <v>10</v>
      </c>
      <c r="F1628" s="19" t="s">
        <v>6</v>
      </c>
      <c r="G1628" s="21">
        <v>865</v>
      </c>
      <c r="H1628" s="22">
        <v>223.77099999999999</v>
      </c>
      <c r="I1628" s="22">
        <v>0.29299999999999998</v>
      </c>
      <c r="J1628" s="22">
        <v>21.541599999999999</v>
      </c>
      <c r="K1628" s="22" t="str">
        <f t="shared" si="75"/>
        <v>19x75-Waste</v>
      </c>
      <c r="L1628" s="32">
        <f>VLOOKUP(K:K,'price per block'!A:B,2,FALSE)</f>
        <v>300</v>
      </c>
      <c r="M1628" s="33">
        <f>VLOOKUP(K:K,'price per block'!A:E,5,FALSE)</f>
        <v>1</v>
      </c>
      <c r="N1628">
        <f t="shared" si="76"/>
        <v>0.29299999999999998</v>
      </c>
      <c r="O1628" s="34">
        <f t="shared" si="77"/>
        <v>0</v>
      </c>
    </row>
    <row r="1629" spans="1:15" x14ac:dyDescent="0.2">
      <c r="A1629" s="40">
        <v>45566</v>
      </c>
      <c r="B1629" s="23" t="s">
        <v>81</v>
      </c>
      <c r="C1629" s="19" t="s">
        <v>126</v>
      </c>
      <c r="D1629" s="19" t="s">
        <v>14</v>
      </c>
      <c r="E1629" s="19" t="s">
        <v>15</v>
      </c>
      <c r="F1629" s="19" t="s">
        <v>62</v>
      </c>
      <c r="G1629" s="21">
        <v>198</v>
      </c>
      <c r="H1629" s="22">
        <v>47.595999999999997</v>
      </c>
      <c r="I1629" s="22">
        <v>6.2E-2</v>
      </c>
      <c r="J1629" s="22">
        <v>4.5813300000000003</v>
      </c>
      <c r="K1629" s="22" t="str">
        <f t="shared" si="75"/>
        <v>19x75-Q3</v>
      </c>
      <c r="L1629" s="32">
        <f>VLOOKUP(K:K,'price per block'!A:B,2,FALSE)</f>
        <v>244</v>
      </c>
      <c r="M1629" s="33">
        <f>VLOOKUP(K:K,'price per block'!A:E,5,FALSE)</f>
        <v>0.81333333333333335</v>
      </c>
      <c r="N1629">
        <f t="shared" si="76"/>
        <v>5.0426666666666668E-2</v>
      </c>
      <c r="O1629" s="34">
        <f t="shared" si="77"/>
        <v>1.1573333333333331E-2</v>
      </c>
    </row>
    <row r="1630" spans="1:15" x14ac:dyDescent="0.2">
      <c r="A1630" s="40">
        <v>45566</v>
      </c>
      <c r="B1630" s="23" t="s">
        <v>81</v>
      </c>
      <c r="C1630" s="19" t="s">
        <v>126</v>
      </c>
      <c r="D1630" s="19" t="s">
        <v>11</v>
      </c>
      <c r="E1630" s="19" t="s">
        <v>12</v>
      </c>
      <c r="F1630" s="20" t="s">
        <v>61</v>
      </c>
      <c r="G1630" s="21">
        <v>1176</v>
      </c>
      <c r="H1630" s="22">
        <v>466.75299999999999</v>
      </c>
      <c r="I1630" s="22">
        <v>0.61099999999999999</v>
      </c>
      <c r="J1630" s="22">
        <v>44.953000000000003</v>
      </c>
      <c r="K1630" s="22" t="str">
        <f t="shared" si="75"/>
        <v>19x75-Q1</v>
      </c>
      <c r="L1630" s="32">
        <f>VLOOKUP(K:K,'price per block'!A:B,2,FALSE)</f>
        <v>300</v>
      </c>
      <c r="M1630" s="33">
        <f>VLOOKUP(K:K,'price per block'!A:E,5,FALSE)</f>
        <v>1</v>
      </c>
      <c r="N1630">
        <f t="shared" si="76"/>
        <v>0.61099999999999999</v>
      </c>
      <c r="O1630" s="34">
        <f t="shared" si="77"/>
        <v>0</v>
      </c>
    </row>
    <row r="1631" spans="1:15" x14ac:dyDescent="0.2">
      <c r="A1631" s="40">
        <v>45566</v>
      </c>
      <c r="B1631" s="23" t="s">
        <v>81</v>
      </c>
      <c r="C1631" s="19" t="s">
        <v>126</v>
      </c>
      <c r="D1631" s="19" t="s">
        <v>13</v>
      </c>
      <c r="E1631" s="19" t="s">
        <v>12</v>
      </c>
      <c r="F1631" s="20" t="s">
        <v>61</v>
      </c>
      <c r="G1631" s="21">
        <v>687</v>
      </c>
      <c r="H1631" s="22">
        <v>136.80500000000001</v>
      </c>
      <c r="I1631" s="22">
        <v>0.17899999999999999</v>
      </c>
      <c r="J1631" s="22">
        <v>13.173299999999999</v>
      </c>
      <c r="K1631" s="22" t="str">
        <f t="shared" si="75"/>
        <v>19x75-Q1</v>
      </c>
      <c r="L1631" s="32">
        <f>VLOOKUP(K:K,'price per block'!A:B,2,FALSE)</f>
        <v>300</v>
      </c>
      <c r="M1631" s="33">
        <f>VLOOKUP(K:K,'price per block'!A:E,5,FALSE)</f>
        <v>1</v>
      </c>
      <c r="N1631">
        <f t="shared" si="76"/>
        <v>0.17899999999999999</v>
      </c>
      <c r="O1631" s="34">
        <f t="shared" si="77"/>
        <v>0</v>
      </c>
    </row>
    <row r="1632" spans="1:15" x14ac:dyDescent="0.2">
      <c r="A1632" s="40">
        <v>45566</v>
      </c>
      <c r="B1632" s="23" t="s">
        <v>81</v>
      </c>
      <c r="C1632" s="19" t="s">
        <v>126</v>
      </c>
      <c r="D1632" s="19" t="s">
        <v>27</v>
      </c>
      <c r="E1632" s="19" t="s">
        <v>15</v>
      </c>
      <c r="F1632" s="20" t="s">
        <v>64</v>
      </c>
      <c r="G1632" s="21">
        <v>219</v>
      </c>
      <c r="H1632" s="22">
        <v>52.158000000000001</v>
      </c>
      <c r="I1632" s="22">
        <v>6.8000000000000005E-2</v>
      </c>
      <c r="J1632" s="22">
        <v>5.0225200000000001</v>
      </c>
      <c r="K1632" s="22" t="str">
        <f t="shared" si="75"/>
        <v>19x75-Q4</v>
      </c>
      <c r="L1632" s="32">
        <f>VLOOKUP(K:K,'price per block'!A:B,2,FALSE)</f>
        <v>200.00000000000003</v>
      </c>
      <c r="M1632" s="33">
        <f>VLOOKUP(K:K,'price per block'!A:E,5,FALSE)</f>
        <v>0.66666666666666663</v>
      </c>
      <c r="N1632">
        <f t="shared" si="76"/>
        <v>4.5333333333333337E-2</v>
      </c>
      <c r="O1632" s="34">
        <f t="shared" si="77"/>
        <v>2.2666666666666668E-2</v>
      </c>
    </row>
    <row r="1633" spans="1:15" x14ac:dyDescent="0.2">
      <c r="A1633" s="40">
        <v>45566</v>
      </c>
      <c r="B1633" s="23" t="s">
        <v>81</v>
      </c>
      <c r="C1633" s="19" t="s">
        <v>126</v>
      </c>
      <c r="D1633" s="19" t="s">
        <v>23</v>
      </c>
      <c r="E1633" s="19" t="s">
        <v>22</v>
      </c>
      <c r="F1633" s="20" t="s">
        <v>63</v>
      </c>
      <c r="G1633" s="21">
        <v>22</v>
      </c>
      <c r="H1633" s="22">
        <v>5.492</v>
      </c>
      <c r="I1633" s="22">
        <v>7.0000000000000001E-3</v>
      </c>
      <c r="J1633" s="22">
        <v>0.52872799999999998</v>
      </c>
      <c r="K1633" s="22" t="str">
        <f t="shared" si="75"/>
        <v>19x75-Q2</v>
      </c>
      <c r="L1633" s="32">
        <f>VLOOKUP(K:K,'price per block'!A:B,2,FALSE)</f>
        <v>300</v>
      </c>
      <c r="M1633" s="33">
        <f>VLOOKUP(K:K,'price per block'!A:E,5,FALSE)</f>
        <v>1</v>
      </c>
      <c r="N1633">
        <f t="shared" si="76"/>
        <v>7.0000000000000001E-3</v>
      </c>
      <c r="O1633" s="34">
        <f t="shared" si="77"/>
        <v>0</v>
      </c>
    </row>
    <row r="1634" spans="1:15" x14ac:dyDescent="0.2">
      <c r="A1634" s="40">
        <v>45566</v>
      </c>
      <c r="B1634" s="23" t="s">
        <v>81</v>
      </c>
      <c r="C1634" s="19" t="s">
        <v>126</v>
      </c>
      <c r="D1634" s="19" t="s">
        <v>25</v>
      </c>
      <c r="E1634" s="19" t="s">
        <v>12</v>
      </c>
      <c r="F1634" s="20" t="s">
        <v>65</v>
      </c>
      <c r="G1634" s="21">
        <v>1</v>
      </c>
      <c r="H1634" s="22">
        <v>3.0030000000000001</v>
      </c>
      <c r="I1634" s="22">
        <v>4.0000000000000001E-3</v>
      </c>
      <c r="J1634" s="22">
        <v>0.28992899999999999</v>
      </c>
      <c r="K1634" s="22" t="str">
        <f t="shared" si="75"/>
        <v>19x75-Q5</v>
      </c>
      <c r="L1634" s="32">
        <f>VLOOKUP(K:K,'price per block'!A:B,2,FALSE)</f>
        <v>300</v>
      </c>
      <c r="M1634" s="33">
        <f>VLOOKUP(K:K,'price per block'!A:E,5,FALSE)</f>
        <v>1</v>
      </c>
      <c r="N1634">
        <f t="shared" si="76"/>
        <v>4.0000000000000001E-3</v>
      </c>
      <c r="O1634" s="34">
        <f t="shared" si="77"/>
        <v>0</v>
      </c>
    </row>
    <row r="1635" spans="1:15" x14ac:dyDescent="0.2">
      <c r="A1635" s="40">
        <v>45566</v>
      </c>
      <c r="B1635" t="s">
        <v>97</v>
      </c>
      <c r="C1635" s="19" t="s">
        <v>126</v>
      </c>
      <c r="D1635" s="19" t="s">
        <v>6</v>
      </c>
      <c r="E1635" s="19" t="s">
        <v>6</v>
      </c>
      <c r="F1635" s="19" t="s">
        <v>6</v>
      </c>
      <c r="G1635" s="21">
        <v>29371</v>
      </c>
      <c r="H1635" s="22">
        <v>1597.47</v>
      </c>
      <c r="I1635" s="22">
        <v>2.0939999999999999</v>
      </c>
      <c r="J1635" s="22">
        <v>5.3878000000000004</v>
      </c>
      <c r="K1635" s="22" t="str">
        <f t="shared" si="75"/>
        <v>19x75-Waste</v>
      </c>
      <c r="L1635" s="32">
        <f>VLOOKUP(K:K,'price per block'!A:B,2,FALSE)</f>
        <v>300</v>
      </c>
      <c r="M1635" s="33">
        <f>VLOOKUP(K:K,'price per block'!A:E,5,FALSE)</f>
        <v>1</v>
      </c>
      <c r="N1635">
        <f t="shared" si="76"/>
        <v>2.0939999999999999</v>
      </c>
      <c r="O1635" s="34">
        <f t="shared" si="77"/>
        <v>0</v>
      </c>
    </row>
    <row r="1636" spans="1:15" x14ac:dyDescent="0.2">
      <c r="A1636" s="40">
        <v>45566</v>
      </c>
      <c r="B1636" t="s">
        <v>97</v>
      </c>
      <c r="C1636" s="19" t="s">
        <v>126</v>
      </c>
      <c r="D1636" s="19" t="s">
        <v>9</v>
      </c>
      <c r="E1636" s="19" t="s">
        <v>10</v>
      </c>
      <c r="F1636" s="19" t="s">
        <v>6</v>
      </c>
      <c r="G1636" s="21">
        <v>22482</v>
      </c>
      <c r="H1636" s="22">
        <v>4380.1099999999997</v>
      </c>
      <c r="I1636" s="22">
        <v>5.7389999999999999</v>
      </c>
      <c r="J1636" s="22">
        <v>14.7638</v>
      </c>
      <c r="K1636" s="22" t="str">
        <f t="shared" si="75"/>
        <v>19x75-Waste</v>
      </c>
      <c r="L1636" s="32">
        <f>VLOOKUP(K:K,'price per block'!A:B,2,FALSE)</f>
        <v>300</v>
      </c>
      <c r="M1636" s="33">
        <f>VLOOKUP(K:K,'price per block'!A:E,5,FALSE)</f>
        <v>1</v>
      </c>
      <c r="N1636">
        <f t="shared" si="76"/>
        <v>5.7389999999999999</v>
      </c>
      <c r="O1636" s="34">
        <f t="shared" si="77"/>
        <v>0</v>
      </c>
    </row>
    <row r="1637" spans="1:15" x14ac:dyDescent="0.2">
      <c r="A1637" s="40">
        <v>45566</v>
      </c>
      <c r="B1637" t="s">
        <v>97</v>
      </c>
      <c r="C1637" s="19" t="s">
        <v>126</v>
      </c>
      <c r="D1637" s="19" t="s">
        <v>16</v>
      </c>
      <c r="E1637" s="19" t="s">
        <v>6</v>
      </c>
      <c r="F1637" s="19" t="s">
        <v>6</v>
      </c>
      <c r="G1637" s="21">
        <v>0</v>
      </c>
      <c r="H1637" s="22">
        <v>363.64100000000002</v>
      </c>
      <c r="I1637" s="22">
        <v>0.47699999999999998</v>
      </c>
      <c r="J1637" s="22">
        <v>1.22621</v>
      </c>
      <c r="K1637" s="22" t="str">
        <f t="shared" si="75"/>
        <v>19x75-Waste</v>
      </c>
      <c r="L1637" s="32">
        <f>VLOOKUP(K:K,'price per block'!A:B,2,FALSE)</f>
        <v>300</v>
      </c>
      <c r="M1637" s="33">
        <f>VLOOKUP(K:K,'price per block'!A:E,5,FALSE)</f>
        <v>1</v>
      </c>
      <c r="N1637">
        <f t="shared" si="76"/>
        <v>0.47699999999999998</v>
      </c>
      <c r="O1637" s="34">
        <f t="shared" si="77"/>
        <v>0</v>
      </c>
    </row>
    <row r="1638" spans="1:15" x14ac:dyDescent="0.2">
      <c r="A1638" s="40">
        <v>45566</v>
      </c>
      <c r="B1638" t="s">
        <v>97</v>
      </c>
      <c r="C1638" s="19" t="s">
        <v>126</v>
      </c>
      <c r="D1638" s="19" t="s">
        <v>17</v>
      </c>
      <c r="E1638" s="19" t="s">
        <v>6</v>
      </c>
      <c r="F1638" s="19" t="s">
        <v>6</v>
      </c>
      <c r="G1638" s="21">
        <v>2</v>
      </c>
      <c r="H1638" s="22">
        <v>7.7640000000000002</v>
      </c>
      <c r="I1638" s="22">
        <v>0.01</v>
      </c>
      <c r="J1638" s="22">
        <v>2.6141000000000001E-2</v>
      </c>
      <c r="K1638" s="22" t="str">
        <f t="shared" si="75"/>
        <v>19x75-Waste</v>
      </c>
      <c r="L1638" s="32">
        <f>VLOOKUP(K:K,'price per block'!A:B,2,FALSE)</f>
        <v>300</v>
      </c>
      <c r="M1638" s="33">
        <f>VLOOKUP(K:K,'price per block'!A:E,5,FALSE)</f>
        <v>1</v>
      </c>
      <c r="N1638">
        <f t="shared" si="76"/>
        <v>0.01</v>
      </c>
      <c r="O1638" s="34">
        <f t="shared" si="77"/>
        <v>0</v>
      </c>
    </row>
    <row r="1639" spans="1:15" x14ac:dyDescent="0.2">
      <c r="A1639" s="40">
        <v>45566</v>
      </c>
      <c r="B1639" t="s">
        <v>97</v>
      </c>
      <c r="C1639" s="19" t="s">
        <v>126</v>
      </c>
      <c r="D1639" s="19" t="s">
        <v>11</v>
      </c>
      <c r="E1639" s="19" t="s">
        <v>12</v>
      </c>
      <c r="F1639" s="20" t="s">
        <v>61</v>
      </c>
      <c r="G1639" s="21">
        <v>42735</v>
      </c>
      <c r="H1639" s="22">
        <v>19108.7</v>
      </c>
      <c r="I1639" s="22">
        <v>25.050999999999998</v>
      </c>
      <c r="J1639" s="22">
        <v>64.440899999999999</v>
      </c>
      <c r="K1639" s="22" t="str">
        <f t="shared" si="75"/>
        <v>19x75-Q1</v>
      </c>
      <c r="L1639" s="32">
        <f>VLOOKUP(K:K,'price per block'!A:B,2,FALSE)</f>
        <v>300</v>
      </c>
      <c r="M1639" s="33">
        <f>VLOOKUP(K:K,'price per block'!A:E,5,FALSE)</f>
        <v>1</v>
      </c>
      <c r="N1639">
        <f t="shared" si="76"/>
        <v>25.050999999999998</v>
      </c>
      <c r="O1639" s="34">
        <f t="shared" si="77"/>
        <v>0</v>
      </c>
    </row>
    <row r="1640" spans="1:15" x14ac:dyDescent="0.2">
      <c r="A1640" s="40">
        <v>45566</v>
      </c>
      <c r="B1640" t="s">
        <v>97</v>
      </c>
      <c r="C1640" s="19" t="s">
        <v>126</v>
      </c>
      <c r="D1640" s="19" t="s">
        <v>13</v>
      </c>
      <c r="E1640" s="19" t="s">
        <v>12</v>
      </c>
      <c r="F1640" s="20" t="s">
        <v>61</v>
      </c>
      <c r="G1640" s="21">
        <v>8023</v>
      </c>
      <c r="H1640" s="22">
        <v>1632.76</v>
      </c>
      <c r="I1640" s="22">
        <v>2.14</v>
      </c>
      <c r="J1640" s="22">
        <v>5.5058199999999999</v>
      </c>
      <c r="K1640" s="22" t="str">
        <f t="shared" si="75"/>
        <v>19x75-Q1</v>
      </c>
      <c r="L1640" s="32">
        <f>VLOOKUP(K:K,'price per block'!A:B,2,FALSE)</f>
        <v>300</v>
      </c>
      <c r="M1640" s="33">
        <f>VLOOKUP(K:K,'price per block'!A:E,5,FALSE)</f>
        <v>1</v>
      </c>
      <c r="N1640">
        <f t="shared" si="76"/>
        <v>2.14</v>
      </c>
      <c r="O1640" s="34">
        <f t="shared" si="77"/>
        <v>0</v>
      </c>
    </row>
    <row r="1641" spans="1:15" x14ac:dyDescent="0.2">
      <c r="A1641" s="40">
        <v>45566</v>
      </c>
      <c r="B1641" t="s">
        <v>97</v>
      </c>
      <c r="C1641" s="19" t="s">
        <v>126</v>
      </c>
      <c r="D1641" s="19" t="s">
        <v>27</v>
      </c>
      <c r="E1641" s="19" t="s">
        <v>15</v>
      </c>
      <c r="F1641" s="20" t="s">
        <v>64</v>
      </c>
      <c r="G1641" s="21">
        <v>2354</v>
      </c>
      <c r="H1641" s="22">
        <v>550.702</v>
      </c>
      <c r="I1641" s="22">
        <v>0.72199999999999998</v>
      </c>
      <c r="J1641" s="22">
        <v>1.85646</v>
      </c>
      <c r="K1641" s="22" t="str">
        <f t="shared" si="75"/>
        <v>19x75-Q4</v>
      </c>
      <c r="L1641" s="32">
        <f>VLOOKUP(K:K,'price per block'!A:B,2,FALSE)</f>
        <v>200.00000000000003</v>
      </c>
      <c r="M1641" s="33">
        <f>VLOOKUP(K:K,'price per block'!A:E,5,FALSE)</f>
        <v>0.66666666666666663</v>
      </c>
      <c r="N1641">
        <f t="shared" si="76"/>
        <v>0.48133333333333328</v>
      </c>
      <c r="O1641" s="34">
        <f t="shared" si="77"/>
        <v>0.2406666666666667</v>
      </c>
    </row>
    <row r="1642" spans="1:15" x14ac:dyDescent="0.2">
      <c r="A1642" s="40">
        <v>45566</v>
      </c>
      <c r="B1642" t="s">
        <v>97</v>
      </c>
      <c r="C1642" s="19" t="s">
        <v>126</v>
      </c>
      <c r="D1642" s="19" t="s">
        <v>14</v>
      </c>
      <c r="E1642" s="19" t="s">
        <v>15</v>
      </c>
      <c r="F1642" s="20" t="s">
        <v>62</v>
      </c>
      <c r="G1642" s="21">
        <v>2928</v>
      </c>
      <c r="H1642" s="22">
        <v>756.57</v>
      </c>
      <c r="I1642" s="22">
        <v>0.99099999999999999</v>
      </c>
      <c r="J1642" s="22">
        <v>2.55017</v>
      </c>
      <c r="K1642" s="22" t="str">
        <f t="shared" si="75"/>
        <v>19x75-Q3</v>
      </c>
      <c r="L1642" s="32">
        <f>VLOOKUP(K:K,'price per block'!A:B,2,FALSE)</f>
        <v>244</v>
      </c>
      <c r="M1642" s="33">
        <f>VLOOKUP(K:K,'price per block'!A:E,5,FALSE)</f>
        <v>0.81333333333333335</v>
      </c>
      <c r="N1642">
        <f t="shared" si="76"/>
        <v>0.80601333333333336</v>
      </c>
      <c r="O1642" s="34">
        <f t="shared" si="77"/>
        <v>0.18498666666666663</v>
      </c>
    </row>
    <row r="1643" spans="1:15" x14ac:dyDescent="0.2">
      <c r="A1643" s="40">
        <v>45566</v>
      </c>
      <c r="B1643" t="s">
        <v>97</v>
      </c>
      <c r="C1643" s="19" t="s">
        <v>126</v>
      </c>
      <c r="D1643" s="19" t="s">
        <v>23</v>
      </c>
      <c r="E1643" s="19" t="s">
        <v>22</v>
      </c>
      <c r="F1643" s="20" t="s">
        <v>63</v>
      </c>
      <c r="G1643" s="21">
        <v>2000</v>
      </c>
      <c r="H1643" s="22">
        <v>565.13300000000004</v>
      </c>
      <c r="I1643" s="22">
        <v>0.74099999999999999</v>
      </c>
      <c r="J1643" s="22">
        <v>1.9055599999999999</v>
      </c>
      <c r="K1643" s="22" t="str">
        <f t="shared" si="75"/>
        <v>19x75-Q2</v>
      </c>
      <c r="L1643" s="32">
        <f>VLOOKUP(K:K,'price per block'!A:B,2,FALSE)</f>
        <v>300</v>
      </c>
      <c r="M1643" s="33">
        <f>VLOOKUP(K:K,'price per block'!A:E,5,FALSE)</f>
        <v>1</v>
      </c>
      <c r="N1643">
        <f t="shared" si="76"/>
        <v>0.74099999999999999</v>
      </c>
      <c r="O1643" s="34">
        <f t="shared" si="77"/>
        <v>0</v>
      </c>
    </row>
    <row r="1644" spans="1:15" x14ac:dyDescent="0.2">
      <c r="A1644" s="40">
        <v>45566</v>
      </c>
      <c r="B1644" t="s">
        <v>97</v>
      </c>
      <c r="C1644" s="19" t="s">
        <v>126</v>
      </c>
      <c r="D1644" s="19" t="s">
        <v>24</v>
      </c>
      <c r="E1644" s="19" t="s">
        <v>12</v>
      </c>
      <c r="F1644" s="20" t="s">
        <v>65</v>
      </c>
      <c r="G1644" s="21">
        <v>132</v>
      </c>
      <c r="H1644" s="22">
        <v>317.19600000000003</v>
      </c>
      <c r="I1644" s="22">
        <v>0.41599999999999998</v>
      </c>
      <c r="J1644" s="22">
        <v>1.0704499999999999</v>
      </c>
      <c r="K1644" s="22" t="str">
        <f t="shared" si="75"/>
        <v>19x75-Q5</v>
      </c>
      <c r="L1644" s="32">
        <f>VLOOKUP(K:K,'price per block'!A:B,2,FALSE)</f>
        <v>300</v>
      </c>
      <c r="M1644" s="33">
        <f>VLOOKUP(K:K,'price per block'!A:E,5,FALSE)</f>
        <v>1</v>
      </c>
      <c r="N1644">
        <f t="shared" si="76"/>
        <v>0.41599999999999998</v>
      </c>
      <c r="O1644" s="34">
        <f t="shared" si="77"/>
        <v>0</v>
      </c>
    </row>
    <row r="1645" spans="1:15" x14ac:dyDescent="0.2">
      <c r="A1645" s="40">
        <v>45566</v>
      </c>
      <c r="B1645" t="s">
        <v>97</v>
      </c>
      <c r="C1645" s="19" t="s">
        <v>126</v>
      </c>
      <c r="D1645" s="19" t="s">
        <v>25</v>
      </c>
      <c r="E1645" s="19" t="s">
        <v>12</v>
      </c>
      <c r="F1645" s="20" t="s">
        <v>65</v>
      </c>
      <c r="G1645" s="21">
        <v>125</v>
      </c>
      <c r="H1645" s="22">
        <v>375.375</v>
      </c>
      <c r="I1645" s="22">
        <v>0.49199999999999999</v>
      </c>
      <c r="J1645" s="22">
        <v>1.2666200000000001</v>
      </c>
      <c r="K1645" s="22" t="str">
        <f t="shared" si="75"/>
        <v>19x75-Q5</v>
      </c>
      <c r="L1645" s="32">
        <f>VLOOKUP(K:K,'price per block'!A:B,2,FALSE)</f>
        <v>300</v>
      </c>
      <c r="M1645" s="33">
        <f>VLOOKUP(K:K,'price per block'!A:E,5,FALSE)</f>
        <v>1</v>
      </c>
      <c r="N1645">
        <f t="shared" si="76"/>
        <v>0.49199999999999999</v>
      </c>
      <c r="O1645" s="34">
        <f t="shared" si="77"/>
        <v>0</v>
      </c>
    </row>
    <row r="1646" spans="1:15" x14ac:dyDescent="0.2">
      <c r="A1646" s="40">
        <v>45566</v>
      </c>
      <c r="B1646" s="23" t="s">
        <v>78</v>
      </c>
      <c r="C1646" s="19" t="s">
        <v>126</v>
      </c>
      <c r="D1646" s="19" t="s">
        <v>6</v>
      </c>
      <c r="E1646" s="19" t="s">
        <v>6</v>
      </c>
      <c r="F1646" s="19" t="s">
        <v>6</v>
      </c>
      <c r="G1646" s="21">
        <v>193248</v>
      </c>
      <c r="H1646" s="22">
        <v>11581.5</v>
      </c>
      <c r="I1646" s="22">
        <v>15.178000000000001</v>
      </c>
      <c r="J1646" s="22">
        <v>7.1521600000000003</v>
      </c>
      <c r="K1646" s="22" t="str">
        <f t="shared" si="75"/>
        <v>19x75-Waste</v>
      </c>
      <c r="L1646" s="32">
        <f>VLOOKUP(K:K,'price per block'!A:B,2,FALSE)</f>
        <v>300</v>
      </c>
      <c r="M1646" s="33">
        <f>VLOOKUP(K:K,'price per block'!A:E,5,FALSE)</f>
        <v>1</v>
      </c>
      <c r="N1646">
        <f t="shared" si="76"/>
        <v>15.178000000000001</v>
      </c>
      <c r="O1646" s="34">
        <f t="shared" si="77"/>
        <v>0</v>
      </c>
    </row>
    <row r="1647" spans="1:15" x14ac:dyDescent="0.2">
      <c r="A1647" s="40">
        <v>45566</v>
      </c>
      <c r="B1647" s="23" t="s">
        <v>78</v>
      </c>
      <c r="C1647" s="19" t="s">
        <v>126</v>
      </c>
      <c r="D1647" s="19" t="s">
        <v>9</v>
      </c>
      <c r="E1647" s="19" t="s">
        <v>10</v>
      </c>
      <c r="F1647" s="19" t="s">
        <v>6</v>
      </c>
      <c r="G1647" s="21">
        <v>141345</v>
      </c>
      <c r="H1647" s="22">
        <v>29856</v>
      </c>
      <c r="I1647" s="22">
        <v>39.100999999999999</v>
      </c>
      <c r="J1647" s="22">
        <v>18.424800000000001</v>
      </c>
      <c r="K1647" s="22" t="str">
        <f t="shared" si="75"/>
        <v>19x75-Waste</v>
      </c>
      <c r="L1647" s="32">
        <f>VLOOKUP(K:K,'price per block'!A:B,2,FALSE)</f>
        <v>300</v>
      </c>
      <c r="M1647" s="33">
        <f>VLOOKUP(K:K,'price per block'!A:E,5,FALSE)</f>
        <v>1</v>
      </c>
      <c r="N1647">
        <f t="shared" si="76"/>
        <v>39.100999999999999</v>
      </c>
      <c r="O1647" s="34">
        <f t="shared" si="77"/>
        <v>0</v>
      </c>
    </row>
    <row r="1648" spans="1:15" x14ac:dyDescent="0.2">
      <c r="A1648" s="40">
        <v>45566</v>
      </c>
      <c r="B1648" s="23" t="s">
        <v>78</v>
      </c>
      <c r="C1648" s="19" t="s">
        <v>126</v>
      </c>
      <c r="D1648" s="19" t="s">
        <v>16</v>
      </c>
      <c r="E1648" s="19" t="s">
        <v>6</v>
      </c>
      <c r="F1648" s="19" t="s">
        <v>6</v>
      </c>
      <c r="G1648" s="21">
        <v>0</v>
      </c>
      <c r="H1648" s="22">
        <v>2225.4299999999998</v>
      </c>
      <c r="I1648" s="22">
        <v>2.9159999999999999</v>
      </c>
      <c r="J1648" s="22">
        <v>1.3738900000000001</v>
      </c>
      <c r="K1648" s="22" t="str">
        <f t="shared" si="75"/>
        <v>19x75-Waste</v>
      </c>
      <c r="L1648" s="32">
        <f>VLOOKUP(K:K,'price per block'!A:B,2,FALSE)</f>
        <v>300</v>
      </c>
      <c r="M1648" s="33">
        <f>VLOOKUP(K:K,'price per block'!A:E,5,FALSE)</f>
        <v>1</v>
      </c>
      <c r="N1648">
        <f t="shared" si="76"/>
        <v>2.9159999999999999</v>
      </c>
      <c r="O1648" s="34">
        <f t="shared" si="77"/>
        <v>0</v>
      </c>
    </row>
    <row r="1649" spans="1:15" x14ac:dyDescent="0.2">
      <c r="A1649" s="40">
        <v>45566</v>
      </c>
      <c r="B1649" s="23" t="s">
        <v>78</v>
      </c>
      <c r="C1649" s="19" t="s">
        <v>126</v>
      </c>
      <c r="D1649" s="19" t="s">
        <v>17</v>
      </c>
      <c r="E1649" s="19" t="s">
        <v>6</v>
      </c>
      <c r="F1649" s="19" t="s">
        <v>6</v>
      </c>
      <c r="G1649" s="21">
        <v>18</v>
      </c>
      <c r="H1649" s="22">
        <v>42.564</v>
      </c>
      <c r="I1649" s="22">
        <v>5.5E-2</v>
      </c>
      <c r="J1649" s="22">
        <v>2.60582E-2</v>
      </c>
      <c r="K1649" s="22" t="str">
        <f t="shared" si="75"/>
        <v>19x75-Waste</v>
      </c>
      <c r="L1649" s="32">
        <f>VLOOKUP(K:K,'price per block'!A:B,2,FALSE)</f>
        <v>300</v>
      </c>
      <c r="M1649" s="33">
        <f>VLOOKUP(K:K,'price per block'!A:E,5,FALSE)</f>
        <v>1</v>
      </c>
      <c r="N1649">
        <f t="shared" si="76"/>
        <v>5.5E-2</v>
      </c>
      <c r="O1649" s="34">
        <f t="shared" si="77"/>
        <v>0</v>
      </c>
    </row>
    <row r="1650" spans="1:15" x14ac:dyDescent="0.2">
      <c r="A1650" s="40">
        <v>45566</v>
      </c>
      <c r="B1650" s="23" t="s">
        <v>78</v>
      </c>
      <c r="C1650" s="19" t="s">
        <v>126</v>
      </c>
      <c r="D1650" s="19" t="s">
        <v>13</v>
      </c>
      <c r="E1650" s="19" t="s">
        <v>12</v>
      </c>
      <c r="F1650" s="20" t="s">
        <v>61</v>
      </c>
      <c r="G1650" s="21">
        <v>70237</v>
      </c>
      <c r="H1650" s="22">
        <v>14260.3</v>
      </c>
      <c r="I1650" s="22">
        <v>18.686</v>
      </c>
      <c r="J1650" s="22">
        <v>8.8051300000000001</v>
      </c>
      <c r="K1650" s="22" t="str">
        <f t="shared" si="75"/>
        <v>19x75-Q1</v>
      </c>
      <c r="L1650" s="32">
        <f>VLOOKUP(K:K,'price per block'!A:B,2,FALSE)</f>
        <v>300</v>
      </c>
      <c r="M1650" s="33">
        <f>VLOOKUP(K:K,'price per block'!A:E,5,FALSE)</f>
        <v>1</v>
      </c>
      <c r="N1650">
        <f t="shared" si="76"/>
        <v>18.686</v>
      </c>
      <c r="O1650" s="34">
        <f t="shared" si="77"/>
        <v>0</v>
      </c>
    </row>
    <row r="1651" spans="1:15" x14ac:dyDescent="0.2">
      <c r="A1651" s="40">
        <v>45566</v>
      </c>
      <c r="B1651" s="23" t="s">
        <v>78</v>
      </c>
      <c r="C1651" s="19" t="s">
        <v>126</v>
      </c>
      <c r="D1651" s="19" t="s">
        <v>11</v>
      </c>
      <c r="E1651" s="19" t="s">
        <v>12</v>
      </c>
      <c r="F1651" s="20" t="s">
        <v>61</v>
      </c>
      <c r="G1651" s="21">
        <v>207876</v>
      </c>
      <c r="H1651" s="22">
        <v>85281.5</v>
      </c>
      <c r="I1651" s="22">
        <v>111.742</v>
      </c>
      <c r="J1651" s="22">
        <v>52.654499999999999</v>
      </c>
      <c r="K1651" s="22" t="str">
        <f t="shared" si="75"/>
        <v>19x75-Q1</v>
      </c>
      <c r="L1651" s="32">
        <f>VLOOKUP(K:K,'price per block'!A:B,2,FALSE)</f>
        <v>300</v>
      </c>
      <c r="M1651" s="33">
        <f>VLOOKUP(K:K,'price per block'!A:E,5,FALSE)</f>
        <v>1</v>
      </c>
      <c r="N1651">
        <f t="shared" si="76"/>
        <v>111.742</v>
      </c>
      <c r="O1651" s="34">
        <f t="shared" si="77"/>
        <v>0</v>
      </c>
    </row>
    <row r="1652" spans="1:15" x14ac:dyDescent="0.2">
      <c r="A1652" s="40">
        <v>45566</v>
      </c>
      <c r="B1652" s="23" t="s">
        <v>78</v>
      </c>
      <c r="C1652" s="19" t="s">
        <v>126</v>
      </c>
      <c r="D1652" s="19" t="s">
        <v>27</v>
      </c>
      <c r="E1652" s="19" t="s">
        <v>15</v>
      </c>
      <c r="F1652" s="20" t="s">
        <v>64</v>
      </c>
      <c r="G1652" s="21">
        <v>20605</v>
      </c>
      <c r="H1652" s="22">
        <v>4919.74</v>
      </c>
      <c r="I1652" s="22">
        <v>6.4409999999999998</v>
      </c>
      <c r="J1652" s="22">
        <v>3.0353300000000001</v>
      </c>
      <c r="K1652" s="22" t="str">
        <f t="shared" si="75"/>
        <v>19x75-Q4</v>
      </c>
      <c r="L1652" s="32">
        <f>VLOOKUP(K:K,'price per block'!A:B,2,FALSE)</f>
        <v>200.00000000000003</v>
      </c>
      <c r="M1652" s="33">
        <f>VLOOKUP(K:K,'price per block'!A:E,5,FALSE)</f>
        <v>0.66666666666666663</v>
      </c>
      <c r="N1652">
        <f t="shared" si="76"/>
        <v>4.2939999999999996</v>
      </c>
      <c r="O1652" s="34">
        <f t="shared" si="77"/>
        <v>2.1470000000000002</v>
      </c>
    </row>
    <row r="1653" spans="1:15" x14ac:dyDescent="0.2">
      <c r="A1653" s="40">
        <v>45566</v>
      </c>
      <c r="B1653" s="23" t="s">
        <v>78</v>
      </c>
      <c r="C1653" s="19" t="s">
        <v>126</v>
      </c>
      <c r="D1653" s="19" t="s">
        <v>14</v>
      </c>
      <c r="E1653" s="19" t="s">
        <v>15</v>
      </c>
      <c r="F1653" s="20" t="s">
        <v>62</v>
      </c>
      <c r="G1653" s="21">
        <v>38957</v>
      </c>
      <c r="H1653" s="22">
        <v>10818</v>
      </c>
      <c r="I1653" s="22">
        <v>14.163</v>
      </c>
      <c r="J1653" s="22">
        <v>6.6738200000000001</v>
      </c>
      <c r="K1653" s="22" t="str">
        <f t="shared" si="75"/>
        <v>19x75-Q3</v>
      </c>
      <c r="L1653" s="32">
        <f>VLOOKUP(K:K,'price per block'!A:B,2,FALSE)</f>
        <v>244</v>
      </c>
      <c r="M1653" s="33">
        <f>VLOOKUP(K:K,'price per block'!A:E,5,FALSE)</f>
        <v>0.81333333333333335</v>
      </c>
      <c r="N1653">
        <f t="shared" si="76"/>
        <v>11.51924</v>
      </c>
      <c r="O1653" s="34">
        <f t="shared" si="77"/>
        <v>2.6437600000000003</v>
      </c>
    </row>
    <row r="1654" spans="1:15" x14ac:dyDescent="0.2">
      <c r="A1654" s="40">
        <v>45566</v>
      </c>
      <c r="B1654" s="23" t="s">
        <v>78</v>
      </c>
      <c r="C1654" s="19" t="s">
        <v>126</v>
      </c>
      <c r="D1654" s="19" t="s">
        <v>23</v>
      </c>
      <c r="E1654" s="19" t="s">
        <v>22</v>
      </c>
      <c r="F1654" s="20" t="s">
        <v>63</v>
      </c>
      <c r="G1654" s="21">
        <v>6500</v>
      </c>
      <c r="H1654" s="22">
        <v>1779.62</v>
      </c>
      <c r="I1654" s="22">
        <v>2.3290000000000002</v>
      </c>
      <c r="J1654" s="22">
        <v>1.0976900000000001</v>
      </c>
      <c r="K1654" s="22" t="str">
        <f t="shared" si="75"/>
        <v>19x75-Q2</v>
      </c>
      <c r="L1654" s="32">
        <f>VLOOKUP(K:K,'price per block'!A:B,2,FALSE)</f>
        <v>300</v>
      </c>
      <c r="M1654" s="33">
        <f>VLOOKUP(K:K,'price per block'!A:E,5,FALSE)</f>
        <v>1</v>
      </c>
      <c r="N1654">
        <f t="shared" si="76"/>
        <v>2.3290000000000002</v>
      </c>
      <c r="O1654" s="34">
        <f t="shared" si="77"/>
        <v>0</v>
      </c>
    </row>
    <row r="1655" spans="1:15" x14ac:dyDescent="0.2">
      <c r="A1655" s="40">
        <v>45566</v>
      </c>
      <c r="B1655" s="23" t="s">
        <v>78</v>
      </c>
      <c r="C1655" s="19" t="s">
        <v>126</v>
      </c>
      <c r="D1655" s="19" t="s">
        <v>24</v>
      </c>
      <c r="E1655" s="19" t="s">
        <v>12</v>
      </c>
      <c r="F1655" s="20" t="s">
        <v>65</v>
      </c>
      <c r="G1655" s="21">
        <v>301</v>
      </c>
      <c r="H1655" s="22">
        <v>723.303</v>
      </c>
      <c r="I1655" s="22">
        <v>0.94799999999999995</v>
      </c>
      <c r="J1655" s="22">
        <v>0.44680399999999998</v>
      </c>
      <c r="K1655" s="22" t="str">
        <f t="shared" si="75"/>
        <v>19x75-Q5</v>
      </c>
      <c r="L1655" s="32">
        <f>VLOOKUP(K:K,'price per block'!A:B,2,FALSE)</f>
        <v>300</v>
      </c>
      <c r="M1655" s="33">
        <f>VLOOKUP(K:K,'price per block'!A:E,5,FALSE)</f>
        <v>1</v>
      </c>
      <c r="N1655">
        <f t="shared" si="76"/>
        <v>0.94799999999999995</v>
      </c>
      <c r="O1655" s="34">
        <f t="shared" si="77"/>
        <v>0</v>
      </c>
    </row>
    <row r="1656" spans="1:15" x14ac:dyDescent="0.2">
      <c r="A1656" s="40">
        <v>45566</v>
      </c>
      <c r="B1656" s="23" t="s">
        <v>78</v>
      </c>
      <c r="C1656" s="19" t="s">
        <v>126</v>
      </c>
      <c r="D1656" s="19" t="s">
        <v>25</v>
      </c>
      <c r="E1656" s="19" t="s">
        <v>12</v>
      </c>
      <c r="F1656" s="20" t="s">
        <v>65</v>
      </c>
      <c r="G1656" s="21">
        <v>167</v>
      </c>
      <c r="H1656" s="22">
        <v>501.50099999999998</v>
      </c>
      <c r="I1656" s="22">
        <v>0.65800000000000003</v>
      </c>
      <c r="J1656" s="22">
        <v>0.30984499999999998</v>
      </c>
      <c r="K1656" s="22" t="str">
        <f t="shared" si="75"/>
        <v>19x75-Q5</v>
      </c>
      <c r="L1656" s="32">
        <f>VLOOKUP(K:K,'price per block'!A:B,2,FALSE)</f>
        <v>300</v>
      </c>
      <c r="M1656" s="33">
        <f>VLOOKUP(K:K,'price per block'!A:E,5,FALSE)</f>
        <v>1</v>
      </c>
      <c r="N1656">
        <f t="shared" si="76"/>
        <v>0.65800000000000003</v>
      </c>
      <c r="O1656" s="34">
        <f t="shared" si="77"/>
        <v>0</v>
      </c>
    </row>
    <row r="1657" spans="1:15" x14ac:dyDescent="0.2">
      <c r="A1657" s="40">
        <v>45597</v>
      </c>
      <c r="B1657" s="23" t="s">
        <v>78</v>
      </c>
      <c r="C1657" s="19" t="s">
        <v>42</v>
      </c>
      <c r="D1657" s="19" t="s">
        <v>6</v>
      </c>
      <c r="E1657" s="19" t="s">
        <v>6</v>
      </c>
      <c r="F1657" s="20" t="s">
        <v>6</v>
      </c>
      <c r="G1657" s="21">
        <v>12412</v>
      </c>
      <c r="H1657" s="22">
        <v>729.89400000000001</v>
      </c>
      <c r="I1657" s="22">
        <v>1.2829999999999999</v>
      </c>
      <c r="J1657" s="22">
        <v>6.8101099999999999</v>
      </c>
      <c r="K1657" s="22" t="str">
        <f t="shared" si="75"/>
        <v>19x100-Waste</v>
      </c>
      <c r="L1657" s="32">
        <f>VLOOKUP(K:K,'price per block'!A:B,2,FALSE)</f>
        <v>300</v>
      </c>
      <c r="M1657" s="33">
        <f>VLOOKUP(K:K,'price per block'!A:E,5,FALSE)</f>
        <v>1</v>
      </c>
      <c r="N1657">
        <f t="shared" si="76"/>
        <v>1.2829999999999999</v>
      </c>
      <c r="O1657" s="34">
        <f t="shared" si="77"/>
        <v>0</v>
      </c>
    </row>
    <row r="1658" spans="1:15" x14ac:dyDescent="0.2">
      <c r="A1658" s="40">
        <v>45597</v>
      </c>
      <c r="B1658" s="23" t="s">
        <v>78</v>
      </c>
      <c r="C1658" s="19" t="s">
        <v>42</v>
      </c>
      <c r="D1658" s="19" t="s">
        <v>9</v>
      </c>
      <c r="E1658" s="19" t="s">
        <v>10</v>
      </c>
      <c r="F1658" s="20" t="s">
        <v>6</v>
      </c>
      <c r="G1658" s="21">
        <v>8589</v>
      </c>
      <c r="H1658" s="22">
        <v>1550.59</v>
      </c>
      <c r="I1658" s="22">
        <v>2.7250000000000001</v>
      </c>
      <c r="J1658" s="22">
        <v>14.4619</v>
      </c>
      <c r="K1658" s="22" t="str">
        <f t="shared" si="75"/>
        <v>19x100-Waste</v>
      </c>
      <c r="L1658" s="32">
        <f>VLOOKUP(K:K,'price per block'!A:B,2,FALSE)</f>
        <v>300</v>
      </c>
      <c r="M1658" s="33">
        <f>VLOOKUP(K:K,'price per block'!A:E,5,FALSE)</f>
        <v>1</v>
      </c>
      <c r="N1658">
        <f t="shared" si="76"/>
        <v>2.7250000000000001</v>
      </c>
      <c r="O1658" s="34">
        <f t="shared" si="77"/>
        <v>0</v>
      </c>
    </row>
    <row r="1659" spans="1:15" x14ac:dyDescent="0.2">
      <c r="A1659" s="40">
        <v>45597</v>
      </c>
      <c r="B1659" s="23" t="s">
        <v>78</v>
      </c>
      <c r="C1659" s="19" t="s">
        <v>42</v>
      </c>
      <c r="D1659" s="19" t="s">
        <v>16</v>
      </c>
      <c r="E1659" s="19" t="s">
        <v>6</v>
      </c>
      <c r="F1659" s="20" t="s">
        <v>6</v>
      </c>
      <c r="G1659" s="21">
        <v>0</v>
      </c>
      <c r="H1659" s="22">
        <v>149.42400000000001</v>
      </c>
      <c r="I1659" s="22">
        <v>0.26300000000000001</v>
      </c>
      <c r="J1659" s="22">
        <v>1.3940999999999999</v>
      </c>
      <c r="K1659" s="22" t="str">
        <f t="shared" si="75"/>
        <v>19x100-Waste</v>
      </c>
      <c r="L1659" s="32">
        <f>VLOOKUP(K:K,'price per block'!A:B,2,FALSE)</f>
        <v>300</v>
      </c>
      <c r="M1659" s="33">
        <f>VLOOKUP(K:K,'price per block'!A:E,5,FALSE)</f>
        <v>1</v>
      </c>
      <c r="N1659">
        <f t="shared" si="76"/>
        <v>0.26300000000000001</v>
      </c>
      <c r="O1659" s="34">
        <f t="shared" si="77"/>
        <v>0</v>
      </c>
    </row>
    <row r="1660" spans="1:15" x14ac:dyDescent="0.2">
      <c r="A1660" s="40">
        <v>45597</v>
      </c>
      <c r="B1660" s="23" t="s">
        <v>78</v>
      </c>
      <c r="C1660" s="19" t="s">
        <v>42</v>
      </c>
      <c r="D1660" s="19" t="s">
        <v>17</v>
      </c>
      <c r="E1660" s="19" t="s">
        <v>6</v>
      </c>
      <c r="F1660" s="20" t="s">
        <v>6</v>
      </c>
      <c r="G1660" s="21">
        <v>4</v>
      </c>
      <c r="H1660" s="22">
        <v>16.899000000000001</v>
      </c>
      <c r="I1660" s="22">
        <v>0.03</v>
      </c>
      <c r="J1660" s="22">
        <v>0.158304</v>
      </c>
      <c r="K1660" s="22" t="str">
        <f t="shared" si="75"/>
        <v>19x100-Waste</v>
      </c>
      <c r="L1660" s="32">
        <f>VLOOKUP(K:K,'price per block'!A:B,2,FALSE)</f>
        <v>300</v>
      </c>
      <c r="M1660" s="33">
        <f>VLOOKUP(K:K,'price per block'!A:E,5,FALSE)</f>
        <v>1</v>
      </c>
      <c r="N1660">
        <f t="shared" si="76"/>
        <v>0.03</v>
      </c>
      <c r="O1660" s="34">
        <f t="shared" si="77"/>
        <v>0</v>
      </c>
    </row>
    <row r="1661" spans="1:15" x14ac:dyDescent="0.2">
      <c r="A1661" s="40">
        <v>45597</v>
      </c>
      <c r="B1661" s="23" t="s">
        <v>78</v>
      </c>
      <c r="C1661" s="19" t="s">
        <v>42</v>
      </c>
      <c r="D1661" s="19" t="s">
        <v>46</v>
      </c>
      <c r="E1661" s="19" t="s">
        <v>12</v>
      </c>
      <c r="F1661" s="20" t="s">
        <v>61</v>
      </c>
      <c r="G1661" s="21">
        <v>4427</v>
      </c>
      <c r="H1661" s="22">
        <v>834.60500000000002</v>
      </c>
      <c r="I1661" s="22">
        <v>1.4670000000000001</v>
      </c>
      <c r="J1661" s="22">
        <v>7.7855800000000004</v>
      </c>
      <c r="K1661" s="22" t="str">
        <f t="shared" si="75"/>
        <v>19x100-Q1</v>
      </c>
      <c r="L1661" s="32">
        <f>VLOOKUP(K:K,'price per block'!A:B,2,FALSE)</f>
        <v>300</v>
      </c>
      <c r="M1661" s="33">
        <f>VLOOKUP(K:K,'price per block'!A:E,5,FALSE)</f>
        <v>1</v>
      </c>
      <c r="N1661">
        <f t="shared" si="76"/>
        <v>1.4670000000000001</v>
      </c>
      <c r="O1661" s="34">
        <f t="shared" si="77"/>
        <v>0</v>
      </c>
    </row>
    <row r="1662" spans="1:15" x14ac:dyDescent="0.2">
      <c r="A1662" s="40">
        <v>45597</v>
      </c>
      <c r="B1662" s="23" t="s">
        <v>78</v>
      </c>
      <c r="C1662" s="19" t="s">
        <v>42</v>
      </c>
      <c r="D1662" s="19" t="s">
        <v>47</v>
      </c>
      <c r="E1662" s="19" t="s">
        <v>12</v>
      </c>
      <c r="F1662" s="20" t="s">
        <v>61</v>
      </c>
      <c r="G1662" s="21">
        <v>14562</v>
      </c>
      <c r="H1662" s="22">
        <v>5800.9</v>
      </c>
      <c r="I1662" s="22">
        <v>10.199</v>
      </c>
      <c r="J1662" s="22">
        <v>54.1342</v>
      </c>
      <c r="K1662" s="22" t="str">
        <f t="shared" si="75"/>
        <v>19x100-Q1</v>
      </c>
      <c r="L1662" s="32">
        <f>VLOOKUP(K:K,'price per block'!A:B,2,FALSE)</f>
        <v>300</v>
      </c>
      <c r="M1662" s="33">
        <f>VLOOKUP(K:K,'price per block'!A:E,5,FALSE)</f>
        <v>1</v>
      </c>
      <c r="N1662">
        <f t="shared" si="76"/>
        <v>10.199</v>
      </c>
      <c r="O1662" s="34">
        <f t="shared" si="77"/>
        <v>0</v>
      </c>
    </row>
    <row r="1663" spans="1:15" x14ac:dyDescent="0.2">
      <c r="A1663" s="40">
        <v>45597</v>
      </c>
      <c r="B1663" s="23" t="s">
        <v>78</v>
      </c>
      <c r="C1663" s="19" t="s">
        <v>42</v>
      </c>
      <c r="D1663" s="19" t="s">
        <v>110</v>
      </c>
      <c r="E1663" s="19" t="s">
        <v>15</v>
      </c>
      <c r="F1663" s="20" t="s">
        <v>64</v>
      </c>
      <c r="G1663" s="21">
        <v>3251</v>
      </c>
      <c r="H1663" s="22">
        <v>709.35900000000004</v>
      </c>
      <c r="I1663" s="22">
        <v>1.2470000000000001</v>
      </c>
      <c r="J1663" s="22">
        <v>6.6167999999999996</v>
      </c>
      <c r="K1663" s="22" t="str">
        <f t="shared" si="75"/>
        <v>19x100-Q4</v>
      </c>
      <c r="L1663" s="32">
        <f>VLOOKUP(K:K,'price per block'!A:B,2,FALSE)</f>
        <v>150</v>
      </c>
      <c r="M1663" s="33">
        <f>VLOOKUP(K:K,'price per block'!A:E,5,FALSE)</f>
        <v>0.5</v>
      </c>
      <c r="N1663">
        <f t="shared" si="76"/>
        <v>0.62350000000000005</v>
      </c>
      <c r="O1663" s="34">
        <f t="shared" si="77"/>
        <v>0.62350000000000005</v>
      </c>
    </row>
    <row r="1664" spans="1:15" x14ac:dyDescent="0.2">
      <c r="A1664" s="40">
        <v>45597</v>
      </c>
      <c r="B1664" s="23" t="s">
        <v>78</v>
      </c>
      <c r="C1664" s="19" t="s">
        <v>42</v>
      </c>
      <c r="D1664" s="19" t="s">
        <v>45</v>
      </c>
      <c r="E1664" s="19" t="s">
        <v>22</v>
      </c>
      <c r="F1664" s="20" t="s">
        <v>63</v>
      </c>
      <c r="G1664" s="21">
        <v>331</v>
      </c>
      <c r="H1664" s="22">
        <v>94.474999999999994</v>
      </c>
      <c r="I1664" s="22">
        <v>0.16600000000000001</v>
      </c>
      <c r="J1664" s="22">
        <v>0.88157099999999999</v>
      </c>
      <c r="K1664" s="22" t="str">
        <f t="shared" si="75"/>
        <v>19x100-Q2</v>
      </c>
      <c r="L1664" s="32">
        <f>VLOOKUP(K:K,'price per block'!A:B,2,FALSE)</f>
        <v>300</v>
      </c>
      <c r="M1664" s="33">
        <f>VLOOKUP(K:K,'price per block'!A:E,5,FALSE)</f>
        <v>1</v>
      </c>
      <c r="N1664">
        <f t="shared" si="76"/>
        <v>0.16600000000000001</v>
      </c>
      <c r="O1664" s="34">
        <f t="shared" si="77"/>
        <v>0</v>
      </c>
    </row>
    <row r="1665" spans="1:15" x14ac:dyDescent="0.2">
      <c r="A1665" s="40">
        <v>45597</v>
      </c>
      <c r="B1665" s="23" t="s">
        <v>78</v>
      </c>
      <c r="C1665" s="19" t="s">
        <v>42</v>
      </c>
      <c r="D1665" s="19" t="s">
        <v>96</v>
      </c>
      <c r="E1665" s="19" t="s">
        <v>15</v>
      </c>
      <c r="F1665" s="20" t="s">
        <v>62</v>
      </c>
      <c r="G1665" s="21">
        <v>2469</v>
      </c>
      <c r="H1665" s="22">
        <v>685.63699999999994</v>
      </c>
      <c r="I1665" s="22">
        <v>1.2050000000000001</v>
      </c>
      <c r="J1665" s="22">
        <v>6.3976699999999997</v>
      </c>
      <c r="K1665" s="22" t="str">
        <f t="shared" si="75"/>
        <v>19x100-Q3</v>
      </c>
      <c r="L1665" s="32">
        <f>VLOOKUP(K:K,'price per block'!A:B,2,FALSE)</f>
        <v>225</v>
      </c>
      <c r="M1665" s="33">
        <f>VLOOKUP(K:K,'price per block'!A:E,5,FALSE)</f>
        <v>0.75</v>
      </c>
      <c r="N1665">
        <f t="shared" si="76"/>
        <v>0.90375000000000005</v>
      </c>
      <c r="O1665" s="34">
        <f t="shared" si="77"/>
        <v>0.30125000000000002</v>
      </c>
    </row>
    <row r="1666" spans="1:15" x14ac:dyDescent="0.2">
      <c r="A1666" s="40">
        <v>45597</v>
      </c>
      <c r="B1666" s="23" t="s">
        <v>78</v>
      </c>
      <c r="C1666" s="19" t="s">
        <v>42</v>
      </c>
      <c r="D1666" s="19" t="s">
        <v>43</v>
      </c>
      <c r="E1666" s="19" t="s">
        <v>12</v>
      </c>
      <c r="F1666" s="20" t="s">
        <v>65</v>
      </c>
      <c r="G1666" s="21">
        <v>33</v>
      </c>
      <c r="H1666" s="22">
        <v>79.463999999999999</v>
      </c>
      <c r="I1666" s="22">
        <v>0.14000000000000001</v>
      </c>
      <c r="J1666" s="22">
        <v>0.74302800000000002</v>
      </c>
      <c r="K1666" s="22" t="str">
        <f t="shared" si="75"/>
        <v>19x100-Q5</v>
      </c>
      <c r="L1666" s="32">
        <f>VLOOKUP(K:K,'price per block'!A:B,2,FALSE)</f>
        <v>300</v>
      </c>
      <c r="M1666" s="33">
        <f>VLOOKUP(K:K,'price per block'!A:E,5,FALSE)</f>
        <v>1</v>
      </c>
      <c r="N1666">
        <f t="shared" si="76"/>
        <v>0.14000000000000001</v>
      </c>
      <c r="O1666" s="34">
        <f t="shared" si="77"/>
        <v>0</v>
      </c>
    </row>
    <row r="1667" spans="1:15" x14ac:dyDescent="0.2">
      <c r="A1667" s="40">
        <v>45597</v>
      </c>
      <c r="B1667" s="23" t="s">
        <v>78</v>
      </c>
      <c r="C1667" s="19" t="s">
        <v>42</v>
      </c>
      <c r="D1667" s="19" t="s">
        <v>41</v>
      </c>
      <c r="E1667" s="19" t="s">
        <v>12</v>
      </c>
      <c r="F1667" s="20" t="s">
        <v>65</v>
      </c>
      <c r="G1667" s="21">
        <v>22</v>
      </c>
      <c r="H1667" s="22">
        <v>66.066000000000003</v>
      </c>
      <c r="I1667" s="22">
        <v>0.11600000000000001</v>
      </c>
      <c r="J1667" s="22">
        <v>0.61671799999999999</v>
      </c>
      <c r="K1667" s="22" t="str">
        <f t="shared" ref="K1667:K1730" si="78">CONCATENATE(C1667,"-",F1667)</f>
        <v>19x100-Q5</v>
      </c>
      <c r="L1667" s="32">
        <f>VLOOKUP(K:K,'price per block'!A:B,2,FALSE)</f>
        <v>300</v>
      </c>
      <c r="M1667" s="33">
        <f>VLOOKUP(K:K,'price per block'!A:E,5,FALSE)</f>
        <v>1</v>
      </c>
      <c r="N1667">
        <f t="shared" ref="N1667:N1730" si="79">M1667*I1667</f>
        <v>0.11600000000000001</v>
      </c>
      <c r="O1667" s="34">
        <f t="shared" ref="O1667:O1730" si="80">I1667-N1667</f>
        <v>0</v>
      </c>
    </row>
    <row r="1668" spans="1:15" x14ac:dyDescent="0.2">
      <c r="A1668" s="40">
        <v>45597</v>
      </c>
      <c r="B1668" s="23" t="s">
        <v>78</v>
      </c>
      <c r="C1668" s="19" t="s">
        <v>128</v>
      </c>
      <c r="D1668" s="19" t="s">
        <v>6</v>
      </c>
      <c r="E1668" s="19" t="s">
        <v>6</v>
      </c>
      <c r="F1668" s="27" t="s">
        <v>6</v>
      </c>
      <c r="G1668" s="21">
        <v>38121</v>
      </c>
      <c r="H1668" s="22">
        <v>2322.5</v>
      </c>
      <c r="I1668" s="22">
        <v>3.8919999999999999</v>
      </c>
      <c r="J1668" s="22">
        <v>1.5496799999999999</v>
      </c>
      <c r="K1668" s="22" t="str">
        <f t="shared" si="78"/>
        <v>25x75-Waste</v>
      </c>
      <c r="L1668" s="32">
        <f>VLOOKUP(K:K,'price per block'!A:B,2,FALSE)</f>
        <v>300</v>
      </c>
      <c r="M1668" s="33">
        <f>VLOOKUP(K:K,'price per block'!A:E,5,FALSE)</f>
        <v>1</v>
      </c>
      <c r="N1668">
        <f t="shared" si="79"/>
        <v>3.8919999999999999</v>
      </c>
      <c r="O1668" s="34">
        <f t="shared" si="80"/>
        <v>0</v>
      </c>
    </row>
    <row r="1669" spans="1:15" x14ac:dyDescent="0.2">
      <c r="A1669" s="40">
        <v>45597</v>
      </c>
      <c r="B1669" s="23" t="s">
        <v>78</v>
      </c>
      <c r="C1669" s="19" t="s">
        <v>128</v>
      </c>
      <c r="D1669" s="19" t="s">
        <v>16</v>
      </c>
      <c r="E1669" s="19" t="s">
        <v>6</v>
      </c>
      <c r="F1669" s="27" t="s">
        <v>6</v>
      </c>
      <c r="G1669" s="21">
        <v>0</v>
      </c>
      <c r="H1669" s="22">
        <v>500.87200000000001</v>
      </c>
      <c r="I1669" s="22">
        <v>0.83899999999999997</v>
      </c>
      <c r="J1669" s="22">
        <v>0.334177</v>
      </c>
      <c r="K1669" s="22" t="str">
        <f t="shared" si="78"/>
        <v>25x75-Waste</v>
      </c>
      <c r="L1669" s="32">
        <f>VLOOKUP(K:K,'price per block'!A:B,2,FALSE)</f>
        <v>300</v>
      </c>
      <c r="M1669" s="33">
        <f>VLOOKUP(K:K,'price per block'!A:E,5,FALSE)</f>
        <v>1</v>
      </c>
      <c r="N1669">
        <f t="shared" si="79"/>
        <v>0.83899999999999997</v>
      </c>
      <c r="O1669" s="34">
        <f t="shared" si="80"/>
        <v>0</v>
      </c>
    </row>
    <row r="1670" spans="1:15" x14ac:dyDescent="0.2">
      <c r="A1670" s="40">
        <v>45597</v>
      </c>
      <c r="B1670" s="23" t="s">
        <v>78</v>
      </c>
      <c r="C1670" s="19" t="s">
        <v>128</v>
      </c>
      <c r="D1670" s="19" t="s">
        <v>17</v>
      </c>
      <c r="E1670" s="19" t="s">
        <v>6</v>
      </c>
      <c r="F1670" s="27" t="s">
        <v>6</v>
      </c>
      <c r="G1670" s="21">
        <v>0</v>
      </c>
      <c r="H1670" s="22">
        <v>0</v>
      </c>
      <c r="I1670" s="22">
        <v>0</v>
      </c>
      <c r="J1670" s="22">
        <v>0</v>
      </c>
      <c r="K1670" s="22" t="str">
        <f t="shared" si="78"/>
        <v>25x75-Waste</v>
      </c>
      <c r="L1670" s="32">
        <f>VLOOKUP(K:K,'price per block'!A:B,2,FALSE)</f>
        <v>300</v>
      </c>
      <c r="M1670" s="33">
        <f>VLOOKUP(K:K,'price per block'!A:E,5,FALSE)</f>
        <v>1</v>
      </c>
      <c r="N1670">
        <f t="shared" si="79"/>
        <v>0</v>
      </c>
      <c r="O1670" s="34">
        <f t="shared" si="80"/>
        <v>0</v>
      </c>
    </row>
    <row r="1671" spans="1:15" x14ac:dyDescent="0.2">
      <c r="A1671" s="40">
        <v>45597</v>
      </c>
      <c r="B1671" s="23" t="s">
        <v>78</v>
      </c>
      <c r="C1671" s="19" t="s">
        <v>128</v>
      </c>
      <c r="D1671" s="19" t="s">
        <v>9</v>
      </c>
      <c r="E1671" s="19" t="s">
        <v>10</v>
      </c>
      <c r="F1671" s="27" t="s">
        <v>6</v>
      </c>
      <c r="G1671" s="21">
        <v>36732</v>
      </c>
      <c r="H1671" s="22">
        <v>8202.43</v>
      </c>
      <c r="I1671" s="22">
        <v>13.741</v>
      </c>
      <c r="J1671" s="22">
        <v>5.4715499999999997</v>
      </c>
      <c r="K1671" s="22" t="str">
        <f t="shared" si="78"/>
        <v>25x75-Waste</v>
      </c>
      <c r="L1671" s="32">
        <f>VLOOKUP(K:K,'price per block'!A:B,2,FALSE)</f>
        <v>300</v>
      </c>
      <c r="M1671" s="33">
        <f>VLOOKUP(K:K,'price per block'!A:E,5,FALSE)</f>
        <v>1</v>
      </c>
      <c r="N1671">
        <f t="shared" si="79"/>
        <v>13.741</v>
      </c>
      <c r="O1671" s="34">
        <f t="shared" si="80"/>
        <v>0</v>
      </c>
    </row>
    <row r="1672" spans="1:15" x14ac:dyDescent="0.2">
      <c r="A1672" s="40">
        <v>45597</v>
      </c>
      <c r="B1672" s="23" t="s">
        <v>78</v>
      </c>
      <c r="C1672" s="19" t="s">
        <v>129</v>
      </c>
      <c r="D1672" s="19" t="s">
        <v>6</v>
      </c>
      <c r="E1672" s="19" t="s">
        <v>6</v>
      </c>
      <c r="F1672" s="27" t="s">
        <v>6</v>
      </c>
      <c r="G1672" s="21">
        <v>59140</v>
      </c>
      <c r="H1672" s="22">
        <v>3293.57</v>
      </c>
      <c r="I1672" s="22">
        <v>9.343</v>
      </c>
      <c r="J1672" s="22">
        <v>3.7205300000000001</v>
      </c>
      <c r="K1672" s="22" t="str">
        <f t="shared" si="78"/>
        <v>25x125-Waste</v>
      </c>
      <c r="L1672" s="32">
        <f>VLOOKUP(K:K,'price per block'!A:B,2,FALSE)</f>
        <v>346.15384615384613</v>
      </c>
      <c r="M1672" s="33">
        <f>VLOOKUP(K:K,'price per block'!A:E,5,FALSE)</f>
        <v>1</v>
      </c>
      <c r="N1672">
        <f t="shared" si="79"/>
        <v>9.343</v>
      </c>
      <c r="O1672" s="34">
        <f t="shared" si="80"/>
        <v>0</v>
      </c>
    </row>
    <row r="1673" spans="1:15" x14ac:dyDescent="0.2">
      <c r="A1673" s="40">
        <v>45597</v>
      </c>
      <c r="B1673" s="23" t="s">
        <v>78</v>
      </c>
      <c r="C1673" s="19" t="s">
        <v>129</v>
      </c>
      <c r="D1673" s="19" t="s">
        <v>16</v>
      </c>
      <c r="E1673" s="19" t="s">
        <v>6</v>
      </c>
      <c r="F1673" s="27" t="s">
        <v>6</v>
      </c>
      <c r="G1673" s="21">
        <v>0</v>
      </c>
      <c r="H1673" s="22">
        <v>990.88099999999997</v>
      </c>
      <c r="I1673" s="22">
        <v>2.8109999999999999</v>
      </c>
      <c r="J1673" s="22">
        <v>1.1192200000000001</v>
      </c>
      <c r="K1673" s="22" t="str">
        <f t="shared" si="78"/>
        <v>25x125-Waste</v>
      </c>
      <c r="L1673" s="32">
        <f>VLOOKUP(K:K,'price per block'!A:B,2,FALSE)</f>
        <v>346.15384615384613</v>
      </c>
      <c r="M1673" s="33">
        <f>VLOOKUP(K:K,'price per block'!A:E,5,FALSE)</f>
        <v>1</v>
      </c>
      <c r="N1673">
        <f t="shared" si="79"/>
        <v>2.8109999999999999</v>
      </c>
      <c r="O1673" s="34">
        <f t="shared" si="80"/>
        <v>0</v>
      </c>
    </row>
    <row r="1674" spans="1:15" x14ac:dyDescent="0.2">
      <c r="A1674" s="40">
        <v>45597</v>
      </c>
      <c r="B1674" s="23" t="s">
        <v>78</v>
      </c>
      <c r="C1674" s="19" t="s">
        <v>129</v>
      </c>
      <c r="D1674" s="19" t="s">
        <v>17</v>
      </c>
      <c r="E1674" s="19" t="s">
        <v>6</v>
      </c>
      <c r="F1674" s="27" t="s">
        <v>6</v>
      </c>
      <c r="G1674" s="21">
        <v>7</v>
      </c>
      <c r="H1674" s="22">
        <v>30.382000000000001</v>
      </c>
      <c r="I1674" s="22">
        <v>8.6999999999999994E-2</v>
      </c>
      <c r="J1674" s="22">
        <v>3.4490600000000003E-2</v>
      </c>
      <c r="K1674" s="22" t="str">
        <f t="shared" si="78"/>
        <v>25x125-Waste</v>
      </c>
      <c r="L1674" s="32">
        <f>VLOOKUP(K:K,'price per block'!A:B,2,FALSE)</f>
        <v>346.15384615384613</v>
      </c>
      <c r="M1674" s="33">
        <f>VLOOKUP(K:K,'price per block'!A:E,5,FALSE)</f>
        <v>1</v>
      </c>
      <c r="N1674">
        <f t="shared" si="79"/>
        <v>8.6999999999999994E-2</v>
      </c>
      <c r="O1674" s="34">
        <f t="shared" si="80"/>
        <v>0</v>
      </c>
    </row>
    <row r="1675" spans="1:15" x14ac:dyDescent="0.2">
      <c r="A1675" s="40">
        <v>45597</v>
      </c>
      <c r="B1675" s="23" t="s">
        <v>78</v>
      </c>
      <c r="C1675" s="19" t="s">
        <v>129</v>
      </c>
      <c r="D1675" s="19" t="s">
        <v>9</v>
      </c>
      <c r="E1675" s="19" t="s">
        <v>10</v>
      </c>
      <c r="F1675" s="27" t="s">
        <v>6</v>
      </c>
      <c r="G1675" s="21">
        <v>76629</v>
      </c>
      <c r="H1675" s="22">
        <v>15155.4</v>
      </c>
      <c r="I1675" s="22">
        <v>42.978999999999999</v>
      </c>
      <c r="J1675" s="22">
        <v>17.1142</v>
      </c>
      <c r="K1675" s="22" t="str">
        <f t="shared" si="78"/>
        <v>25x125-Waste</v>
      </c>
      <c r="L1675" s="32">
        <f>VLOOKUP(K:K,'price per block'!A:B,2,FALSE)</f>
        <v>346.15384615384613</v>
      </c>
      <c r="M1675" s="33">
        <f>VLOOKUP(K:K,'price per block'!A:E,5,FALSE)</f>
        <v>1</v>
      </c>
      <c r="N1675">
        <f t="shared" si="79"/>
        <v>42.978999999999999</v>
      </c>
      <c r="O1675" s="34">
        <f t="shared" si="80"/>
        <v>0</v>
      </c>
    </row>
    <row r="1676" spans="1:15" x14ac:dyDescent="0.2">
      <c r="A1676" s="40">
        <v>45597</v>
      </c>
      <c r="B1676" s="23" t="s">
        <v>78</v>
      </c>
      <c r="C1676" s="19" t="s">
        <v>128</v>
      </c>
      <c r="D1676" s="19" t="s">
        <v>71</v>
      </c>
      <c r="E1676" s="19" t="s">
        <v>15</v>
      </c>
      <c r="F1676" s="27" t="s">
        <v>62</v>
      </c>
      <c r="G1676" s="21">
        <v>14538</v>
      </c>
      <c r="H1676" s="22">
        <v>3824.71</v>
      </c>
      <c r="I1676" s="22">
        <v>6.407</v>
      </c>
      <c r="J1676" s="22">
        <v>2.5514600000000001</v>
      </c>
      <c r="K1676" s="22" t="str">
        <f t="shared" si="78"/>
        <v>25x75-Q3</v>
      </c>
      <c r="L1676" s="32">
        <f>VLOOKUP(K:K,'price per block'!A:B,2,FALSE)</f>
        <v>244</v>
      </c>
      <c r="M1676" s="33">
        <f>VLOOKUP(K:K,'price per block'!A:E,5,FALSE)</f>
        <v>0.81333333333333335</v>
      </c>
      <c r="N1676">
        <f t="shared" si="79"/>
        <v>5.2110266666666671</v>
      </c>
      <c r="O1676" s="34">
        <f t="shared" si="80"/>
        <v>1.1959733333333329</v>
      </c>
    </row>
    <row r="1677" spans="1:15" x14ac:dyDescent="0.2">
      <c r="A1677" s="40">
        <v>45597</v>
      </c>
      <c r="B1677" s="23" t="s">
        <v>78</v>
      </c>
      <c r="C1677" s="19" t="s">
        <v>128</v>
      </c>
      <c r="D1677" s="19" t="s">
        <v>69</v>
      </c>
      <c r="E1677" s="19" t="s">
        <v>12</v>
      </c>
      <c r="F1677" s="27" t="s">
        <v>61</v>
      </c>
      <c r="G1677" s="21">
        <v>15268</v>
      </c>
      <c r="H1677" s="22">
        <v>3202.14</v>
      </c>
      <c r="I1677" s="22">
        <v>5.3650000000000002</v>
      </c>
      <c r="J1677" s="22">
        <v>2.1362299999999999</v>
      </c>
      <c r="K1677" s="22" t="str">
        <f t="shared" si="78"/>
        <v>25x75-Q1</v>
      </c>
      <c r="L1677" s="32">
        <f>VLOOKUP(K:K,'price per block'!A:B,2,FALSE)</f>
        <v>300</v>
      </c>
      <c r="M1677" s="33">
        <f>VLOOKUP(K:K,'price per block'!A:E,5,FALSE)</f>
        <v>1</v>
      </c>
      <c r="N1677">
        <f t="shared" si="79"/>
        <v>5.3650000000000002</v>
      </c>
      <c r="O1677" s="34">
        <f t="shared" si="80"/>
        <v>0</v>
      </c>
    </row>
    <row r="1678" spans="1:15" x14ac:dyDescent="0.2">
      <c r="A1678" s="40">
        <v>45597</v>
      </c>
      <c r="B1678" s="23" t="s">
        <v>78</v>
      </c>
      <c r="C1678" s="19" t="s">
        <v>128</v>
      </c>
      <c r="D1678" s="19" t="s">
        <v>98</v>
      </c>
      <c r="E1678" s="19" t="s">
        <v>15</v>
      </c>
      <c r="F1678" s="27" t="s">
        <v>64</v>
      </c>
      <c r="G1678" s="21">
        <v>5697</v>
      </c>
      <c r="H1678" s="22">
        <v>1381.39</v>
      </c>
      <c r="I1678" s="22">
        <v>2.3140000000000001</v>
      </c>
      <c r="J1678" s="22">
        <v>0.92144999999999999</v>
      </c>
      <c r="K1678" s="22" t="str">
        <f t="shared" si="78"/>
        <v>25x75-Q4</v>
      </c>
      <c r="L1678" s="32">
        <f>VLOOKUP(K:K,'price per block'!A:B,2,FALSE)</f>
        <v>200.00000000000003</v>
      </c>
      <c r="M1678" s="33">
        <f>VLOOKUP(K:K,'price per block'!A:E,5,FALSE)</f>
        <v>0.66666666666666663</v>
      </c>
      <c r="N1678">
        <f t="shared" si="79"/>
        <v>1.5426666666666666</v>
      </c>
      <c r="O1678" s="34">
        <f t="shared" si="80"/>
        <v>0.77133333333333343</v>
      </c>
    </row>
    <row r="1679" spans="1:15" x14ac:dyDescent="0.2">
      <c r="A1679" s="40">
        <v>45597</v>
      </c>
      <c r="B1679" s="23" t="s">
        <v>78</v>
      </c>
      <c r="C1679" s="19" t="s">
        <v>128</v>
      </c>
      <c r="D1679" s="19" t="s">
        <v>68</v>
      </c>
      <c r="E1679" s="19" t="s">
        <v>12</v>
      </c>
      <c r="F1679" s="27" t="s">
        <v>61</v>
      </c>
      <c r="G1679" s="21">
        <v>39048</v>
      </c>
      <c r="H1679" s="22">
        <v>15474.5</v>
      </c>
      <c r="I1679" s="22">
        <v>25.934000000000001</v>
      </c>
      <c r="J1679" s="22">
        <v>10.3271</v>
      </c>
      <c r="K1679" s="22" t="str">
        <f t="shared" si="78"/>
        <v>25x75-Q1</v>
      </c>
      <c r="L1679" s="32">
        <f>VLOOKUP(K:K,'price per block'!A:B,2,FALSE)</f>
        <v>300</v>
      </c>
      <c r="M1679" s="33">
        <f>VLOOKUP(K:K,'price per block'!A:E,5,FALSE)</f>
        <v>1</v>
      </c>
      <c r="N1679">
        <f t="shared" si="79"/>
        <v>25.934000000000001</v>
      </c>
      <c r="O1679" s="34">
        <f t="shared" si="80"/>
        <v>0</v>
      </c>
    </row>
    <row r="1680" spans="1:15" x14ac:dyDescent="0.2">
      <c r="A1680" s="40">
        <v>45597</v>
      </c>
      <c r="B1680" s="23" t="s">
        <v>78</v>
      </c>
      <c r="C1680" s="19" t="s">
        <v>128</v>
      </c>
      <c r="D1680" s="19" t="s">
        <v>72</v>
      </c>
      <c r="E1680" s="19" t="s">
        <v>22</v>
      </c>
      <c r="F1680" s="27" t="s">
        <v>63</v>
      </c>
      <c r="G1680" s="21">
        <v>2031</v>
      </c>
      <c r="H1680" s="22">
        <v>563.90200000000004</v>
      </c>
      <c r="I1680" s="22">
        <v>0.94399999999999995</v>
      </c>
      <c r="J1680" s="22">
        <v>0.37579200000000001</v>
      </c>
      <c r="K1680" s="22" t="str">
        <f t="shared" si="78"/>
        <v>25x75-Q2</v>
      </c>
      <c r="L1680" s="32">
        <f>VLOOKUP(K:K,'price per block'!A:B,2,FALSE)</f>
        <v>300</v>
      </c>
      <c r="M1680" s="33">
        <f>VLOOKUP(K:K,'price per block'!A:E,5,FALSE)</f>
        <v>1</v>
      </c>
      <c r="N1680">
        <f t="shared" si="79"/>
        <v>0.94399999999999995</v>
      </c>
      <c r="O1680" s="34">
        <f t="shared" si="80"/>
        <v>0</v>
      </c>
    </row>
    <row r="1681" spans="1:15" x14ac:dyDescent="0.2">
      <c r="A1681" s="40">
        <v>45597</v>
      </c>
      <c r="B1681" s="23" t="s">
        <v>78</v>
      </c>
      <c r="C1681" s="19" t="s">
        <v>128</v>
      </c>
      <c r="D1681" s="19" t="s">
        <v>73</v>
      </c>
      <c r="E1681" s="19" t="s">
        <v>12</v>
      </c>
      <c r="F1681" s="27" t="s">
        <v>65</v>
      </c>
      <c r="G1681" s="21">
        <v>40</v>
      </c>
      <c r="H1681" s="22">
        <v>96.32</v>
      </c>
      <c r="I1681" s="22">
        <v>0.16200000000000001</v>
      </c>
      <c r="J1681" s="22">
        <v>6.4385600000000001E-2</v>
      </c>
      <c r="K1681" s="22" t="str">
        <f t="shared" si="78"/>
        <v>25x75-Q5</v>
      </c>
      <c r="L1681" s="32">
        <f>VLOOKUP(K:K,'price per block'!A:B,2,FALSE)</f>
        <v>300</v>
      </c>
      <c r="M1681" s="33">
        <f>VLOOKUP(K:K,'price per block'!A:E,5,FALSE)</f>
        <v>1</v>
      </c>
      <c r="N1681">
        <f t="shared" si="79"/>
        <v>0.16200000000000001</v>
      </c>
      <c r="O1681" s="34">
        <f t="shared" si="80"/>
        <v>0</v>
      </c>
    </row>
    <row r="1682" spans="1:15" x14ac:dyDescent="0.2">
      <c r="A1682" s="40">
        <v>45597</v>
      </c>
      <c r="B1682" s="23" t="s">
        <v>78</v>
      </c>
      <c r="C1682" s="19" t="s">
        <v>128</v>
      </c>
      <c r="D1682" s="19" t="s">
        <v>70</v>
      </c>
      <c r="E1682" s="19" t="s">
        <v>12</v>
      </c>
      <c r="F1682" s="27" t="s">
        <v>65</v>
      </c>
      <c r="G1682" s="21">
        <v>15</v>
      </c>
      <c r="H1682" s="22">
        <v>45.045000000000002</v>
      </c>
      <c r="I1682" s="22">
        <v>7.5999999999999998E-2</v>
      </c>
      <c r="J1682" s="22">
        <v>3.0117600000000001E-2</v>
      </c>
      <c r="K1682" s="22" t="str">
        <f t="shared" si="78"/>
        <v>25x75-Q5</v>
      </c>
      <c r="L1682" s="32">
        <f>VLOOKUP(K:K,'price per block'!A:B,2,FALSE)</f>
        <v>300</v>
      </c>
      <c r="M1682" s="33">
        <f>VLOOKUP(K:K,'price per block'!A:E,5,FALSE)</f>
        <v>1</v>
      </c>
      <c r="N1682">
        <f t="shared" si="79"/>
        <v>7.5999999999999998E-2</v>
      </c>
      <c r="O1682" s="34">
        <f t="shared" si="80"/>
        <v>0</v>
      </c>
    </row>
    <row r="1683" spans="1:15" x14ac:dyDescent="0.2">
      <c r="A1683" s="40">
        <v>45597</v>
      </c>
      <c r="B1683" s="23" t="s">
        <v>78</v>
      </c>
      <c r="C1683" s="19" t="s">
        <v>129</v>
      </c>
      <c r="D1683" s="19" t="s">
        <v>50</v>
      </c>
      <c r="E1683" s="19" t="s">
        <v>15</v>
      </c>
      <c r="F1683" s="27" t="s">
        <v>62</v>
      </c>
      <c r="G1683" s="21">
        <v>12676</v>
      </c>
      <c r="H1683" s="22">
        <v>3380.69</v>
      </c>
      <c r="I1683" s="22">
        <v>9.5860000000000003</v>
      </c>
      <c r="J1683" s="22">
        <v>3.81698</v>
      </c>
      <c r="K1683" s="22" t="str">
        <f t="shared" si="78"/>
        <v>25x125-Q3</v>
      </c>
      <c r="L1683" s="32">
        <f>VLOOKUP(K:K,'price per block'!A:B,2,FALSE)</f>
        <v>276.92307692307691</v>
      </c>
      <c r="M1683" s="33">
        <f>VLOOKUP(K:K,'price per block'!A:E,5,FALSE)</f>
        <v>0.6</v>
      </c>
      <c r="N1683">
        <f t="shared" si="79"/>
        <v>5.7515999999999998</v>
      </c>
      <c r="O1683" s="34">
        <f t="shared" si="80"/>
        <v>3.8344000000000005</v>
      </c>
    </row>
    <row r="1684" spans="1:15" x14ac:dyDescent="0.2">
      <c r="A1684" s="40">
        <v>45597</v>
      </c>
      <c r="B1684" s="23" t="s">
        <v>78</v>
      </c>
      <c r="C1684" s="19" t="s">
        <v>129</v>
      </c>
      <c r="D1684" s="19" t="s">
        <v>52</v>
      </c>
      <c r="E1684" s="19" t="s">
        <v>12</v>
      </c>
      <c r="F1684" s="27" t="s">
        <v>61</v>
      </c>
      <c r="G1684" s="21">
        <v>68241</v>
      </c>
      <c r="H1684" s="22">
        <v>25872.400000000001</v>
      </c>
      <c r="I1684" s="22">
        <v>73.414000000000001</v>
      </c>
      <c r="J1684" s="22">
        <v>29.233699999999999</v>
      </c>
      <c r="K1684" s="22" t="str">
        <f t="shared" si="78"/>
        <v>25x125-Q1</v>
      </c>
      <c r="L1684" s="32">
        <f>VLOOKUP(K:K,'price per block'!A:B,2,FALSE)</f>
        <v>346.15384615384613</v>
      </c>
      <c r="M1684" s="33">
        <f>VLOOKUP(K:K,'price per block'!A:E,5,FALSE)</f>
        <v>1</v>
      </c>
      <c r="N1684">
        <f t="shared" si="79"/>
        <v>73.414000000000001</v>
      </c>
      <c r="O1684" s="34">
        <f t="shared" si="80"/>
        <v>0</v>
      </c>
    </row>
    <row r="1685" spans="1:15" x14ac:dyDescent="0.2">
      <c r="A1685" s="40">
        <v>45597</v>
      </c>
      <c r="B1685" s="23" t="s">
        <v>78</v>
      </c>
      <c r="C1685" s="19" t="s">
        <v>129</v>
      </c>
      <c r="D1685" s="19" t="s">
        <v>51</v>
      </c>
      <c r="E1685" s="19" t="s">
        <v>12</v>
      </c>
      <c r="F1685" s="27" t="s">
        <v>61</v>
      </c>
      <c r="G1685" s="21">
        <v>36400</v>
      </c>
      <c r="H1685" s="22">
        <v>7342.66</v>
      </c>
      <c r="I1685" s="22">
        <v>20.83</v>
      </c>
      <c r="J1685" s="22">
        <v>8.2946000000000009</v>
      </c>
      <c r="K1685" s="22" t="str">
        <f t="shared" si="78"/>
        <v>25x125-Q1</v>
      </c>
      <c r="L1685" s="32">
        <f>VLOOKUP(K:K,'price per block'!A:B,2,FALSE)</f>
        <v>346.15384615384613</v>
      </c>
      <c r="M1685" s="33">
        <f>VLOOKUP(K:K,'price per block'!A:E,5,FALSE)</f>
        <v>1</v>
      </c>
      <c r="N1685">
        <f t="shared" si="79"/>
        <v>20.83</v>
      </c>
      <c r="O1685" s="34">
        <f t="shared" si="80"/>
        <v>0</v>
      </c>
    </row>
    <row r="1686" spans="1:15" x14ac:dyDescent="0.2">
      <c r="A1686" s="40">
        <v>45597</v>
      </c>
      <c r="B1686" s="23" t="s">
        <v>78</v>
      </c>
      <c r="C1686" s="19" t="s">
        <v>129</v>
      </c>
      <c r="D1686" s="19" t="s">
        <v>53</v>
      </c>
      <c r="E1686" s="19" t="s">
        <v>15</v>
      </c>
      <c r="F1686" s="27" t="s">
        <v>64</v>
      </c>
      <c r="G1686" s="21">
        <v>26858</v>
      </c>
      <c r="H1686" s="22">
        <v>6124.86</v>
      </c>
      <c r="I1686" s="22">
        <v>17.372</v>
      </c>
      <c r="J1686" s="22">
        <v>6.91744</v>
      </c>
      <c r="K1686" s="22" t="str">
        <f t="shared" si="78"/>
        <v>25x125-Q4</v>
      </c>
      <c r="L1686" s="32">
        <f>VLOOKUP(K:K,'price per block'!A:B,2,FALSE)</f>
        <v>138.46153846153845</v>
      </c>
      <c r="M1686" s="33">
        <f>VLOOKUP(K:K,'price per block'!A:E,5,FALSE)</f>
        <v>0.4</v>
      </c>
      <c r="N1686">
        <f t="shared" si="79"/>
        <v>6.9488000000000003</v>
      </c>
      <c r="O1686" s="34">
        <f t="shared" si="80"/>
        <v>10.4232</v>
      </c>
    </row>
    <row r="1687" spans="1:15" x14ac:dyDescent="0.2">
      <c r="A1687" s="40">
        <v>45597</v>
      </c>
      <c r="B1687" s="23" t="s">
        <v>78</v>
      </c>
      <c r="C1687" s="19" t="s">
        <v>129</v>
      </c>
      <c r="D1687" s="19" t="s">
        <v>49</v>
      </c>
      <c r="E1687" s="19" t="s">
        <v>22</v>
      </c>
      <c r="F1687" s="27" t="s">
        <v>63</v>
      </c>
      <c r="G1687" s="21">
        <v>2183</v>
      </c>
      <c r="H1687" s="22">
        <v>498.036</v>
      </c>
      <c r="I1687" s="22">
        <v>1.4139999999999999</v>
      </c>
      <c r="J1687" s="22">
        <v>0.56318299999999999</v>
      </c>
      <c r="K1687" s="22" t="str">
        <f t="shared" si="78"/>
        <v>25x125-Q2</v>
      </c>
      <c r="L1687" s="32">
        <f>VLOOKUP(K:K,'price per block'!A:B,2,FALSE)</f>
        <v>346.15384615384613</v>
      </c>
      <c r="M1687" s="33">
        <f>VLOOKUP(K:K,'price per block'!A:E,5,FALSE)</f>
        <v>1</v>
      </c>
      <c r="N1687">
        <f t="shared" si="79"/>
        <v>1.4139999999999999</v>
      </c>
      <c r="O1687" s="34">
        <f t="shared" si="80"/>
        <v>0</v>
      </c>
    </row>
    <row r="1688" spans="1:15" x14ac:dyDescent="0.2">
      <c r="A1688" s="40">
        <v>45597</v>
      </c>
      <c r="B1688" s="23" t="s">
        <v>78</v>
      </c>
      <c r="C1688" s="19" t="s">
        <v>129</v>
      </c>
      <c r="D1688" s="19" t="s">
        <v>76</v>
      </c>
      <c r="E1688" s="19" t="s">
        <v>12</v>
      </c>
      <c r="F1688" s="27" t="s">
        <v>65</v>
      </c>
      <c r="G1688" s="21">
        <v>29</v>
      </c>
      <c r="H1688" s="22">
        <v>69.831999999999994</v>
      </c>
      <c r="I1688" s="22">
        <v>0.19800000000000001</v>
      </c>
      <c r="J1688" s="22">
        <v>7.9003599999999993E-2</v>
      </c>
      <c r="K1688" s="22" t="str">
        <f t="shared" si="78"/>
        <v>25x125-Q5</v>
      </c>
      <c r="L1688" s="32">
        <f>VLOOKUP(K:K,'price per block'!A:B,2,FALSE)</f>
        <v>346.15384615384613</v>
      </c>
      <c r="M1688" s="33">
        <f>VLOOKUP(K:K,'price per block'!A:E,5,FALSE)</f>
        <v>1</v>
      </c>
      <c r="N1688">
        <f t="shared" si="79"/>
        <v>0.19800000000000001</v>
      </c>
      <c r="O1688" s="34">
        <f t="shared" si="80"/>
        <v>0</v>
      </c>
    </row>
    <row r="1689" spans="1:15" x14ac:dyDescent="0.2">
      <c r="A1689" s="40">
        <v>45597</v>
      </c>
      <c r="B1689" s="23" t="s">
        <v>78</v>
      </c>
      <c r="C1689" s="19" t="s">
        <v>129</v>
      </c>
      <c r="D1689" s="19" t="s">
        <v>77</v>
      </c>
      <c r="E1689" s="19" t="s">
        <v>12</v>
      </c>
      <c r="F1689" s="27" t="s">
        <v>65</v>
      </c>
      <c r="G1689" s="21">
        <v>23</v>
      </c>
      <c r="H1689" s="22">
        <v>69.069000000000003</v>
      </c>
      <c r="I1689" s="22">
        <v>0.19600000000000001</v>
      </c>
      <c r="J1689" s="22">
        <v>7.8090099999999996E-2</v>
      </c>
      <c r="K1689" s="22" t="str">
        <f t="shared" si="78"/>
        <v>25x125-Q5</v>
      </c>
      <c r="L1689" s="32">
        <f>VLOOKUP(K:K,'price per block'!A:B,2,FALSE)</f>
        <v>346.15384615384613</v>
      </c>
      <c r="M1689" s="33">
        <f>VLOOKUP(K:K,'price per block'!A:E,5,FALSE)</f>
        <v>1</v>
      </c>
      <c r="N1689">
        <f t="shared" si="79"/>
        <v>0.19600000000000001</v>
      </c>
      <c r="O1689" s="34">
        <f t="shared" si="80"/>
        <v>0</v>
      </c>
    </row>
    <row r="1690" spans="1:15" x14ac:dyDescent="0.2">
      <c r="A1690" s="40">
        <v>45597</v>
      </c>
      <c r="B1690" s="23" t="s">
        <v>78</v>
      </c>
      <c r="C1690" s="19" t="s">
        <v>129</v>
      </c>
      <c r="D1690" s="19" t="s">
        <v>111</v>
      </c>
      <c r="E1690" s="19" t="s">
        <v>15</v>
      </c>
      <c r="F1690" s="27" t="s">
        <v>64</v>
      </c>
      <c r="G1690" s="21">
        <v>16938</v>
      </c>
      <c r="H1690" s="22">
        <v>4667.8900000000003</v>
      </c>
      <c r="I1690" s="22">
        <v>13.226000000000001</v>
      </c>
      <c r="J1690" s="22">
        <v>5.2666399999999998</v>
      </c>
      <c r="K1690" s="22" t="str">
        <f t="shared" si="78"/>
        <v>25x125-Q4</v>
      </c>
      <c r="L1690" s="32">
        <f>VLOOKUP(K:K,'price per block'!A:B,2,FALSE)</f>
        <v>138.46153846153845</v>
      </c>
      <c r="M1690" s="33">
        <f>VLOOKUP(K:K,'price per block'!A:E,5,FALSE)</f>
        <v>0.4</v>
      </c>
      <c r="N1690">
        <f t="shared" si="79"/>
        <v>5.2904000000000009</v>
      </c>
      <c r="O1690" s="34">
        <f t="shared" si="80"/>
        <v>7.9356</v>
      </c>
    </row>
    <row r="1691" spans="1:15" x14ac:dyDescent="0.2">
      <c r="A1691" s="40">
        <v>45597</v>
      </c>
      <c r="B1691" s="23" t="s">
        <v>79</v>
      </c>
      <c r="C1691" s="19" t="s">
        <v>126</v>
      </c>
      <c r="D1691" s="19" t="s">
        <v>9</v>
      </c>
      <c r="E1691" s="19" t="s">
        <v>10</v>
      </c>
      <c r="F1691" s="26" t="s">
        <v>6</v>
      </c>
      <c r="G1691" s="21">
        <v>104686</v>
      </c>
      <c r="H1691" s="22">
        <v>20188.400000000001</v>
      </c>
      <c r="I1691" s="22">
        <v>26.481999999999999</v>
      </c>
      <c r="J1691" s="22">
        <v>8.43736</v>
      </c>
      <c r="K1691" s="22" t="str">
        <f t="shared" si="78"/>
        <v>19x75-Waste</v>
      </c>
      <c r="L1691" s="32">
        <f>VLOOKUP(K:K,'price per block'!A:B,2,FALSE)</f>
        <v>300</v>
      </c>
      <c r="M1691" s="33">
        <f>VLOOKUP(K:K,'price per block'!A:E,5,FALSE)</f>
        <v>1</v>
      </c>
      <c r="N1691">
        <f t="shared" si="79"/>
        <v>26.481999999999999</v>
      </c>
      <c r="O1691" s="34">
        <f t="shared" si="80"/>
        <v>0</v>
      </c>
    </row>
    <row r="1692" spans="1:15" x14ac:dyDescent="0.2">
      <c r="A1692" s="40">
        <v>45597</v>
      </c>
      <c r="B1692" s="23" t="s">
        <v>79</v>
      </c>
      <c r="C1692" s="19" t="s">
        <v>126</v>
      </c>
      <c r="D1692" s="19" t="s">
        <v>6</v>
      </c>
      <c r="E1692" s="19" t="s">
        <v>6</v>
      </c>
      <c r="F1692" s="26" t="s">
        <v>6</v>
      </c>
      <c r="G1692" s="21">
        <v>149928</v>
      </c>
      <c r="H1692" s="22">
        <v>8587.83</v>
      </c>
      <c r="I1692" s="22">
        <v>11.269</v>
      </c>
      <c r="J1692" s="22">
        <v>3.5903999999999998</v>
      </c>
      <c r="K1692" s="22" t="str">
        <f t="shared" si="78"/>
        <v>19x75-Waste</v>
      </c>
      <c r="L1692" s="32">
        <f>VLOOKUP(K:K,'price per block'!A:B,2,FALSE)</f>
        <v>300</v>
      </c>
      <c r="M1692" s="33">
        <f>VLOOKUP(K:K,'price per block'!A:E,5,FALSE)</f>
        <v>1</v>
      </c>
      <c r="N1692">
        <f t="shared" si="79"/>
        <v>11.269</v>
      </c>
      <c r="O1692" s="34">
        <f t="shared" si="80"/>
        <v>0</v>
      </c>
    </row>
    <row r="1693" spans="1:15" x14ac:dyDescent="0.2">
      <c r="A1693" s="40">
        <v>45597</v>
      </c>
      <c r="B1693" s="23" t="s">
        <v>79</v>
      </c>
      <c r="C1693" s="19" t="s">
        <v>126</v>
      </c>
      <c r="D1693" s="19" t="s">
        <v>16</v>
      </c>
      <c r="E1693" s="19" t="s">
        <v>6</v>
      </c>
      <c r="F1693" s="26" t="s">
        <v>6</v>
      </c>
      <c r="G1693" s="21">
        <v>0</v>
      </c>
      <c r="H1693" s="22">
        <v>1710.54</v>
      </c>
      <c r="I1693" s="22">
        <v>2.2450000000000001</v>
      </c>
      <c r="J1693" s="22">
        <v>0.71512699999999996</v>
      </c>
      <c r="K1693" s="22" t="str">
        <f t="shared" si="78"/>
        <v>19x75-Waste</v>
      </c>
      <c r="L1693" s="32">
        <f>VLOOKUP(K:K,'price per block'!A:B,2,FALSE)</f>
        <v>300</v>
      </c>
      <c r="M1693" s="33">
        <f>VLOOKUP(K:K,'price per block'!A:E,5,FALSE)</f>
        <v>1</v>
      </c>
      <c r="N1693">
        <f t="shared" si="79"/>
        <v>2.2450000000000001</v>
      </c>
      <c r="O1693" s="34">
        <f t="shared" si="80"/>
        <v>0</v>
      </c>
    </row>
    <row r="1694" spans="1:15" x14ac:dyDescent="0.2">
      <c r="A1694" s="40">
        <v>45597</v>
      </c>
      <c r="B1694" s="23" t="s">
        <v>79</v>
      </c>
      <c r="C1694" s="19" t="s">
        <v>126</v>
      </c>
      <c r="D1694" s="19" t="s">
        <v>17</v>
      </c>
      <c r="E1694" s="19" t="s">
        <v>6</v>
      </c>
      <c r="F1694" s="26" t="s">
        <v>6</v>
      </c>
      <c r="G1694" s="21">
        <v>2</v>
      </c>
      <c r="H1694" s="22">
        <v>5.8579999999999997</v>
      </c>
      <c r="I1694" s="22">
        <v>8.0000000000000002E-3</v>
      </c>
      <c r="J1694" s="22">
        <v>2.4392200000000002E-3</v>
      </c>
      <c r="K1694" s="22" t="str">
        <f t="shared" si="78"/>
        <v>19x75-Waste</v>
      </c>
      <c r="L1694" s="32">
        <f>VLOOKUP(K:K,'price per block'!A:B,2,FALSE)</f>
        <v>300</v>
      </c>
      <c r="M1694" s="33">
        <f>VLOOKUP(K:K,'price per block'!A:E,5,FALSE)</f>
        <v>1</v>
      </c>
      <c r="N1694">
        <f t="shared" si="79"/>
        <v>8.0000000000000002E-3</v>
      </c>
      <c r="O1694" s="34">
        <f t="shared" si="80"/>
        <v>0</v>
      </c>
    </row>
    <row r="1695" spans="1:15" x14ac:dyDescent="0.2">
      <c r="A1695" s="40">
        <v>45597</v>
      </c>
      <c r="B1695" s="23" t="s">
        <v>79</v>
      </c>
      <c r="C1695" s="19" t="s">
        <v>128</v>
      </c>
      <c r="D1695" s="19" t="s">
        <v>6</v>
      </c>
      <c r="E1695" s="19" t="s">
        <v>6</v>
      </c>
      <c r="F1695" s="26" t="s">
        <v>6</v>
      </c>
      <c r="G1695" s="21">
        <v>32531</v>
      </c>
      <c r="H1695" s="22">
        <v>1924.77</v>
      </c>
      <c r="I1695" s="22">
        <v>3.2320000000000002</v>
      </c>
      <c r="J1695" s="22">
        <v>1.0296799999999999</v>
      </c>
      <c r="K1695" s="22" t="str">
        <f t="shared" si="78"/>
        <v>25x75-Waste</v>
      </c>
      <c r="L1695" s="32">
        <f>VLOOKUP(K:K,'price per block'!A:B,2,FALSE)</f>
        <v>300</v>
      </c>
      <c r="M1695" s="33">
        <f>VLOOKUP(K:K,'price per block'!A:E,5,FALSE)</f>
        <v>1</v>
      </c>
      <c r="N1695">
        <f t="shared" si="79"/>
        <v>3.2320000000000002</v>
      </c>
      <c r="O1695" s="34">
        <f t="shared" si="80"/>
        <v>0</v>
      </c>
    </row>
    <row r="1696" spans="1:15" x14ac:dyDescent="0.2">
      <c r="A1696" s="40">
        <v>45597</v>
      </c>
      <c r="B1696" s="23" t="s">
        <v>79</v>
      </c>
      <c r="C1696" s="19" t="s">
        <v>128</v>
      </c>
      <c r="D1696" s="19" t="s">
        <v>9</v>
      </c>
      <c r="E1696" s="19" t="s">
        <v>10</v>
      </c>
      <c r="F1696" s="26" t="s">
        <v>6</v>
      </c>
      <c r="G1696" s="21">
        <v>28481</v>
      </c>
      <c r="H1696" s="22">
        <v>5574.86</v>
      </c>
      <c r="I1696" s="22">
        <v>9.3559999999999999</v>
      </c>
      <c r="J1696" s="22">
        <v>2.9809399999999999</v>
      </c>
      <c r="K1696" s="22" t="str">
        <f t="shared" si="78"/>
        <v>25x75-Waste</v>
      </c>
      <c r="L1696" s="32">
        <f>VLOOKUP(K:K,'price per block'!A:B,2,FALSE)</f>
        <v>300</v>
      </c>
      <c r="M1696" s="33">
        <f>VLOOKUP(K:K,'price per block'!A:E,5,FALSE)</f>
        <v>1</v>
      </c>
      <c r="N1696">
        <f t="shared" si="79"/>
        <v>9.3559999999999999</v>
      </c>
      <c r="O1696" s="34">
        <f t="shared" si="80"/>
        <v>0</v>
      </c>
    </row>
    <row r="1697" spans="1:15" x14ac:dyDescent="0.2">
      <c r="A1697" s="40">
        <v>45597</v>
      </c>
      <c r="B1697" s="23" t="s">
        <v>79</v>
      </c>
      <c r="C1697" s="19" t="s">
        <v>128</v>
      </c>
      <c r="D1697" s="19" t="s">
        <v>16</v>
      </c>
      <c r="E1697" s="19" t="s">
        <v>6</v>
      </c>
      <c r="F1697" s="26" t="s">
        <v>6</v>
      </c>
      <c r="G1697" s="21">
        <v>0</v>
      </c>
      <c r="H1697" s="22">
        <v>407.61799999999999</v>
      </c>
      <c r="I1697" s="22">
        <v>0.68400000000000005</v>
      </c>
      <c r="J1697" s="22">
        <v>0.218026</v>
      </c>
      <c r="K1697" s="22" t="str">
        <f t="shared" si="78"/>
        <v>25x75-Waste</v>
      </c>
      <c r="L1697" s="32">
        <f>VLOOKUP(K:K,'price per block'!A:B,2,FALSE)</f>
        <v>300</v>
      </c>
      <c r="M1697" s="33">
        <f>VLOOKUP(K:K,'price per block'!A:E,5,FALSE)</f>
        <v>1</v>
      </c>
      <c r="N1697">
        <f t="shared" si="79"/>
        <v>0.68400000000000005</v>
      </c>
      <c r="O1697" s="34">
        <f t="shared" si="80"/>
        <v>0</v>
      </c>
    </row>
    <row r="1698" spans="1:15" x14ac:dyDescent="0.2">
      <c r="A1698" s="40">
        <v>45597</v>
      </c>
      <c r="B1698" s="23" t="s">
        <v>79</v>
      </c>
      <c r="C1698" s="19" t="s">
        <v>128</v>
      </c>
      <c r="D1698" s="19" t="s">
        <v>17</v>
      </c>
      <c r="E1698" s="19" t="s">
        <v>6</v>
      </c>
      <c r="F1698" s="26" t="s">
        <v>6</v>
      </c>
      <c r="G1698" s="21">
        <v>0</v>
      </c>
      <c r="H1698" s="22">
        <v>0</v>
      </c>
      <c r="I1698" s="22">
        <v>0</v>
      </c>
      <c r="J1698" s="22">
        <v>0</v>
      </c>
      <c r="K1698" s="22" t="str">
        <f t="shared" si="78"/>
        <v>25x75-Waste</v>
      </c>
      <c r="L1698" s="32">
        <f>VLOOKUP(K:K,'price per block'!A:B,2,FALSE)</f>
        <v>300</v>
      </c>
      <c r="M1698" s="33">
        <f>VLOOKUP(K:K,'price per block'!A:E,5,FALSE)</f>
        <v>1</v>
      </c>
      <c r="N1698">
        <f t="shared" si="79"/>
        <v>0</v>
      </c>
      <c r="O1698" s="34">
        <f t="shared" si="80"/>
        <v>0</v>
      </c>
    </row>
    <row r="1699" spans="1:15" x14ac:dyDescent="0.2">
      <c r="A1699" s="40">
        <v>45597</v>
      </c>
      <c r="B1699" s="23" t="s">
        <v>79</v>
      </c>
      <c r="C1699" s="19" t="s">
        <v>42</v>
      </c>
      <c r="D1699" s="19" t="s">
        <v>9</v>
      </c>
      <c r="E1699" s="19" t="s">
        <v>10</v>
      </c>
      <c r="F1699" s="26" t="s">
        <v>6</v>
      </c>
      <c r="G1699" s="21">
        <v>46645</v>
      </c>
      <c r="H1699" s="22">
        <v>7884.38</v>
      </c>
      <c r="I1699" s="22">
        <v>13.827999999999999</v>
      </c>
      <c r="J1699" s="22">
        <v>4.4056100000000002</v>
      </c>
      <c r="K1699" s="22" t="str">
        <f t="shared" si="78"/>
        <v>19x100-Waste</v>
      </c>
      <c r="L1699" s="32">
        <f>VLOOKUP(K:K,'price per block'!A:B,2,FALSE)</f>
        <v>300</v>
      </c>
      <c r="M1699" s="33">
        <f>VLOOKUP(K:K,'price per block'!A:E,5,FALSE)</f>
        <v>1</v>
      </c>
      <c r="N1699">
        <f t="shared" si="79"/>
        <v>13.827999999999999</v>
      </c>
      <c r="O1699" s="34">
        <f t="shared" si="80"/>
        <v>0</v>
      </c>
    </row>
    <row r="1700" spans="1:15" x14ac:dyDescent="0.2">
      <c r="A1700" s="40">
        <v>45597</v>
      </c>
      <c r="B1700" s="23" t="s">
        <v>79</v>
      </c>
      <c r="C1700" s="19" t="s">
        <v>42</v>
      </c>
      <c r="D1700" s="19" t="s">
        <v>6</v>
      </c>
      <c r="E1700" s="19" t="s">
        <v>6</v>
      </c>
      <c r="F1700" s="26" t="s">
        <v>6</v>
      </c>
      <c r="G1700" s="21">
        <v>66205</v>
      </c>
      <c r="H1700" s="22">
        <v>3953.21</v>
      </c>
      <c r="I1700" s="22">
        <v>6.9390000000000001</v>
      </c>
      <c r="J1700" s="22">
        <v>2.2108400000000001</v>
      </c>
      <c r="K1700" s="22" t="str">
        <f t="shared" si="78"/>
        <v>19x100-Waste</v>
      </c>
      <c r="L1700" s="32">
        <f>VLOOKUP(K:K,'price per block'!A:B,2,FALSE)</f>
        <v>300</v>
      </c>
      <c r="M1700" s="33">
        <f>VLOOKUP(K:K,'price per block'!A:E,5,FALSE)</f>
        <v>1</v>
      </c>
      <c r="N1700">
        <f t="shared" si="79"/>
        <v>6.9390000000000001</v>
      </c>
      <c r="O1700" s="34">
        <f t="shared" si="80"/>
        <v>0</v>
      </c>
    </row>
    <row r="1701" spans="1:15" x14ac:dyDescent="0.2">
      <c r="A1701" s="40">
        <v>45597</v>
      </c>
      <c r="B1701" s="23" t="s">
        <v>79</v>
      </c>
      <c r="C1701" s="19" t="s">
        <v>42</v>
      </c>
      <c r="D1701" s="19" t="s">
        <v>16</v>
      </c>
      <c r="E1701" s="19" t="s">
        <v>6</v>
      </c>
      <c r="F1701" s="26" t="s">
        <v>6</v>
      </c>
      <c r="G1701" s="21">
        <v>0</v>
      </c>
      <c r="H1701" s="22">
        <v>757.44600000000003</v>
      </c>
      <c r="I1701" s="22">
        <v>1.329</v>
      </c>
      <c r="J1701" s="22">
        <v>0.42347800000000002</v>
      </c>
      <c r="K1701" s="22" t="str">
        <f t="shared" si="78"/>
        <v>19x100-Waste</v>
      </c>
      <c r="L1701" s="32">
        <f>VLOOKUP(K:K,'price per block'!A:B,2,FALSE)</f>
        <v>300</v>
      </c>
      <c r="M1701" s="33">
        <f>VLOOKUP(K:K,'price per block'!A:E,5,FALSE)</f>
        <v>1</v>
      </c>
      <c r="N1701">
        <f t="shared" si="79"/>
        <v>1.329</v>
      </c>
      <c r="O1701" s="34">
        <f t="shared" si="80"/>
        <v>0</v>
      </c>
    </row>
    <row r="1702" spans="1:15" x14ac:dyDescent="0.2">
      <c r="A1702" s="40">
        <v>45597</v>
      </c>
      <c r="B1702" s="23" t="s">
        <v>79</v>
      </c>
      <c r="C1702" s="19" t="s">
        <v>42</v>
      </c>
      <c r="D1702" s="19" t="s">
        <v>17</v>
      </c>
      <c r="E1702" s="19" t="s">
        <v>6</v>
      </c>
      <c r="F1702" s="26" t="s">
        <v>6</v>
      </c>
      <c r="G1702" s="21">
        <v>0</v>
      </c>
      <c r="H1702" s="22">
        <v>0</v>
      </c>
      <c r="I1702" s="22">
        <v>0</v>
      </c>
      <c r="J1702" s="22">
        <v>0</v>
      </c>
      <c r="K1702" s="22" t="str">
        <f t="shared" si="78"/>
        <v>19x100-Waste</v>
      </c>
      <c r="L1702" s="32">
        <f>VLOOKUP(K:K,'price per block'!A:B,2,FALSE)</f>
        <v>300</v>
      </c>
      <c r="M1702" s="33">
        <f>VLOOKUP(K:K,'price per block'!A:E,5,FALSE)</f>
        <v>1</v>
      </c>
      <c r="N1702">
        <f t="shared" si="79"/>
        <v>0</v>
      </c>
      <c r="O1702" s="34">
        <f t="shared" si="80"/>
        <v>0</v>
      </c>
    </row>
    <row r="1703" spans="1:15" x14ac:dyDescent="0.2">
      <c r="A1703" s="40">
        <v>45597</v>
      </c>
      <c r="B1703" s="23" t="s">
        <v>79</v>
      </c>
      <c r="C1703" s="19" t="s">
        <v>126</v>
      </c>
      <c r="D1703" s="19" t="s">
        <v>11</v>
      </c>
      <c r="E1703" s="19" t="s">
        <v>12</v>
      </c>
      <c r="F1703" s="26" t="s">
        <v>61</v>
      </c>
      <c r="G1703" s="21">
        <v>189250</v>
      </c>
      <c r="H1703" s="22">
        <v>81127.100000000006</v>
      </c>
      <c r="I1703" s="22">
        <v>106.447</v>
      </c>
      <c r="J1703" s="22">
        <v>33.914299999999997</v>
      </c>
      <c r="K1703" s="22" t="str">
        <f t="shared" si="78"/>
        <v>19x75-Q1</v>
      </c>
      <c r="L1703" s="32">
        <f>VLOOKUP(K:K,'price per block'!A:B,2,FALSE)</f>
        <v>300</v>
      </c>
      <c r="M1703" s="33">
        <f>VLOOKUP(K:K,'price per block'!A:E,5,FALSE)</f>
        <v>1</v>
      </c>
      <c r="N1703">
        <f t="shared" si="79"/>
        <v>106.447</v>
      </c>
      <c r="O1703" s="34">
        <f t="shared" si="80"/>
        <v>0</v>
      </c>
    </row>
    <row r="1704" spans="1:15" x14ac:dyDescent="0.2">
      <c r="A1704" s="40">
        <v>45597</v>
      </c>
      <c r="B1704" s="23" t="s">
        <v>79</v>
      </c>
      <c r="C1704" s="19" t="s">
        <v>126</v>
      </c>
      <c r="D1704" s="19" t="s">
        <v>13</v>
      </c>
      <c r="E1704" s="19" t="s">
        <v>12</v>
      </c>
      <c r="F1704" s="26" t="s">
        <v>61</v>
      </c>
      <c r="G1704" s="21">
        <v>44390</v>
      </c>
      <c r="H1704" s="22">
        <v>9031.9699999999993</v>
      </c>
      <c r="I1704" s="22">
        <v>11.85</v>
      </c>
      <c r="J1704" s="22">
        <v>3.7754699999999999</v>
      </c>
      <c r="K1704" s="22" t="str">
        <f t="shared" si="78"/>
        <v>19x75-Q1</v>
      </c>
      <c r="L1704" s="32">
        <f>VLOOKUP(K:K,'price per block'!A:B,2,FALSE)</f>
        <v>300</v>
      </c>
      <c r="M1704" s="33">
        <f>VLOOKUP(K:K,'price per block'!A:E,5,FALSE)</f>
        <v>1</v>
      </c>
      <c r="N1704">
        <f t="shared" si="79"/>
        <v>11.85</v>
      </c>
      <c r="O1704" s="34">
        <f t="shared" si="80"/>
        <v>0</v>
      </c>
    </row>
    <row r="1705" spans="1:15" x14ac:dyDescent="0.2">
      <c r="A1705" s="40">
        <v>45597</v>
      </c>
      <c r="B1705" s="23" t="s">
        <v>79</v>
      </c>
      <c r="C1705" s="19" t="s">
        <v>126</v>
      </c>
      <c r="D1705" s="19" t="s">
        <v>23</v>
      </c>
      <c r="E1705" s="19" t="s">
        <v>22</v>
      </c>
      <c r="F1705" s="26" t="s">
        <v>63</v>
      </c>
      <c r="G1705" s="21">
        <v>2848</v>
      </c>
      <c r="H1705" s="22">
        <v>853.08600000000001</v>
      </c>
      <c r="I1705" s="22">
        <v>1.1200000000000001</v>
      </c>
      <c r="J1705" s="22">
        <v>0.35675099999999998</v>
      </c>
      <c r="K1705" s="22" t="str">
        <f t="shared" si="78"/>
        <v>19x75-Q2</v>
      </c>
      <c r="L1705" s="32">
        <f>VLOOKUP(K:K,'price per block'!A:B,2,FALSE)</f>
        <v>300</v>
      </c>
      <c r="M1705" s="33">
        <f>VLOOKUP(K:K,'price per block'!A:E,5,FALSE)</f>
        <v>1</v>
      </c>
      <c r="N1705">
        <f t="shared" si="79"/>
        <v>1.1200000000000001</v>
      </c>
      <c r="O1705" s="34">
        <f t="shared" si="80"/>
        <v>0</v>
      </c>
    </row>
    <row r="1706" spans="1:15" x14ac:dyDescent="0.2">
      <c r="A1706" s="40">
        <v>45597</v>
      </c>
      <c r="B1706" s="23" t="s">
        <v>79</v>
      </c>
      <c r="C1706" s="19" t="s">
        <v>126</v>
      </c>
      <c r="D1706" s="19" t="s">
        <v>27</v>
      </c>
      <c r="E1706" s="19" t="s">
        <v>15</v>
      </c>
      <c r="F1706" s="26" t="s">
        <v>64</v>
      </c>
      <c r="G1706" s="21">
        <v>11260</v>
      </c>
      <c r="H1706" s="22">
        <v>2610.1799999999998</v>
      </c>
      <c r="I1706" s="22">
        <v>3.4239999999999999</v>
      </c>
      <c r="J1706" s="22">
        <v>1.0908100000000001</v>
      </c>
      <c r="K1706" s="22" t="str">
        <f t="shared" si="78"/>
        <v>19x75-Q4</v>
      </c>
      <c r="L1706" s="32">
        <f>VLOOKUP(K:K,'price per block'!A:B,2,FALSE)</f>
        <v>200.00000000000003</v>
      </c>
      <c r="M1706" s="33">
        <f>VLOOKUP(K:K,'price per block'!A:E,5,FALSE)</f>
        <v>0.66666666666666663</v>
      </c>
      <c r="N1706">
        <f t="shared" si="79"/>
        <v>2.2826666666666666</v>
      </c>
      <c r="O1706" s="34">
        <f t="shared" si="80"/>
        <v>1.1413333333333333</v>
      </c>
    </row>
    <row r="1707" spans="1:15" x14ac:dyDescent="0.2">
      <c r="A1707" s="40">
        <v>45597</v>
      </c>
      <c r="B1707" s="23" t="s">
        <v>79</v>
      </c>
      <c r="C1707" s="19" t="s">
        <v>126</v>
      </c>
      <c r="D1707" s="19" t="s">
        <v>14</v>
      </c>
      <c r="E1707" s="19" t="s">
        <v>15</v>
      </c>
      <c r="F1707" s="26" t="s">
        <v>62</v>
      </c>
      <c r="G1707" s="21">
        <v>21022</v>
      </c>
      <c r="H1707" s="22">
        <v>5523.6</v>
      </c>
      <c r="I1707" s="22">
        <v>7.2450000000000001</v>
      </c>
      <c r="J1707" s="22">
        <v>2.3081999999999998</v>
      </c>
      <c r="K1707" s="22" t="str">
        <f t="shared" si="78"/>
        <v>19x75-Q3</v>
      </c>
      <c r="L1707" s="32">
        <f>VLOOKUP(K:K,'price per block'!A:B,2,FALSE)</f>
        <v>244</v>
      </c>
      <c r="M1707" s="33">
        <f>VLOOKUP(K:K,'price per block'!A:E,5,FALSE)</f>
        <v>0.81333333333333335</v>
      </c>
      <c r="N1707">
        <f t="shared" si="79"/>
        <v>5.8925999999999998</v>
      </c>
      <c r="O1707" s="34">
        <f t="shared" si="80"/>
        <v>1.3524000000000003</v>
      </c>
    </row>
    <row r="1708" spans="1:15" x14ac:dyDescent="0.2">
      <c r="A1708" s="40">
        <v>45597</v>
      </c>
      <c r="B1708" s="23" t="s">
        <v>79</v>
      </c>
      <c r="C1708" s="19" t="s">
        <v>126</v>
      </c>
      <c r="D1708" s="19" t="s">
        <v>24</v>
      </c>
      <c r="E1708" s="19" t="s">
        <v>12</v>
      </c>
      <c r="F1708" s="26" t="s">
        <v>65</v>
      </c>
      <c r="G1708" s="21">
        <v>339</v>
      </c>
      <c r="H1708" s="22">
        <v>814.61699999999996</v>
      </c>
      <c r="I1708" s="22">
        <v>1.069</v>
      </c>
      <c r="J1708" s="22">
        <v>0.34068700000000002</v>
      </c>
      <c r="K1708" s="22" t="str">
        <f t="shared" si="78"/>
        <v>19x75-Q5</v>
      </c>
      <c r="L1708" s="32">
        <f>VLOOKUP(K:K,'price per block'!A:B,2,FALSE)</f>
        <v>300</v>
      </c>
      <c r="M1708" s="33">
        <f>VLOOKUP(K:K,'price per block'!A:E,5,FALSE)</f>
        <v>1</v>
      </c>
      <c r="N1708">
        <f t="shared" si="79"/>
        <v>1.069</v>
      </c>
      <c r="O1708" s="34">
        <f t="shared" si="80"/>
        <v>0</v>
      </c>
    </row>
    <row r="1709" spans="1:15" x14ac:dyDescent="0.2">
      <c r="A1709" s="40">
        <v>45597</v>
      </c>
      <c r="B1709" s="23" t="s">
        <v>79</v>
      </c>
      <c r="C1709" s="19" t="s">
        <v>126</v>
      </c>
      <c r="D1709" s="19" t="s">
        <v>25</v>
      </c>
      <c r="E1709" s="19" t="s">
        <v>12</v>
      </c>
      <c r="F1709" s="26" t="s">
        <v>65</v>
      </c>
      <c r="G1709" s="21">
        <v>235</v>
      </c>
      <c r="H1709" s="22">
        <v>705.70500000000004</v>
      </c>
      <c r="I1709" s="22">
        <v>0.92700000000000005</v>
      </c>
      <c r="J1709" s="22">
        <v>0.29518899999999998</v>
      </c>
      <c r="K1709" s="22" t="str">
        <f t="shared" si="78"/>
        <v>19x75-Q5</v>
      </c>
      <c r="L1709" s="32">
        <f>VLOOKUP(K:K,'price per block'!A:B,2,FALSE)</f>
        <v>300</v>
      </c>
      <c r="M1709" s="33">
        <f>VLOOKUP(K:K,'price per block'!A:E,5,FALSE)</f>
        <v>1</v>
      </c>
      <c r="N1709">
        <f t="shared" si="79"/>
        <v>0.92700000000000005</v>
      </c>
      <c r="O1709" s="34">
        <f t="shared" si="80"/>
        <v>0</v>
      </c>
    </row>
    <row r="1710" spans="1:15" x14ac:dyDescent="0.2">
      <c r="A1710" s="40">
        <v>45597</v>
      </c>
      <c r="B1710" s="23" t="s">
        <v>79</v>
      </c>
      <c r="C1710" s="19" t="s">
        <v>128</v>
      </c>
      <c r="D1710" s="19" t="s">
        <v>68</v>
      </c>
      <c r="E1710" s="19" t="s">
        <v>12</v>
      </c>
      <c r="F1710" s="26" t="s">
        <v>61</v>
      </c>
      <c r="G1710" s="21">
        <v>42752</v>
      </c>
      <c r="H1710" s="22">
        <v>17794.400000000001</v>
      </c>
      <c r="I1710" s="22">
        <v>29.879000000000001</v>
      </c>
      <c r="J1710" s="22">
        <v>9.5196500000000004</v>
      </c>
      <c r="K1710" s="22" t="str">
        <f t="shared" si="78"/>
        <v>25x75-Q1</v>
      </c>
      <c r="L1710" s="32">
        <f>VLOOKUP(K:K,'price per block'!A:B,2,FALSE)</f>
        <v>300</v>
      </c>
      <c r="M1710" s="33">
        <f>VLOOKUP(K:K,'price per block'!A:E,5,FALSE)</f>
        <v>1</v>
      </c>
      <c r="N1710">
        <f t="shared" si="79"/>
        <v>29.879000000000001</v>
      </c>
      <c r="O1710" s="34">
        <f t="shared" si="80"/>
        <v>0</v>
      </c>
    </row>
    <row r="1711" spans="1:15" x14ac:dyDescent="0.2">
      <c r="A1711" s="40">
        <v>45597</v>
      </c>
      <c r="B1711" s="23" t="s">
        <v>79</v>
      </c>
      <c r="C1711" s="19" t="s">
        <v>128</v>
      </c>
      <c r="D1711" s="19" t="s">
        <v>71</v>
      </c>
      <c r="E1711" s="19" t="s">
        <v>15</v>
      </c>
      <c r="F1711" s="26" t="s">
        <v>62</v>
      </c>
      <c r="G1711" s="21">
        <v>6539</v>
      </c>
      <c r="H1711" s="22">
        <v>1645.64</v>
      </c>
      <c r="I1711" s="22">
        <v>2.7610000000000001</v>
      </c>
      <c r="J1711" s="22">
        <v>0.87977099999999997</v>
      </c>
      <c r="K1711" s="22" t="str">
        <f t="shared" si="78"/>
        <v>25x75-Q3</v>
      </c>
      <c r="L1711" s="32">
        <f>VLOOKUP(K:K,'price per block'!A:B,2,FALSE)</f>
        <v>244</v>
      </c>
      <c r="M1711" s="33">
        <f>VLOOKUP(K:K,'price per block'!A:E,5,FALSE)</f>
        <v>0.81333333333333335</v>
      </c>
      <c r="N1711">
        <f t="shared" si="79"/>
        <v>2.2456133333333335</v>
      </c>
      <c r="O1711" s="34">
        <f t="shared" si="80"/>
        <v>0.51538666666666666</v>
      </c>
    </row>
    <row r="1712" spans="1:15" x14ac:dyDescent="0.2">
      <c r="A1712" s="40">
        <v>45597</v>
      </c>
      <c r="B1712" s="23" t="s">
        <v>79</v>
      </c>
      <c r="C1712" s="19" t="s">
        <v>128</v>
      </c>
      <c r="D1712" s="19" t="s">
        <v>69</v>
      </c>
      <c r="E1712" s="19" t="s">
        <v>12</v>
      </c>
      <c r="F1712" s="26" t="s">
        <v>61</v>
      </c>
      <c r="G1712" s="21">
        <v>10062</v>
      </c>
      <c r="H1712" s="22">
        <v>2121.0100000000002</v>
      </c>
      <c r="I1712" s="22">
        <v>3.5609999999999999</v>
      </c>
      <c r="J1712" s="22">
        <v>1.1344099999999999</v>
      </c>
      <c r="K1712" s="22" t="str">
        <f t="shared" si="78"/>
        <v>25x75-Q1</v>
      </c>
      <c r="L1712" s="32">
        <f>VLOOKUP(K:K,'price per block'!A:B,2,FALSE)</f>
        <v>300</v>
      </c>
      <c r="M1712" s="33">
        <f>VLOOKUP(K:K,'price per block'!A:E,5,FALSE)</f>
        <v>1</v>
      </c>
      <c r="N1712">
        <f t="shared" si="79"/>
        <v>3.5609999999999999</v>
      </c>
      <c r="O1712" s="34">
        <f t="shared" si="80"/>
        <v>0</v>
      </c>
    </row>
    <row r="1713" spans="1:15" x14ac:dyDescent="0.2">
      <c r="A1713" s="40">
        <v>45597</v>
      </c>
      <c r="B1713" s="23" t="s">
        <v>79</v>
      </c>
      <c r="C1713" s="19" t="s">
        <v>128</v>
      </c>
      <c r="D1713" s="19" t="s">
        <v>98</v>
      </c>
      <c r="E1713" s="19" t="s">
        <v>15</v>
      </c>
      <c r="F1713" s="26" t="s">
        <v>64</v>
      </c>
      <c r="G1713" s="21">
        <v>3213</v>
      </c>
      <c r="H1713" s="22">
        <v>766.28899999999999</v>
      </c>
      <c r="I1713" s="22">
        <v>1.286</v>
      </c>
      <c r="J1713" s="22">
        <v>0.40972999999999998</v>
      </c>
      <c r="K1713" s="22" t="str">
        <f t="shared" si="78"/>
        <v>25x75-Q4</v>
      </c>
      <c r="L1713" s="32">
        <f>VLOOKUP(K:K,'price per block'!A:B,2,FALSE)</f>
        <v>200.00000000000003</v>
      </c>
      <c r="M1713" s="33">
        <f>VLOOKUP(K:K,'price per block'!A:E,5,FALSE)</f>
        <v>0.66666666666666663</v>
      </c>
      <c r="N1713">
        <f t="shared" si="79"/>
        <v>0.85733333333333328</v>
      </c>
      <c r="O1713" s="34">
        <f t="shared" si="80"/>
        <v>0.42866666666666675</v>
      </c>
    </row>
    <row r="1714" spans="1:15" x14ac:dyDescent="0.2">
      <c r="A1714" s="40">
        <v>45597</v>
      </c>
      <c r="B1714" s="23" t="s">
        <v>79</v>
      </c>
      <c r="C1714" s="19" t="s">
        <v>128</v>
      </c>
      <c r="D1714" s="19" t="s">
        <v>72</v>
      </c>
      <c r="E1714" s="19" t="s">
        <v>22</v>
      </c>
      <c r="F1714" s="26" t="s">
        <v>63</v>
      </c>
      <c r="G1714" s="21">
        <v>746</v>
      </c>
      <c r="H1714" s="22">
        <v>211.01499999999999</v>
      </c>
      <c r="I1714" s="22">
        <v>0.35399999999999998</v>
      </c>
      <c r="J1714" s="22">
        <v>0.112758</v>
      </c>
      <c r="K1714" s="22" t="str">
        <f t="shared" si="78"/>
        <v>25x75-Q2</v>
      </c>
      <c r="L1714" s="32">
        <f>VLOOKUP(K:K,'price per block'!A:B,2,FALSE)</f>
        <v>300</v>
      </c>
      <c r="M1714" s="33">
        <f>VLOOKUP(K:K,'price per block'!A:E,5,FALSE)</f>
        <v>1</v>
      </c>
      <c r="N1714">
        <f t="shared" si="79"/>
        <v>0.35399999999999998</v>
      </c>
      <c r="O1714" s="34">
        <f t="shared" si="80"/>
        <v>0</v>
      </c>
    </row>
    <row r="1715" spans="1:15" x14ac:dyDescent="0.2">
      <c r="A1715" s="40">
        <v>45597</v>
      </c>
      <c r="B1715" s="23" t="s">
        <v>79</v>
      </c>
      <c r="C1715" s="19" t="s">
        <v>128</v>
      </c>
      <c r="D1715" s="19" t="s">
        <v>73</v>
      </c>
      <c r="E1715" s="19" t="s">
        <v>12</v>
      </c>
      <c r="F1715" s="26" t="s">
        <v>65</v>
      </c>
      <c r="G1715" s="21">
        <v>26</v>
      </c>
      <c r="H1715" s="22">
        <v>62.607999999999997</v>
      </c>
      <c r="I1715" s="22">
        <v>0.105</v>
      </c>
      <c r="J1715" s="22">
        <v>3.3516900000000002E-2</v>
      </c>
      <c r="K1715" s="22" t="str">
        <f t="shared" si="78"/>
        <v>25x75-Q5</v>
      </c>
      <c r="L1715" s="32">
        <f>VLOOKUP(K:K,'price per block'!A:B,2,FALSE)</f>
        <v>300</v>
      </c>
      <c r="M1715" s="33">
        <f>VLOOKUP(K:K,'price per block'!A:E,5,FALSE)</f>
        <v>1</v>
      </c>
      <c r="N1715">
        <f t="shared" si="79"/>
        <v>0.105</v>
      </c>
      <c r="O1715" s="34">
        <f t="shared" si="80"/>
        <v>0</v>
      </c>
    </row>
    <row r="1716" spans="1:15" x14ac:dyDescent="0.2">
      <c r="A1716" s="40">
        <v>45597</v>
      </c>
      <c r="B1716" s="23" t="s">
        <v>79</v>
      </c>
      <c r="C1716" s="19" t="s">
        <v>128</v>
      </c>
      <c r="D1716" s="19" t="s">
        <v>70</v>
      </c>
      <c r="E1716" s="19" t="s">
        <v>12</v>
      </c>
      <c r="F1716" s="26" t="s">
        <v>65</v>
      </c>
      <c r="G1716" s="21">
        <v>15</v>
      </c>
      <c r="H1716" s="22">
        <v>45.045000000000002</v>
      </c>
      <c r="I1716" s="22">
        <v>7.5999999999999998E-2</v>
      </c>
      <c r="J1716" s="22">
        <v>2.4104500000000001E-2</v>
      </c>
      <c r="K1716" s="22" t="str">
        <f t="shared" si="78"/>
        <v>25x75-Q5</v>
      </c>
      <c r="L1716" s="32">
        <f>VLOOKUP(K:K,'price per block'!A:B,2,FALSE)</f>
        <v>300</v>
      </c>
      <c r="M1716" s="33">
        <f>VLOOKUP(K:K,'price per block'!A:E,5,FALSE)</f>
        <v>1</v>
      </c>
      <c r="N1716">
        <f t="shared" si="79"/>
        <v>7.5999999999999998E-2</v>
      </c>
      <c r="O1716" s="34">
        <f t="shared" si="80"/>
        <v>0</v>
      </c>
    </row>
    <row r="1717" spans="1:15" x14ac:dyDescent="0.2">
      <c r="A1717" s="40">
        <v>45597</v>
      </c>
      <c r="B1717" s="23" t="s">
        <v>79</v>
      </c>
      <c r="C1717" s="19" t="s">
        <v>42</v>
      </c>
      <c r="D1717" s="19" t="s">
        <v>47</v>
      </c>
      <c r="E1717" s="19" t="s">
        <v>12</v>
      </c>
      <c r="F1717" s="26" t="s">
        <v>61</v>
      </c>
      <c r="G1717" s="21">
        <v>78188</v>
      </c>
      <c r="H1717" s="22">
        <v>30491.8</v>
      </c>
      <c r="I1717" s="22">
        <v>53.505000000000003</v>
      </c>
      <c r="J1717" s="22">
        <v>17.047000000000001</v>
      </c>
      <c r="K1717" s="22" t="str">
        <f t="shared" si="78"/>
        <v>19x100-Q1</v>
      </c>
      <c r="L1717" s="32">
        <f>VLOOKUP(K:K,'price per block'!A:B,2,FALSE)</f>
        <v>300</v>
      </c>
      <c r="M1717" s="33">
        <f>VLOOKUP(K:K,'price per block'!A:E,5,FALSE)</f>
        <v>1</v>
      </c>
      <c r="N1717">
        <f t="shared" si="79"/>
        <v>53.505000000000003</v>
      </c>
      <c r="O1717" s="34">
        <f t="shared" si="80"/>
        <v>0</v>
      </c>
    </row>
    <row r="1718" spans="1:15" x14ac:dyDescent="0.2">
      <c r="A1718" s="40">
        <v>45597</v>
      </c>
      <c r="B1718" s="23" t="s">
        <v>79</v>
      </c>
      <c r="C1718" s="19" t="s">
        <v>42</v>
      </c>
      <c r="D1718" s="19" t="s">
        <v>46</v>
      </c>
      <c r="E1718" s="19" t="s">
        <v>12</v>
      </c>
      <c r="F1718" s="26" t="s">
        <v>61</v>
      </c>
      <c r="G1718" s="21">
        <v>20069</v>
      </c>
      <c r="H1718" s="22">
        <v>3802.44</v>
      </c>
      <c r="I1718" s="22">
        <v>6.673</v>
      </c>
      <c r="J1718" s="22">
        <v>2.1260699999999999</v>
      </c>
      <c r="K1718" s="22" t="str">
        <f t="shared" si="78"/>
        <v>19x100-Q1</v>
      </c>
      <c r="L1718" s="32">
        <f>VLOOKUP(K:K,'price per block'!A:B,2,FALSE)</f>
        <v>300</v>
      </c>
      <c r="M1718" s="33">
        <f>VLOOKUP(K:K,'price per block'!A:E,5,FALSE)</f>
        <v>1</v>
      </c>
      <c r="N1718">
        <f t="shared" si="79"/>
        <v>6.673</v>
      </c>
      <c r="O1718" s="34">
        <f t="shared" si="80"/>
        <v>0</v>
      </c>
    </row>
    <row r="1719" spans="1:15" x14ac:dyDescent="0.2">
      <c r="A1719" s="40">
        <v>45597</v>
      </c>
      <c r="B1719" s="23" t="s">
        <v>79</v>
      </c>
      <c r="C1719" s="19" t="s">
        <v>42</v>
      </c>
      <c r="D1719" s="19" t="s">
        <v>110</v>
      </c>
      <c r="E1719" s="19" t="s">
        <v>15</v>
      </c>
      <c r="F1719" s="26" t="s">
        <v>64</v>
      </c>
      <c r="G1719" s="21">
        <v>12501</v>
      </c>
      <c r="H1719" s="22">
        <v>2646.36</v>
      </c>
      <c r="I1719" s="22">
        <v>4.6429999999999998</v>
      </c>
      <c r="J1719" s="22">
        <v>1.4793000000000001</v>
      </c>
      <c r="K1719" s="22" t="str">
        <f t="shared" si="78"/>
        <v>19x100-Q4</v>
      </c>
      <c r="L1719" s="32">
        <f>VLOOKUP(K:K,'price per block'!A:B,2,FALSE)</f>
        <v>150</v>
      </c>
      <c r="M1719" s="33">
        <f>VLOOKUP(K:K,'price per block'!A:E,5,FALSE)</f>
        <v>0.5</v>
      </c>
      <c r="N1719">
        <f t="shared" si="79"/>
        <v>2.3214999999999999</v>
      </c>
      <c r="O1719" s="34">
        <f t="shared" si="80"/>
        <v>2.3214999999999999</v>
      </c>
    </row>
    <row r="1720" spans="1:15" x14ac:dyDescent="0.2">
      <c r="A1720" s="40">
        <v>45597</v>
      </c>
      <c r="B1720" s="23" t="s">
        <v>79</v>
      </c>
      <c r="C1720" s="19" t="s">
        <v>42</v>
      </c>
      <c r="D1720" s="19" t="s">
        <v>96</v>
      </c>
      <c r="E1720" s="19" t="s">
        <v>15</v>
      </c>
      <c r="F1720" s="26" t="s">
        <v>62</v>
      </c>
      <c r="G1720" s="21">
        <v>6450</v>
      </c>
      <c r="H1720" s="22">
        <v>1632.4</v>
      </c>
      <c r="I1720" s="22">
        <v>2.8639999999999999</v>
      </c>
      <c r="J1720" s="22">
        <v>0.91248600000000002</v>
      </c>
      <c r="K1720" s="22" t="str">
        <f t="shared" si="78"/>
        <v>19x100-Q3</v>
      </c>
      <c r="L1720" s="32">
        <f>VLOOKUP(K:K,'price per block'!A:B,2,FALSE)</f>
        <v>225</v>
      </c>
      <c r="M1720" s="33">
        <f>VLOOKUP(K:K,'price per block'!A:E,5,FALSE)</f>
        <v>0.75</v>
      </c>
      <c r="N1720">
        <f t="shared" si="79"/>
        <v>2.1479999999999997</v>
      </c>
      <c r="O1720" s="34">
        <f t="shared" si="80"/>
        <v>0.71600000000000019</v>
      </c>
    </row>
    <row r="1721" spans="1:15" x14ac:dyDescent="0.2">
      <c r="A1721" s="40">
        <v>45597</v>
      </c>
      <c r="B1721" s="23" t="s">
        <v>79</v>
      </c>
      <c r="C1721" s="19" t="s">
        <v>42</v>
      </c>
      <c r="D1721" s="19" t="s">
        <v>45</v>
      </c>
      <c r="E1721" s="19" t="s">
        <v>22</v>
      </c>
      <c r="F1721" s="26" t="s">
        <v>63</v>
      </c>
      <c r="G1721" s="21">
        <v>949</v>
      </c>
      <c r="H1721" s="22">
        <v>263.32499999999999</v>
      </c>
      <c r="I1721" s="22">
        <v>0.46300000000000002</v>
      </c>
      <c r="J1721" s="22">
        <v>0.14743600000000001</v>
      </c>
      <c r="K1721" s="22" t="str">
        <f t="shared" si="78"/>
        <v>19x100-Q2</v>
      </c>
      <c r="L1721" s="32">
        <f>VLOOKUP(K:K,'price per block'!A:B,2,FALSE)</f>
        <v>300</v>
      </c>
      <c r="M1721" s="33">
        <f>VLOOKUP(K:K,'price per block'!A:E,5,FALSE)</f>
        <v>1</v>
      </c>
      <c r="N1721">
        <f t="shared" si="79"/>
        <v>0.46300000000000002</v>
      </c>
      <c r="O1721" s="34">
        <f t="shared" si="80"/>
        <v>0</v>
      </c>
    </row>
    <row r="1722" spans="1:15" x14ac:dyDescent="0.2">
      <c r="A1722" s="40">
        <v>45597</v>
      </c>
      <c r="B1722" s="23" t="s">
        <v>79</v>
      </c>
      <c r="C1722" s="19" t="s">
        <v>42</v>
      </c>
      <c r="D1722" s="19" t="s">
        <v>43</v>
      </c>
      <c r="E1722" s="19" t="s">
        <v>12</v>
      </c>
      <c r="F1722" s="26" t="s">
        <v>65</v>
      </c>
      <c r="G1722" s="21">
        <v>37</v>
      </c>
      <c r="H1722" s="22">
        <v>89.096000000000004</v>
      </c>
      <c r="I1722" s="22">
        <v>0.156</v>
      </c>
      <c r="J1722" s="22">
        <v>4.98351E-2</v>
      </c>
      <c r="K1722" s="22" t="str">
        <f t="shared" si="78"/>
        <v>19x100-Q5</v>
      </c>
      <c r="L1722" s="32">
        <f>VLOOKUP(K:K,'price per block'!A:B,2,FALSE)</f>
        <v>300</v>
      </c>
      <c r="M1722" s="33">
        <f>VLOOKUP(K:K,'price per block'!A:E,5,FALSE)</f>
        <v>1</v>
      </c>
      <c r="N1722">
        <f t="shared" si="79"/>
        <v>0.156</v>
      </c>
      <c r="O1722" s="34">
        <f t="shared" si="80"/>
        <v>0</v>
      </c>
    </row>
    <row r="1723" spans="1:15" x14ac:dyDescent="0.2">
      <c r="A1723" s="40">
        <v>45597</v>
      </c>
      <c r="B1723" s="23" t="s">
        <v>79</v>
      </c>
      <c r="C1723" s="19" t="s">
        <v>42</v>
      </c>
      <c r="D1723" s="19" t="s">
        <v>41</v>
      </c>
      <c r="E1723" s="19" t="s">
        <v>12</v>
      </c>
      <c r="F1723" s="26" t="s">
        <v>65</v>
      </c>
      <c r="G1723" s="21">
        <v>17</v>
      </c>
      <c r="H1723" s="22">
        <v>51.051000000000002</v>
      </c>
      <c r="I1723" s="22">
        <v>0.09</v>
      </c>
      <c r="J1723" s="22">
        <v>2.8637900000000001E-2</v>
      </c>
      <c r="K1723" s="22" t="str">
        <f t="shared" si="78"/>
        <v>19x100-Q5</v>
      </c>
      <c r="L1723" s="32">
        <f>VLOOKUP(K:K,'price per block'!A:B,2,FALSE)</f>
        <v>300</v>
      </c>
      <c r="M1723" s="33">
        <f>VLOOKUP(K:K,'price per block'!A:E,5,FALSE)</f>
        <v>1</v>
      </c>
      <c r="N1723">
        <f t="shared" si="79"/>
        <v>0.09</v>
      </c>
      <c r="O1723" s="34">
        <f t="shared" si="80"/>
        <v>0</v>
      </c>
    </row>
    <row r="1724" spans="1:15" x14ac:dyDescent="0.2">
      <c r="A1724" s="40">
        <v>45597</v>
      </c>
      <c r="B1724" t="s">
        <v>80</v>
      </c>
      <c r="C1724" s="19" t="s">
        <v>126</v>
      </c>
      <c r="D1724" s="19" t="s">
        <v>6</v>
      </c>
      <c r="E1724" s="19" t="s">
        <v>6</v>
      </c>
      <c r="F1724" s="26" t="s">
        <v>6</v>
      </c>
      <c r="G1724" s="21">
        <v>202437</v>
      </c>
      <c r="H1724" s="22">
        <v>11440.8</v>
      </c>
      <c r="I1724" s="22">
        <v>14.961</v>
      </c>
      <c r="J1724" s="22">
        <v>4.2140599999999999</v>
      </c>
      <c r="K1724" s="22" t="str">
        <f t="shared" si="78"/>
        <v>19x75-Waste</v>
      </c>
      <c r="L1724" s="32">
        <f>VLOOKUP(K:K,'price per block'!A:B,2,FALSE)</f>
        <v>300</v>
      </c>
      <c r="M1724" s="33">
        <f>VLOOKUP(K:K,'price per block'!A:E,5,FALSE)</f>
        <v>1</v>
      </c>
      <c r="N1724">
        <f t="shared" si="79"/>
        <v>14.961</v>
      </c>
      <c r="O1724" s="34">
        <f t="shared" si="80"/>
        <v>0</v>
      </c>
    </row>
    <row r="1725" spans="1:15" x14ac:dyDescent="0.2">
      <c r="A1725" s="40">
        <v>45597</v>
      </c>
      <c r="B1725" t="s">
        <v>80</v>
      </c>
      <c r="C1725" s="19" t="s">
        <v>126</v>
      </c>
      <c r="D1725" s="19" t="s">
        <v>9</v>
      </c>
      <c r="E1725" s="19" t="s">
        <v>10</v>
      </c>
      <c r="F1725" s="26" t="s">
        <v>6</v>
      </c>
      <c r="G1725" s="21">
        <v>133606</v>
      </c>
      <c r="H1725" s="22">
        <v>28044.6</v>
      </c>
      <c r="I1725" s="22">
        <v>36.648000000000003</v>
      </c>
      <c r="J1725" s="22">
        <v>10.3231</v>
      </c>
      <c r="K1725" s="22" t="str">
        <f t="shared" si="78"/>
        <v>19x75-Waste</v>
      </c>
      <c r="L1725" s="32">
        <f>VLOOKUP(K:K,'price per block'!A:B,2,FALSE)</f>
        <v>300</v>
      </c>
      <c r="M1725" s="33">
        <f>VLOOKUP(K:K,'price per block'!A:E,5,FALSE)</f>
        <v>1</v>
      </c>
      <c r="N1725">
        <f t="shared" si="79"/>
        <v>36.648000000000003</v>
      </c>
      <c r="O1725" s="34">
        <f t="shared" si="80"/>
        <v>0</v>
      </c>
    </row>
    <row r="1726" spans="1:15" x14ac:dyDescent="0.2">
      <c r="A1726" s="40">
        <v>45597</v>
      </c>
      <c r="B1726" t="s">
        <v>80</v>
      </c>
      <c r="C1726" s="19" t="s">
        <v>126</v>
      </c>
      <c r="D1726" s="19" t="s">
        <v>16</v>
      </c>
      <c r="E1726" s="19" t="s">
        <v>6</v>
      </c>
      <c r="F1726" s="26" t="s">
        <v>6</v>
      </c>
      <c r="G1726" s="21">
        <v>0</v>
      </c>
      <c r="H1726" s="22">
        <v>2321.33</v>
      </c>
      <c r="I1726" s="22">
        <v>3.0350000000000001</v>
      </c>
      <c r="J1726" s="22">
        <v>0.85481200000000002</v>
      </c>
      <c r="K1726" s="22" t="str">
        <f t="shared" si="78"/>
        <v>19x75-Waste</v>
      </c>
      <c r="L1726" s="32">
        <f>VLOOKUP(K:K,'price per block'!A:B,2,FALSE)</f>
        <v>300</v>
      </c>
      <c r="M1726" s="33">
        <f>VLOOKUP(K:K,'price per block'!A:E,5,FALSE)</f>
        <v>1</v>
      </c>
      <c r="N1726">
        <f t="shared" si="79"/>
        <v>3.0350000000000001</v>
      </c>
      <c r="O1726" s="34">
        <f t="shared" si="80"/>
        <v>0</v>
      </c>
    </row>
    <row r="1727" spans="1:15" x14ac:dyDescent="0.2">
      <c r="A1727" s="40">
        <v>45597</v>
      </c>
      <c r="B1727" t="s">
        <v>80</v>
      </c>
      <c r="C1727" s="19" t="s">
        <v>126</v>
      </c>
      <c r="D1727" s="19" t="s">
        <v>17</v>
      </c>
      <c r="E1727" s="19" t="s">
        <v>6</v>
      </c>
      <c r="F1727" s="26" t="s">
        <v>6</v>
      </c>
      <c r="G1727" s="21">
        <v>9</v>
      </c>
      <c r="H1727" s="22">
        <v>44.994</v>
      </c>
      <c r="I1727" s="22">
        <v>5.8000000000000003E-2</v>
      </c>
      <c r="J1727" s="22">
        <v>1.6447199999999999E-2</v>
      </c>
      <c r="K1727" s="22" t="str">
        <f t="shared" si="78"/>
        <v>19x75-Waste</v>
      </c>
      <c r="L1727" s="32">
        <f>VLOOKUP(K:K,'price per block'!A:B,2,FALSE)</f>
        <v>300</v>
      </c>
      <c r="M1727" s="33">
        <f>VLOOKUP(K:K,'price per block'!A:E,5,FALSE)</f>
        <v>1</v>
      </c>
      <c r="N1727">
        <f t="shared" si="79"/>
        <v>5.8000000000000003E-2</v>
      </c>
      <c r="O1727" s="34">
        <f t="shared" si="80"/>
        <v>0</v>
      </c>
    </row>
    <row r="1728" spans="1:15" x14ac:dyDescent="0.2">
      <c r="A1728" s="40">
        <v>45597</v>
      </c>
      <c r="B1728" t="s">
        <v>80</v>
      </c>
      <c r="C1728" s="19" t="s">
        <v>129</v>
      </c>
      <c r="D1728" s="19" t="s">
        <v>6</v>
      </c>
      <c r="E1728" s="19" t="s">
        <v>6</v>
      </c>
      <c r="F1728" s="26" t="s">
        <v>6</v>
      </c>
      <c r="G1728" s="21">
        <v>19822</v>
      </c>
      <c r="H1728" s="22">
        <v>1046.51</v>
      </c>
      <c r="I1728" s="22">
        <v>2.9750000000000001</v>
      </c>
      <c r="J1728" s="22">
        <v>0.838001</v>
      </c>
      <c r="K1728" s="22" t="str">
        <f t="shared" si="78"/>
        <v>25x125-Waste</v>
      </c>
      <c r="L1728" s="32">
        <f>VLOOKUP(K:K,'price per block'!A:B,2,FALSE)</f>
        <v>346.15384615384613</v>
      </c>
      <c r="M1728" s="33">
        <f>VLOOKUP(K:K,'price per block'!A:E,5,FALSE)</f>
        <v>1</v>
      </c>
      <c r="N1728">
        <f t="shared" si="79"/>
        <v>2.9750000000000001</v>
      </c>
      <c r="O1728" s="34">
        <f t="shared" si="80"/>
        <v>0</v>
      </c>
    </row>
    <row r="1729" spans="1:15" x14ac:dyDescent="0.2">
      <c r="A1729" s="40">
        <v>45597</v>
      </c>
      <c r="B1729" t="s">
        <v>80</v>
      </c>
      <c r="C1729" s="19" t="s">
        <v>129</v>
      </c>
      <c r="D1729" s="19" t="s">
        <v>16</v>
      </c>
      <c r="E1729" s="19" t="s">
        <v>6</v>
      </c>
      <c r="F1729" s="26" t="s">
        <v>6</v>
      </c>
      <c r="G1729" s="21">
        <v>0</v>
      </c>
      <c r="H1729" s="22">
        <v>313.52100000000002</v>
      </c>
      <c r="I1729" s="22">
        <v>0.89100000000000001</v>
      </c>
      <c r="J1729" s="22">
        <v>0.25092599999999998</v>
      </c>
      <c r="K1729" s="22" t="str">
        <f t="shared" si="78"/>
        <v>25x125-Waste</v>
      </c>
      <c r="L1729" s="32">
        <f>VLOOKUP(K:K,'price per block'!A:B,2,FALSE)</f>
        <v>346.15384615384613</v>
      </c>
      <c r="M1729" s="33">
        <f>VLOOKUP(K:K,'price per block'!A:E,5,FALSE)</f>
        <v>1</v>
      </c>
      <c r="N1729">
        <f t="shared" si="79"/>
        <v>0.89100000000000001</v>
      </c>
      <c r="O1729" s="34">
        <f t="shared" si="80"/>
        <v>0</v>
      </c>
    </row>
    <row r="1730" spans="1:15" x14ac:dyDescent="0.2">
      <c r="A1730" s="40">
        <v>45597</v>
      </c>
      <c r="B1730" t="s">
        <v>80</v>
      </c>
      <c r="C1730" s="19" t="s">
        <v>129</v>
      </c>
      <c r="D1730" s="19" t="s">
        <v>17</v>
      </c>
      <c r="E1730" s="19" t="s">
        <v>6</v>
      </c>
      <c r="F1730" s="26" t="s">
        <v>6</v>
      </c>
      <c r="G1730" s="21">
        <v>0</v>
      </c>
      <c r="H1730" s="22">
        <v>0</v>
      </c>
      <c r="I1730" s="22">
        <v>0</v>
      </c>
      <c r="J1730" s="22">
        <v>0</v>
      </c>
      <c r="K1730" s="22" t="str">
        <f t="shared" si="78"/>
        <v>25x125-Waste</v>
      </c>
      <c r="L1730" s="32">
        <f>VLOOKUP(K:K,'price per block'!A:B,2,FALSE)</f>
        <v>346.15384615384613</v>
      </c>
      <c r="M1730" s="33">
        <f>VLOOKUP(K:K,'price per block'!A:E,5,FALSE)</f>
        <v>1</v>
      </c>
      <c r="N1730">
        <f t="shared" si="79"/>
        <v>0</v>
      </c>
      <c r="O1730" s="34">
        <f t="shared" si="80"/>
        <v>0</v>
      </c>
    </row>
    <row r="1731" spans="1:15" x14ac:dyDescent="0.2">
      <c r="A1731" s="40">
        <v>45597</v>
      </c>
      <c r="B1731" t="s">
        <v>80</v>
      </c>
      <c r="C1731" s="19" t="s">
        <v>129</v>
      </c>
      <c r="D1731" s="19" t="s">
        <v>9</v>
      </c>
      <c r="E1731" s="19" t="s">
        <v>10</v>
      </c>
      <c r="F1731" s="26" t="s">
        <v>6</v>
      </c>
      <c r="G1731" s="21">
        <v>19491</v>
      </c>
      <c r="H1731" s="22">
        <v>3637.18</v>
      </c>
      <c r="I1731" s="22">
        <v>10.324</v>
      </c>
      <c r="J1731" s="22">
        <v>2.9079100000000002</v>
      </c>
      <c r="K1731" s="22" t="str">
        <f t="shared" ref="K1731:K1794" si="81">CONCATENATE(C1731,"-",F1731)</f>
        <v>25x125-Waste</v>
      </c>
      <c r="L1731" s="32">
        <f>VLOOKUP(K:K,'price per block'!A:B,2,FALSE)</f>
        <v>346.15384615384613</v>
      </c>
      <c r="M1731" s="33">
        <f>VLOOKUP(K:K,'price per block'!A:E,5,FALSE)</f>
        <v>1</v>
      </c>
      <c r="N1731">
        <f t="shared" ref="N1731:N1794" si="82">M1731*I1731</f>
        <v>10.324</v>
      </c>
      <c r="O1731" s="34">
        <f t="shared" ref="O1731:O1794" si="83">I1731-N1731</f>
        <v>0</v>
      </c>
    </row>
    <row r="1732" spans="1:15" x14ac:dyDescent="0.2">
      <c r="A1732" s="40">
        <v>45597</v>
      </c>
      <c r="B1732" t="s">
        <v>80</v>
      </c>
      <c r="C1732" s="19" t="s">
        <v>42</v>
      </c>
      <c r="D1732" s="19" t="s">
        <v>6</v>
      </c>
      <c r="E1732" s="19" t="s">
        <v>6</v>
      </c>
      <c r="F1732" s="26" t="s">
        <v>6</v>
      </c>
      <c r="G1732" s="21">
        <v>42779</v>
      </c>
      <c r="H1732" s="22">
        <v>2396.7600000000002</v>
      </c>
      <c r="I1732" s="22">
        <v>4.2050000000000001</v>
      </c>
      <c r="J1732" s="22">
        <v>1.1844600000000001</v>
      </c>
      <c r="K1732" s="22" t="str">
        <f t="shared" si="81"/>
        <v>19x100-Waste</v>
      </c>
      <c r="L1732" s="32">
        <f>VLOOKUP(K:K,'price per block'!A:B,2,FALSE)</f>
        <v>300</v>
      </c>
      <c r="M1732" s="33">
        <f>VLOOKUP(K:K,'price per block'!A:E,5,FALSE)</f>
        <v>1</v>
      </c>
      <c r="N1732">
        <f t="shared" si="82"/>
        <v>4.2050000000000001</v>
      </c>
      <c r="O1732" s="34">
        <f t="shared" si="83"/>
        <v>0</v>
      </c>
    </row>
    <row r="1733" spans="1:15" x14ac:dyDescent="0.2">
      <c r="A1733" s="40">
        <v>45597</v>
      </c>
      <c r="B1733" t="s">
        <v>80</v>
      </c>
      <c r="C1733" s="19" t="s">
        <v>42</v>
      </c>
      <c r="D1733" s="19" t="s">
        <v>16</v>
      </c>
      <c r="E1733" s="19" t="s">
        <v>6</v>
      </c>
      <c r="F1733" s="26" t="s">
        <v>6</v>
      </c>
      <c r="G1733" s="21">
        <v>0</v>
      </c>
      <c r="H1733" s="22">
        <v>528.47400000000005</v>
      </c>
      <c r="I1733" s="22">
        <v>0.92700000000000005</v>
      </c>
      <c r="J1733" s="22">
        <v>0.26116299999999998</v>
      </c>
      <c r="K1733" s="22" t="str">
        <f t="shared" si="81"/>
        <v>19x100-Waste</v>
      </c>
      <c r="L1733" s="32">
        <f>VLOOKUP(K:K,'price per block'!A:B,2,FALSE)</f>
        <v>300</v>
      </c>
      <c r="M1733" s="33">
        <f>VLOOKUP(K:K,'price per block'!A:E,5,FALSE)</f>
        <v>1</v>
      </c>
      <c r="N1733">
        <f t="shared" si="82"/>
        <v>0.92700000000000005</v>
      </c>
      <c r="O1733" s="34">
        <f t="shared" si="83"/>
        <v>0</v>
      </c>
    </row>
    <row r="1734" spans="1:15" x14ac:dyDescent="0.2">
      <c r="A1734" s="40">
        <v>45597</v>
      </c>
      <c r="B1734" t="s">
        <v>80</v>
      </c>
      <c r="C1734" s="19" t="s">
        <v>42</v>
      </c>
      <c r="D1734" s="19" t="s">
        <v>17</v>
      </c>
      <c r="E1734" s="19" t="s">
        <v>6</v>
      </c>
      <c r="F1734" s="26" t="s">
        <v>6</v>
      </c>
      <c r="G1734" s="21">
        <v>0</v>
      </c>
      <c r="H1734" s="22">
        <v>0</v>
      </c>
      <c r="I1734" s="22">
        <v>0</v>
      </c>
      <c r="J1734" s="22">
        <v>0</v>
      </c>
      <c r="K1734" s="22" t="str">
        <f t="shared" si="81"/>
        <v>19x100-Waste</v>
      </c>
      <c r="L1734" s="32">
        <f>VLOOKUP(K:K,'price per block'!A:B,2,FALSE)</f>
        <v>300</v>
      </c>
      <c r="M1734" s="33">
        <f>VLOOKUP(K:K,'price per block'!A:E,5,FALSE)</f>
        <v>1</v>
      </c>
      <c r="N1734">
        <f t="shared" si="82"/>
        <v>0</v>
      </c>
      <c r="O1734" s="34">
        <f t="shared" si="83"/>
        <v>0</v>
      </c>
    </row>
    <row r="1735" spans="1:15" x14ac:dyDescent="0.2">
      <c r="A1735" s="40">
        <v>45597</v>
      </c>
      <c r="B1735" t="s">
        <v>80</v>
      </c>
      <c r="C1735" s="19" t="s">
        <v>42</v>
      </c>
      <c r="D1735" s="19" t="s">
        <v>9</v>
      </c>
      <c r="E1735" s="19" t="s">
        <v>10</v>
      </c>
      <c r="F1735" s="26" t="s">
        <v>6</v>
      </c>
      <c r="G1735" s="21">
        <v>28205</v>
      </c>
      <c r="H1735" s="22">
        <v>5672.24</v>
      </c>
      <c r="I1735" s="22">
        <v>9.9469999999999992</v>
      </c>
      <c r="J1735" s="22">
        <v>2.8017699999999999</v>
      </c>
      <c r="K1735" s="22" t="str">
        <f t="shared" si="81"/>
        <v>19x100-Waste</v>
      </c>
      <c r="L1735" s="32">
        <f>VLOOKUP(K:K,'price per block'!A:B,2,FALSE)</f>
        <v>300</v>
      </c>
      <c r="M1735" s="33">
        <f>VLOOKUP(K:K,'price per block'!A:E,5,FALSE)</f>
        <v>1</v>
      </c>
      <c r="N1735">
        <f t="shared" si="82"/>
        <v>9.9469999999999992</v>
      </c>
      <c r="O1735" s="34">
        <f t="shared" si="83"/>
        <v>0</v>
      </c>
    </row>
    <row r="1736" spans="1:15" x14ac:dyDescent="0.2">
      <c r="A1736" s="40">
        <v>45597</v>
      </c>
      <c r="B1736" t="s">
        <v>80</v>
      </c>
      <c r="C1736" s="19" t="s">
        <v>126</v>
      </c>
      <c r="D1736" s="19" t="s">
        <v>13</v>
      </c>
      <c r="E1736" s="19" t="s">
        <v>12</v>
      </c>
      <c r="F1736" s="26" t="s">
        <v>61</v>
      </c>
      <c r="G1736" s="21">
        <v>68789</v>
      </c>
      <c r="H1736" s="22">
        <v>13969.2</v>
      </c>
      <c r="I1736" s="22">
        <v>18.262</v>
      </c>
      <c r="J1736" s="22">
        <v>5.1441299999999996</v>
      </c>
      <c r="K1736" s="22" t="str">
        <f t="shared" si="81"/>
        <v>19x75-Q1</v>
      </c>
      <c r="L1736" s="32">
        <f>VLOOKUP(K:K,'price per block'!A:B,2,FALSE)</f>
        <v>300</v>
      </c>
      <c r="M1736" s="33">
        <f>VLOOKUP(K:K,'price per block'!A:E,5,FALSE)</f>
        <v>1</v>
      </c>
      <c r="N1736">
        <f t="shared" si="82"/>
        <v>18.262</v>
      </c>
      <c r="O1736" s="34">
        <f t="shared" si="83"/>
        <v>0</v>
      </c>
    </row>
    <row r="1737" spans="1:15" x14ac:dyDescent="0.2">
      <c r="A1737" s="40">
        <v>45597</v>
      </c>
      <c r="B1737" t="s">
        <v>80</v>
      </c>
      <c r="C1737" s="19" t="s">
        <v>126</v>
      </c>
      <c r="D1737" s="19" t="s">
        <v>11</v>
      </c>
      <c r="E1737" s="19" t="s">
        <v>12</v>
      </c>
      <c r="F1737" s="26" t="s">
        <v>61</v>
      </c>
      <c r="G1737" s="21">
        <v>222432</v>
      </c>
      <c r="H1737" s="22">
        <v>93539.5</v>
      </c>
      <c r="I1737" s="22">
        <v>122.30800000000001</v>
      </c>
      <c r="J1737" s="22">
        <v>34.451700000000002</v>
      </c>
      <c r="K1737" s="22" t="str">
        <f t="shared" si="81"/>
        <v>19x75-Q1</v>
      </c>
      <c r="L1737" s="32">
        <f>VLOOKUP(K:K,'price per block'!A:B,2,FALSE)</f>
        <v>300</v>
      </c>
      <c r="M1737" s="33">
        <f>VLOOKUP(K:K,'price per block'!A:E,5,FALSE)</f>
        <v>1</v>
      </c>
      <c r="N1737">
        <f t="shared" si="82"/>
        <v>122.30800000000001</v>
      </c>
      <c r="O1737" s="34">
        <f t="shared" si="83"/>
        <v>0</v>
      </c>
    </row>
    <row r="1738" spans="1:15" x14ac:dyDescent="0.2">
      <c r="A1738" s="40">
        <v>45597</v>
      </c>
      <c r="B1738" t="s">
        <v>80</v>
      </c>
      <c r="C1738" s="19" t="s">
        <v>126</v>
      </c>
      <c r="D1738" s="19" t="s">
        <v>14</v>
      </c>
      <c r="E1738" s="19" t="s">
        <v>15</v>
      </c>
      <c r="F1738" s="26" t="s">
        <v>62</v>
      </c>
      <c r="G1738" s="21">
        <v>46518</v>
      </c>
      <c r="H1738" s="22">
        <v>13314</v>
      </c>
      <c r="I1738" s="22">
        <v>17.396000000000001</v>
      </c>
      <c r="J1738" s="22">
        <v>4.8999600000000001</v>
      </c>
      <c r="K1738" s="22" t="str">
        <f t="shared" si="81"/>
        <v>19x75-Q3</v>
      </c>
      <c r="L1738" s="32">
        <f>VLOOKUP(K:K,'price per block'!A:B,2,FALSE)</f>
        <v>244</v>
      </c>
      <c r="M1738" s="33">
        <f>VLOOKUP(K:K,'price per block'!A:E,5,FALSE)</f>
        <v>0.81333333333333335</v>
      </c>
      <c r="N1738">
        <f t="shared" si="82"/>
        <v>14.148746666666668</v>
      </c>
      <c r="O1738" s="34">
        <f t="shared" si="83"/>
        <v>3.2472533333333331</v>
      </c>
    </row>
    <row r="1739" spans="1:15" x14ac:dyDescent="0.2">
      <c r="A1739" s="40">
        <v>45597</v>
      </c>
      <c r="B1739" t="s">
        <v>80</v>
      </c>
      <c r="C1739" s="19" t="s">
        <v>126</v>
      </c>
      <c r="D1739" s="19" t="s">
        <v>27</v>
      </c>
      <c r="E1739" s="19" t="s">
        <v>15</v>
      </c>
      <c r="F1739" s="26" t="s">
        <v>64</v>
      </c>
      <c r="G1739" s="21">
        <v>20898</v>
      </c>
      <c r="H1739" s="22">
        <v>4937.1899999999996</v>
      </c>
      <c r="I1739" s="22">
        <v>6.4509999999999996</v>
      </c>
      <c r="J1739" s="22">
        <v>1.8169900000000001</v>
      </c>
      <c r="K1739" s="22" t="str">
        <f t="shared" si="81"/>
        <v>19x75-Q4</v>
      </c>
      <c r="L1739" s="32">
        <f>VLOOKUP(K:K,'price per block'!A:B,2,FALSE)</f>
        <v>200.00000000000003</v>
      </c>
      <c r="M1739" s="33">
        <f>VLOOKUP(K:K,'price per block'!A:E,5,FALSE)</f>
        <v>0.66666666666666663</v>
      </c>
      <c r="N1739">
        <f t="shared" si="82"/>
        <v>4.3006666666666664</v>
      </c>
      <c r="O1739" s="34">
        <f t="shared" si="83"/>
        <v>2.1503333333333332</v>
      </c>
    </row>
    <row r="1740" spans="1:15" x14ac:dyDescent="0.2">
      <c r="A1740" s="40">
        <v>45597</v>
      </c>
      <c r="B1740" t="s">
        <v>80</v>
      </c>
      <c r="C1740" s="19" t="s">
        <v>126</v>
      </c>
      <c r="D1740" s="19" t="s">
        <v>25</v>
      </c>
      <c r="E1740" s="19" t="s">
        <v>12</v>
      </c>
      <c r="F1740" s="26" t="s">
        <v>65</v>
      </c>
      <c r="G1740" s="21">
        <v>519</v>
      </c>
      <c r="H1740" s="22">
        <v>1558.56</v>
      </c>
      <c r="I1740" s="22">
        <v>2.0379999999999998</v>
      </c>
      <c r="J1740" s="22">
        <v>0.57419799999999999</v>
      </c>
      <c r="K1740" s="22" t="str">
        <f t="shared" si="81"/>
        <v>19x75-Q5</v>
      </c>
      <c r="L1740" s="32">
        <f>VLOOKUP(K:K,'price per block'!A:B,2,FALSE)</f>
        <v>300</v>
      </c>
      <c r="M1740" s="33">
        <f>VLOOKUP(K:K,'price per block'!A:E,5,FALSE)</f>
        <v>1</v>
      </c>
      <c r="N1740">
        <f t="shared" si="82"/>
        <v>2.0379999999999998</v>
      </c>
      <c r="O1740" s="34">
        <f t="shared" si="83"/>
        <v>0</v>
      </c>
    </row>
    <row r="1741" spans="1:15" x14ac:dyDescent="0.2">
      <c r="A1741" s="40">
        <v>45597</v>
      </c>
      <c r="B1741" t="s">
        <v>80</v>
      </c>
      <c r="C1741" s="19" t="s">
        <v>126</v>
      </c>
      <c r="D1741" s="19" t="s">
        <v>23</v>
      </c>
      <c r="E1741" s="19" t="s">
        <v>22</v>
      </c>
      <c r="F1741" s="26" t="s">
        <v>63</v>
      </c>
      <c r="G1741" s="21">
        <v>8829</v>
      </c>
      <c r="H1741" s="22">
        <v>2820.21</v>
      </c>
      <c r="I1741" s="22">
        <v>3.6859999999999999</v>
      </c>
      <c r="J1741" s="22">
        <v>1.03837</v>
      </c>
      <c r="K1741" s="22" t="str">
        <f t="shared" si="81"/>
        <v>19x75-Q2</v>
      </c>
      <c r="L1741" s="32">
        <f>VLOOKUP(K:K,'price per block'!A:B,2,FALSE)</f>
        <v>300</v>
      </c>
      <c r="M1741" s="33">
        <f>VLOOKUP(K:K,'price per block'!A:E,5,FALSE)</f>
        <v>1</v>
      </c>
      <c r="N1741">
        <f t="shared" si="82"/>
        <v>3.6859999999999999</v>
      </c>
      <c r="O1741" s="34">
        <f t="shared" si="83"/>
        <v>0</v>
      </c>
    </row>
    <row r="1742" spans="1:15" x14ac:dyDescent="0.2">
      <c r="A1742" s="40">
        <v>45597</v>
      </c>
      <c r="B1742" t="s">
        <v>80</v>
      </c>
      <c r="C1742" s="19" t="s">
        <v>126</v>
      </c>
      <c r="D1742" s="19" t="s">
        <v>24</v>
      </c>
      <c r="E1742" s="19" t="s">
        <v>12</v>
      </c>
      <c r="F1742" s="26" t="s">
        <v>65</v>
      </c>
      <c r="G1742" s="21">
        <v>676</v>
      </c>
      <c r="H1742" s="22">
        <v>1624.43</v>
      </c>
      <c r="I1742" s="22">
        <v>2.1240000000000001</v>
      </c>
      <c r="J1742" s="22">
        <v>0.59835099999999997</v>
      </c>
      <c r="K1742" s="22" t="str">
        <f t="shared" si="81"/>
        <v>19x75-Q5</v>
      </c>
      <c r="L1742" s="32">
        <f>VLOOKUP(K:K,'price per block'!A:B,2,FALSE)</f>
        <v>300</v>
      </c>
      <c r="M1742" s="33">
        <f>VLOOKUP(K:K,'price per block'!A:E,5,FALSE)</f>
        <v>1</v>
      </c>
      <c r="N1742">
        <f t="shared" si="82"/>
        <v>2.1240000000000001</v>
      </c>
      <c r="O1742" s="34">
        <f t="shared" si="83"/>
        <v>0</v>
      </c>
    </row>
    <row r="1743" spans="1:15" x14ac:dyDescent="0.2">
      <c r="A1743" s="40">
        <v>45597</v>
      </c>
      <c r="B1743" t="s">
        <v>80</v>
      </c>
      <c r="C1743" s="19" t="s">
        <v>129</v>
      </c>
      <c r="D1743" s="19" t="s">
        <v>51</v>
      </c>
      <c r="E1743" s="19" t="s">
        <v>12</v>
      </c>
      <c r="F1743" s="26" t="s">
        <v>61</v>
      </c>
      <c r="G1743" s="21">
        <v>10241</v>
      </c>
      <c r="H1743" s="22">
        <v>2072.12</v>
      </c>
      <c r="I1743" s="22">
        <v>5.8879999999999999</v>
      </c>
      <c r="J1743" s="22">
        <v>1.6585099999999999</v>
      </c>
      <c r="K1743" s="22" t="str">
        <f t="shared" si="81"/>
        <v>25x125-Q1</v>
      </c>
      <c r="L1743" s="32">
        <f>VLOOKUP(K:K,'price per block'!A:B,2,FALSE)</f>
        <v>346.15384615384613</v>
      </c>
      <c r="M1743" s="33">
        <f>VLOOKUP(K:K,'price per block'!A:E,5,FALSE)</f>
        <v>1</v>
      </c>
      <c r="N1743">
        <f t="shared" si="82"/>
        <v>5.8879999999999999</v>
      </c>
      <c r="O1743" s="34">
        <f t="shared" si="83"/>
        <v>0</v>
      </c>
    </row>
    <row r="1744" spans="1:15" x14ac:dyDescent="0.2">
      <c r="A1744" s="40">
        <v>45597</v>
      </c>
      <c r="B1744" t="s">
        <v>80</v>
      </c>
      <c r="C1744" s="19" t="s">
        <v>129</v>
      </c>
      <c r="D1744" s="19" t="s">
        <v>111</v>
      </c>
      <c r="E1744" s="19" t="s">
        <v>15</v>
      </c>
      <c r="F1744" s="26" t="s">
        <v>64</v>
      </c>
      <c r="G1744" s="21">
        <v>10927</v>
      </c>
      <c r="H1744" s="22">
        <v>2999.81</v>
      </c>
      <c r="I1744" s="22">
        <v>8.5190000000000001</v>
      </c>
      <c r="J1744" s="22">
        <v>2.3997000000000002</v>
      </c>
      <c r="K1744" s="22" t="str">
        <f t="shared" si="81"/>
        <v>25x125-Q4</v>
      </c>
      <c r="L1744" s="32">
        <f>VLOOKUP(K:K,'price per block'!A:B,2,FALSE)</f>
        <v>138.46153846153845</v>
      </c>
      <c r="M1744" s="33">
        <f>VLOOKUP(K:K,'price per block'!A:E,5,FALSE)</f>
        <v>0.4</v>
      </c>
      <c r="N1744">
        <f t="shared" si="82"/>
        <v>3.4076000000000004</v>
      </c>
      <c r="O1744" s="34">
        <f t="shared" si="83"/>
        <v>5.1113999999999997</v>
      </c>
    </row>
    <row r="1745" spans="1:15" x14ac:dyDescent="0.2">
      <c r="A1745" s="40">
        <v>45597</v>
      </c>
      <c r="B1745" t="s">
        <v>80</v>
      </c>
      <c r="C1745" s="19" t="s">
        <v>129</v>
      </c>
      <c r="D1745" s="19" t="s">
        <v>112</v>
      </c>
      <c r="E1745" s="19" t="s">
        <v>15</v>
      </c>
      <c r="F1745" s="26" t="s">
        <v>62</v>
      </c>
      <c r="G1745" s="21">
        <v>8164</v>
      </c>
      <c r="H1745" s="22">
        <v>2003.06</v>
      </c>
      <c r="I1745" s="22">
        <v>5.6849999999999996</v>
      </c>
      <c r="J1745" s="22">
        <v>1.6014200000000001</v>
      </c>
      <c r="K1745" s="22" t="str">
        <f t="shared" si="81"/>
        <v>25x125-Q3</v>
      </c>
      <c r="L1745" s="32">
        <f>VLOOKUP(K:K,'price per block'!A:B,2,FALSE)</f>
        <v>276.92307692307691</v>
      </c>
      <c r="M1745" s="33">
        <f>VLOOKUP(K:K,'price per block'!A:E,5,FALSE)</f>
        <v>0.6</v>
      </c>
      <c r="N1745">
        <f t="shared" si="82"/>
        <v>3.4109999999999996</v>
      </c>
      <c r="O1745" s="34">
        <f t="shared" si="83"/>
        <v>2.274</v>
      </c>
    </row>
    <row r="1746" spans="1:15" x14ac:dyDescent="0.2">
      <c r="A1746" s="40">
        <v>45597</v>
      </c>
      <c r="B1746" t="s">
        <v>80</v>
      </c>
      <c r="C1746" s="19" t="s">
        <v>129</v>
      </c>
      <c r="D1746" s="19" t="s">
        <v>52</v>
      </c>
      <c r="E1746" s="19" t="s">
        <v>12</v>
      </c>
      <c r="F1746" s="26" t="s">
        <v>61</v>
      </c>
      <c r="G1746" s="21">
        <v>23970</v>
      </c>
      <c r="H1746" s="22">
        <v>9430.5</v>
      </c>
      <c r="I1746" s="22">
        <v>26.812999999999999</v>
      </c>
      <c r="J1746" s="22">
        <v>7.5526099999999996</v>
      </c>
      <c r="K1746" s="22" t="str">
        <f t="shared" si="81"/>
        <v>25x125-Q1</v>
      </c>
      <c r="L1746" s="32">
        <f>VLOOKUP(K:K,'price per block'!A:B,2,FALSE)</f>
        <v>346.15384615384613</v>
      </c>
      <c r="M1746" s="33">
        <f>VLOOKUP(K:K,'price per block'!A:E,5,FALSE)</f>
        <v>1</v>
      </c>
      <c r="N1746">
        <f t="shared" si="82"/>
        <v>26.812999999999999</v>
      </c>
      <c r="O1746" s="34">
        <f t="shared" si="83"/>
        <v>0</v>
      </c>
    </row>
    <row r="1747" spans="1:15" x14ac:dyDescent="0.2">
      <c r="A1747" s="40">
        <v>45597</v>
      </c>
      <c r="B1747" t="s">
        <v>80</v>
      </c>
      <c r="C1747" s="19" t="s">
        <v>129</v>
      </c>
      <c r="D1747" s="19" t="s">
        <v>49</v>
      </c>
      <c r="E1747" s="19" t="s">
        <v>22</v>
      </c>
      <c r="F1747" s="26" t="s">
        <v>63</v>
      </c>
      <c r="G1747" s="21">
        <v>1633</v>
      </c>
      <c r="H1747" s="22">
        <v>440.81400000000002</v>
      </c>
      <c r="I1747" s="22">
        <v>1.2529999999999999</v>
      </c>
      <c r="J1747" s="22">
        <v>0.35293999999999998</v>
      </c>
      <c r="K1747" s="22" t="str">
        <f t="shared" si="81"/>
        <v>25x125-Q2</v>
      </c>
      <c r="L1747" s="32">
        <f>VLOOKUP(K:K,'price per block'!A:B,2,FALSE)</f>
        <v>346.15384615384613</v>
      </c>
      <c r="M1747" s="33">
        <f>VLOOKUP(K:K,'price per block'!A:E,5,FALSE)</f>
        <v>1</v>
      </c>
      <c r="N1747">
        <f t="shared" si="82"/>
        <v>1.2529999999999999</v>
      </c>
      <c r="O1747" s="34">
        <f t="shared" si="83"/>
        <v>0</v>
      </c>
    </row>
    <row r="1748" spans="1:15" x14ac:dyDescent="0.2">
      <c r="A1748" s="40">
        <v>45597</v>
      </c>
      <c r="B1748" t="s">
        <v>80</v>
      </c>
      <c r="C1748" s="19" t="s">
        <v>129</v>
      </c>
      <c r="D1748" s="19" t="s">
        <v>76</v>
      </c>
      <c r="E1748" s="19" t="s">
        <v>12</v>
      </c>
      <c r="F1748" s="26" t="s">
        <v>65</v>
      </c>
      <c r="G1748" s="21">
        <v>33</v>
      </c>
      <c r="H1748" s="22">
        <v>79.463999999999999</v>
      </c>
      <c r="I1748" s="22">
        <v>0.22700000000000001</v>
      </c>
      <c r="J1748" s="22">
        <v>6.3882999999999995E-2</v>
      </c>
      <c r="K1748" s="22" t="str">
        <f t="shared" si="81"/>
        <v>25x125-Q5</v>
      </c>
      <c r="L1748" s="32">
        <f>VLOOKUP(K:K,'price per block'!A:B,2,FALSE)</f>
        <v>346.15384615384613</v>
      </c>
      <c r="M1748" s="33">
        <f>VLOOKUP(K:K,'price per block'!A:E,5,FALSE)</f>
        <v>1</v>
      </c>
      <c r="N1748">
        <f t="shared" si="82"/>
        <v>0.22700000000000001</v>
      </c>
      <c r="O1748" s="34">
        <f t="shared" si="83"/>
        <v>0</v>
      </c>
    </row>
    <row r="1749" spans="1:15" x14ac:dyDescent="0.2">
      <c r="A1749" s="40">
        <v>45597</v>
      </c>
      <c r="B1749" t="s">
        <v>80</v>
      </c>
      <c r="C1749" s="19" t="s">
        <v>129</v>
      </c>
      <c r="D1749" s="19" t="s">
        <v>77</v>
      </c>
      <c r="E1749" s="19" t="s">
        <v>12</v>
      </c>
      <c r="F1749" s="26" t="s">
        <v>65</v>
      </c>
      <c r="G1749" s="21">
        <v>15</v>
      </c>
      <c r="H1749" s="22">
        <v>45.045000000000002</v>
      </c>
      <c r="I1749" s="22">
        <v>0.128</v>
      </c>
      <c r="J1749" s="22">
        <v>3.6109200000000001E-2</v>
      </c>
      <c r="K1749" s="22" t="str">
        <f t="shared" si="81"/>
        <v>25x125-Q5</v>
      </c>
      <c r="L1749" s="32">
        <f>VLOOKUP(K:K,'price per block'!A:B,2,FALSE)</f>
        <v>346.15384615384613</v>
      </c>
      <c r="M1749" s="33">
        <f>VLOOKUP(K:K,'price per block'!A:E,5,FALSE)</f>
        <v>1</v>
      </c>
      <c r="N1749">
        <f t="shared" si="82"/>
        <v>0.128</v>
      </c>
      <c r="O1749" s="34">
        <f t="shared" si="83"/>
        <v>0</v>
      </c>
    </row>
    <row r="1750" spans="1:15" x14ac:dyDescent="0.2">
      <c r="A1750" s="40">
        <v>45597</v>
      </c>
      <c r="B1750" t="s">
        <v>80</v>
      </c>
      <c r="C1750" s="19" t="s">
        <v>42</v>
      </c>
      <c r="D1750" s="19" t="s">
        <v>46</v>
      </c>
      <c r="E1750" s="19" t="s">
        <v>12</v>
      </c>
      <c r="F1750" s="26" t="s">
        <v>61</v>
      </c>
      <c r="G1750" s="21">
        <v>14365</v>
      </c>
      <c r="H1750" s="22">
        <v>2690.83</v>
      </c>
      <c r="I1750" s="22">
        <v>4.72</v>
      </c>
      <c r="J1750" s="22">
        <v>1.3293999999999999</v>
      </c>
      <c r="K1750" s="22" t="str">
        <f t="shared" si="81"/>
        <v>19x100-Q1</v>
      </c>
      <c r="L1750" s="32">
        <f>VLOOKUP(K:K,'price per block'!A:B,2,FALSE)</f>
        <v>300</v>
      </c>
      <c r="M1750" s="33">
        <f>VLOOKUP(K:K,'price per block'!A:E,5,FALSE)</f>
        <v>1</v>
      </c>
      <c r="N1750">
        <f t="shared" si="82"/>
        <v>4.72</v>
      </c>
      <c r="O1750" s="34">
        <f t="shared" si="83"/>
        <v>0</v>
      </c>
    </row>
    <row r="1751" spans="1:15" x14ac:dyDescent="0.2">
      <c r="A1751" s="40">
        <v>45597</v>
      </c>
      <c r="B1751" t="s">
        <v>80</v>
      </c>
      <c r="C1751" s="19" t="s">
        <v>42</v>
      </c>
      <c r="D1751" s="19" t="s">
        <v>110</v>
      </c>
      <c r="E1751" s="19" t="s">
        <v>15</v>
      </c>
      <c r="F1751" s="26" t="s">
        <v>64</v>
      </c>
      <c r="G1751" s="21">
        <v>12812</v>
      </c>
      <c r="H1751" s="22">
        <v>2700.73</v>
      </c>
      <c r="I1751" s="22">
        <v>4.7359999999999998</v>
      </c>
      <c r="J1751" s="22">
        <v>1.3341400000000001</v>
      </c>
      <c r="K1751" s="22" t="str">
        <f t="shared" si="81"/>
        <v>19x100-Q4</v>
      </c>
      <c r="L1751" s="32">
        <f>VLOOKUP(K:K,'price per block'!A:B,2,FALSE)</f>
        <v>150</v>
      </c>
      <c r="M1751" s="33">
        <f>VLOOKUP(K:K,'price per block'!A:E,5,FALSE)</f>
        <v>0.5</v>
      </c>
      <c r="N1751">
        <f t="shared" si="82"/>
        <v>2.3679999999999999</v>
      </c>
      <c r="O1751" s="34">
        <f t="shared" si="83"/>
        <v>2.3679999999999999</v>
      </c>
    </row>
    <row r="1752" spans="1:15" x14ac:dyDescent="0.2">
      <c r="A1752" s="40">
        <v>45597</v>
      </c>
      <c r="B1752" t="s">
        <v>80</v>
      </c>
      <c r="C1752" s="19" t="s">
        <v>42</v>
      </c>
      <c r="D1752" s="19" t="s">
        <v>47</v>
      </c>
      <c r="E1752" s="19" t="s">
        <v>12</v>
      </c>
      <c r="F1752" s="26" t="s">
        <v>61</v>
      </c>
      <c r="G1752" s="21">
        <v>46433</v>
      </c>
      <c r="H1752" s="22">
        <v>18754.2</v>
      </c>
      <c r="I1752" s="22">
        <v>32.917999999999999</v>
      </c>
      <c r="J1752" s="22">
        <v>9.2721699999999991</v>
      </c>
      <c r="K1752" s="22" t="str">
        <f t="shared" si="81"/>
        <v>19x100-Q1</v>
      </c>
      <c r="L1752" s="32">
        <f>VLOOKUP(K:K,'price per block'!A:B,2,FALSE)</f>
        <v>300</v>
      </c>
      <c r="M1752" s="33">
        <f>VLOOKUP(K:K,'price per block'!A:E,5,FALSE)</f>
        <v>1</v>
      </c>
      <c r="N1752">
        <f t="shared" si="82"/>
        <v>32.917999999999999</v>
      </c>
      <c r="O1752" s="34">
        <f t="shared" si="83"/>
        <v>0</v>
      </c>
    </row>
    <row r="1753" spans="1:15" x14ac:dyDescent="0.2">
      <c r="A1753" s="40">
        <v>45597</v>
      </c>
      <c r="B1753" t="s">
        <v>80</v>
      </c>
      <c r="C1753" s="19" t="s">
        <v>42</v>
      </c>
      <c r="D1753" s="19" t="s">
        <v>96</v>
      </c>
      <c r="E1753" s="19" t="s">
        <v>15</v>
      </c>
      <c r="F1753" s="26" t="s">
        <v>62</v>
      </c>
      <c r="G1753" s="21">
        <v>13136</v>
      </c>
      <c r="H1753" s="22">
        <v>3806.74</v>
      </c>
      <c r="I1753" s="22">
        <v>6.6749999999999998</v>
      </c>
      <c r="J1753" s="22">
        <v>1.8800699999999999</v>
      </c>
      <c r="K1753" s="22" t="str">
        <f t="shared" si="81"/>
        <v>19x100-Q3</v>
      </c>
      <c r="L1753" s="32">
        <f>VLOOKUP(K:K,'price per block'!A:B,2,FALSE)</f>
        <v>225</v>
      </c>
      <c r="M1753" s="33">
        <f>VLOOKUP(K:K,'price per block'!A:E,5,FALSE)</f>
        <v>0.75</v>
      </c>
      <c r="N1753">
        <f t="shared" si="82"/>
        <v>5.0062499999999996</v>
      </c>
      <c r="O1753" s="34">
        <f t="shared" si="83"/>
        <v>1.6687500000000002</v>
      </c>
    </row>
    <row r="1754" spans="1:15" x14ac:dyDescent="0.2">
      <c r="A1754" s="40">
        <v>45597</v>
      </c>
      <c r="B1754" t="s">
        <v>80</v>
      </c>
      <c r="C1754" s="19" t="s">
        <v>42</v>
      </c>
      <c r="D1754" s="19" t="s">
        <v>45</v>
      </c>
      <c r="E1754" s="19" t="s">
        <v>22</v>
      </c>
      <c r="F1754" s="26" t="s">
        <v>63</v>
      </c>
      <c r="G1754" s="21">
        <v>1341</v>
      </c>
      <c r="H1754" s="22">
        <v>421.06299999999999</v>
      </c>
      <c r="I1754" s="22">
        <v>0.74</v>
      </c>
      <c r="J1754" s="22">
        <v>0.20843800000000001</v>
      </c>
      <c r="K1754" s="22" t="str">
        <f t="shared" si="81"/>
        <v>19x100-Q2</v>
      </c>
      <c r="L1754" s="32">
        <f>VLOOKUP(K:K,'price per block'!A:B,2,FALSE)</f>
        <v>300</v>
      </c>
      <c r="M1754" s="33">
        <f>VLOOKUP(K:K,'price per block'!A:E,5,FALSE)</f>
        <v>1</v>
      </c>
      <c r="N1754">
        <f t="shared" si="82"/>
        <v>0.74</v>
      </c>
      <c r="O1754" s="34">
        <f t="shared" si="83"/>
        <v>0</v>
      </c>
    </row>
    <row r="1755" spans="1:15" x14ac:dyDescent="0.2">
      <c r="A1755" s="40">
        <v>45597</v>
      </c>
      <c r="B1755" t="s">
        <v>80</v>
      </c>
      <c r="C1755" s="19" t="s">
        <v>42</v>
      </c>
      <c r="D1755" s="19" t="s">
        <v>43</v>
      </c>
      <c r="E1755" s="19" t="s">
        <v>12</v>
      </c>
      <c r="F1755" s="26" t="s">
        <v>65</v>
      </c>
      <c r="G1755" s="21">
        <v>74</v>
      </c>
      <c r="H1755" s="22">
        <v>178.19200000000001</v>
      </c>
      <c r="I1755" s="22">
        <v>0.313</v>
      </c>
      <c r="J1755" s="22">
        <v>8.81942E-2</v>
      </c>
      <c r="K1755" s="22" t="str">
        <f t="shared" si="81"/>
        <v>19x100-Q5</v>
      </c>
      <c r="L1755" s="32">
        <f>VLOOKUP(K:K,'price per block'!A:B,2,FALSE)</f>
        <v>300</v>
      </c>
      <c r="M1755" s="33">
        <f>VLOOKUP(K:K,'price per block'!A:E,5,FALSE)</f>
        <v>1</v>
      </c>
      <c r="N1755">
        <f t="shared" si="82"/>
        <v>0.313</v>
      </c>
      <c r="O1755" s="34">
        <f t="shared" si="83"/>
        <v>0</v>
      </c>
    </row>
    <row r="1756" spans="1:15" x14ac:dyDescent="0.2">
      <c r="A1756" s="40">
        <v>45597</v>
      </c>
      <c r="B1756" t="s">
        <v>80</v>
      </c>
      <c r="C1756" s="19" t="s">
        <v>42</v>
      </c>
      <c r="D1756" s="19" t="s">
        <v>41</v>
      </c>
      <c r="E1756" s="19" t="s">
        <v>12</v>
      </c>
      <c r="F1756" s="26" t="s">
        <v>65</v>
      </c>
      <c r="G1756" s="21">
        <v>31</v>
      </c>
      <c r="H1756" s="22">
        <v>93.093000000000004</v>
      </c>
      <c r="I1756" s="22">
        <v>0.16400000000000001</v>
      </c>
      <c r="J1756" s="22">
        <v>4.6100099999999998E-2</v>
      </c>
      <c r="K1756" s="22" t="str">
        <f t="shared" si="81"/>
        <v>19x100-Q5</v>
      </c>
      <c r="L1756" s="32">
        <f>VLOOKUP(K:K,'price per block'!A:B,2,FALSE)</f>
        <v>300</v>
      </c>
      <c r="M1756" s="33">
        <f>VLOOKUP(K:K,'price per block'!A:E,5,FALSE)</f>
        <v>1</v>
      </c>
      <c r="N1756">
        <f t="shared" si="82"/>
        <v>0.16400000000000001</v>
      </c>
      <c r="O1756" s="34">
        <f t="shared" si="83"/>
        <v>0</v>
      </c>
    </row>
    <row r="1757" spans="1:15" x14ac:dyDescent="0.2">
      <c r="A1757" s="40">
        <v>45597</v>
      </c>
      <c r="B1757" s="23" t="s">
        <v>97</v>
      </c>
      <c r="C1757" s="19" t="s">
        <v>126</v>
      </c>
      <c r="D1757" s="19" t="s">
        <v>6</v>
      </c>
      <c r="E1757" s="19" t="s">
        <v>6</v>
      </c>
      <c r="F1757" s="26" t="s">
        <v>6</v>
      </c>
      <c r="G1757" s="21">
        <v>83356</v>
      </c>
      <c r="H1757" s="22">
        <v>4826.87</v>
      </c>
      <c r="I1757" s="22">
        <v>6.3159999999999998</v>
      </c>
      <c r="J1757" s="22">
        <v>5.9953900000000004</v>
      </c>
      <c r="K1757" s="22" t="str">
        <f t="shared" si="81"/>
        <v>19x75-Waste</v>
      </c>
      <c r="L1757" s="32">
        <f>VLOOKUP(K:K,'price per block'!A:B,2,FALSE)</f>
        <v>300</v>
      </c>
      <c r="M1757" s="33">
        <f>VLOOKUP(K:K,'price per block'!A:E,5,FALSE)</f>
        <v>1</v>
      </c>
      <c r="N1757">
        <f t="shared" si="82"/>
        <v>6.3159999999999998</v>
      </c>
      <c r="O1757" s="34">
        <f t="shared" si="83"/>
        <v>0</v>
      </c>
    </row>
    <row r="1758" spans="1:15" x14ac:dyDescent="0.2">
      <c r="A1758" s="40">
        <v>45597</v>
      </c>
      <c r="B1758" s="23" t="s">
        <v>97</v>
      </c>
      <c r="C1758" s="19" t="s">
        <v>126</v>
      </c>
      <c r="D1758" s="19" t="s">
        <v>9</v>
      </c>
      <c r="E1758" s="19" t="s">
        <v>10</v>
      </c>
      <c r="F1758" s="26" t="s">
        <v>6</v>
      </c>
      <c r="G1758" s="21">
        <v>74181</v>
      </c>
      <c r="H1758" s="22">
        <v>15155.9</v>
      </c>
      <c r="I1758" s="22">
        <v>19.821999999999999</v>
      </c>
      <c r="J1758" s="22">
        <v>18.814499999999999</v>
      </c>
      <c r="K1758" s="22" t="str">
        <f t="shared" si="81"/>
        <v>19x75-Waste</v>
      </c>
      <c r="L1758" s="32">
        <f>VLOOKUP(K:K,'price per block'!A:B,2,FALSE)</f>
        <v>300</v>
      </c>
      <c r="M1758" s="33">
        <f>VLOOKUP(K:K,'price per block'!A:E,5,FALSE)</f>
        <v>1</v>
      </c>
      <c r="N1758">
        <f t="shared" si="82"/>
        <v>19.821999999999999</v>
      </c>
      <c r="O1758" s="34">
        <f t="shared" si="83"/>
        <v>0</v>
      </c>
    </row>
    <row r="1759" spans="1:15" x14ac:dyDescent="0.2">
      <c r="A1759" s="40">
        <v>45597</v>
      </c>
      <c r="B1759" s="23" t="s">
        <v>97</v>
      </c>
      <c r="C1759" s="19" t="s">
        <v>126</v>
      </c>
      <c r="D1759" s="19" t="s">
        <v>16</v>
      </c>
      <c r="E1759" s="19" t="s">
        <v>6</v>
      </c>
      <c r="F1759" s="26" t="s">
        <v>6</v>
      </c>
      <c r="G1759" s="21">
        <v>0</v>
      </c>
      <c r="H1759" s="22">
        <v>1086.3699999999999</v>
      </c>
      <c r="I1759" s="22">
        <v>1.4219999999999999</v>
      </c>
      <c r="J1759" s="22">
        <v>1.3492999999999999</v>
      </c>
      <c r="K1759" s="22" t="str">
        <f t="shared" si="81"/>
        <v>19x75-Waste</v>
      </c>
      <c r="L1759" s="32">
        <f>VLOOKUP(K:K,'price per block'!A:B,2,FALSE)</f>
        <v>300</v>
      </c>
      <c r="M1759" s="33">
        <f>VLOOKUP(K:K,'price per block'!A:E,5,FALSE)</f>
        <v>1</v>
      </c>
      <c r="N1759">
        <f t="shared" si="82"/>
        <v>1.4219999999999999</v>
      </c>
      <c r="O1759" s="34">
        <f t="shared" si="83"/>
        <v>0</v>
      </c>
    </row>
    <row r="1760" spans="1:15" x14ac:dyDescent="0.2">
      <c r="A1760" s="40">
        <v>45597</v>
      </c>
      <c r="B1760" s="23" t="s">
        <v>97</v>
      </c>
      <c r="C1760" s="19" t="s">
        <v>126</v>
      </c>
      <c r="D1760" s="19" t="s">
        <v>17</v>
      </c>
      <c r="E1760" s="19" t="s">
        <v>6</v>
      </c>
      <c r="F1760" s="26" t="s">
        <v>6</v>
      </c>
      <c r="G1760" s="21">
        <v>3</v>
      </c>
      <c r="H1760" s="22">
        <v>12.352</v>
      </c>
      <c r="I1760" s="22">
        <v>1.4999999999999999E-2</v>
      </c>
      <c r="J1760" s="22">
        <v>1.44656E-2</v>
      </c>
      <c r="K1760" s="22" t="str">
        <f t="shared" si="81"/>
        <v>19x75-Waste</v>
      </c>
      <c r="L1760" s="32">
        <f>VLOOKUP(K:K,'price per block'!A:B,2,FALSE)</f>
        <v>300</v>
      </c>
      <c r="M1760" s="33">
        <f>VLOOKUP(K:K,'price per block'!A:E,5,FALSE)</f>
        <v>1</v>
      </c>
      <c r="N1760">
        <f t="shared" si="82"/>
        <v>1.4999999999999999E-2</v>
      </c>
      <c r="O1760" s="34">
        <f t="shared" si="83"/>
        <v>0</v>
      </c>
    </row>
    <row r="1761" spans="1:15" x14ac:dyDescent="0.2">
      <c r="A1761" s="40">
        <v>45597</v>
      </c>
      <c r="B1761" s="23" t="s">
        <v>97</v>
      </c>
      <c r="C1761" s="19" t="s">
        <v>126</v>
      </c>
      <c r="D1761" s="19" t="s">
        <v>11</v>
      </c>
      <c r="E1761" s="19" t="s">
        <v>12</v>
      </c>
      <c r="F1761" s="26" t="s">
        <v>61</v>
      </c>
      <c r="G1761" s="21">
        <v>100135</v>
      </c>
      <c r="H1761" s="22">
        <v>41463.4</v>
      </c>
      <c r="I1761" s="22">
        <v>54.259</v>
      </c>
      <c r="J1761" s="22">
        <v>51.502200000000002</v>
      </c>
      <c r="K1761" s="22" t="str">
        <f t="shared" si="81"/>
        <v>19x75-Q1</v>
      </c>
      <c r="L1761" s="32">
        <f>VLOOKUP(K:K,'price per block'!A:B,2,FALSE)</f>
        <v>300</v>
      </c>
      <c r="M1761" s="33">
        <f>VLOOKUP(K:K,'price per block'!A:E,5,FALSE)</f>
        <v>1</v>
      </c>
      <c r="N1761">
        <f t="shared" si="82"/>
        <v>54.259</v>
      </c>
      <c r="O1761" s="34">
        <f t="shared" si="83"/>
        <v>0</v>
      </c>
    </row>
    <row r="1762" spans="1:15" x14ac:dyDescent="0.2">
      <c r="A1762" s="40">
        <v>45597</v>
      </c>
      <c r="B1762" s="23" t="s">
        <v>97</v>
      </c>
      <c r="C1762" s="19" t="s">
        <v>126</v>
      </c>
      <c r="D1762" s="19" t="s">
        <v>14</v>
      </c>
      <c r="E1762" s="19" t="s">
        <v>15</v>
      </c>
      <c r="F1762" s="26" t="s">
        <v>62</v>
      </c>
      <c r="G1762" s="21">
        <v>22387</v>
      </c>
      <c r="H1762" s="22">
        <v>6493.54</v>
      </c>
      <c r="I1762" s="22">
        <v>8.4930000000000003</v>
      </c>
      <c r="J1762" s="22">
        <v>8.0614100000000004</v>
      </c>
      <c r="K1762" s="22" t="str">
        <f t="shared" si="81"/>
        <v>19x75-Q3</v>
      </c>
      <c r="L1762" s="32">
        <f>VLOOKUP(K:K,'price per block'!A:B,2,FALSE)</f>
        <v>244</v>
      </c>
      <c r="M1762" s="33">
        <f>VLOOKUP(K:K,'price per block'!A:E,5,FALSE)</f>
        <v>0.81333333333333335</v>
      </c>
      <c r="N1762">
        <f t="shared" si="82"/>
        <v>6.9076400000000007</v>
      </c>
      <c r="O1762" s="34">
        <f t="shared" si="83"/>
        <v>1.5853599999999997</v>
      </c>
    </row>
    <row r="1763" spans="1:15" x14ac:dyDescent="0.2">
      <c r="A1763" s="40">
        <v>45597</v>
      </c>
      <c r="B1763" s="23" t="s">
        <v>97</v>
      </c>
      <c r="C1763" s="19" t="s">
        <v>126</v>
      </c>
      <c r="D1763" s="19" t="s">
        <v>13</v>
      </c>
      <c r="E1763" s="19" t="s">
        <v>12</v>
      </c>
      <c r="F1763" s="26" t="s">
        <v>61</v>
      </c>
      <c r="G1763" s="21">
        <v>33469</v>
      </c>
      <c r="H1763" s="22">
        <v>6780.53</v>
      </c>
      <c r="I1763" s="22">
        <v>8.8710000000000004</v>
      </c>
      <c r="J1763" s="22">
        <v>8.4198799999999991</v>
      </c>
      <c r="K1763" s="22" t="str">
        <f t="shared" si="81"/>
        <v>19x75-Q1</v>
      </c>
      <c r="L1763" s="32">
        <f>VLOOKUP(K:K,'price per block'!A:B,2,FALSE)</f>
        <v>300</v>
      </c>
      <c r="M1763" s="33">
        <f>VLOOKUP(K:K,'price per block'!A:E,5,FALSE)</f>
        <v>1</v>
      </c>
      <c r="N1763">
        <f t="shared" si="82"/>
        <v>8.8710000000000004</v>
      </c>
      <c r="O1763" s="34">
        <f t="shared" si="83"/>
        <v>0</v>
      </c>
    </row>
    <row r="1764" spans="1:15" x14ac:dyDescent="0.2">
      <c r="A1764" s="40">
        <v>45597</v>
      </c>
      <c r="B1764" s="23" t="s">
        <v>97</v>
      </c>
      <c r="C1764" s="19" t="s">
        <v>126</v>
      </c>
      <c r="D1764" s="19" t="s">
        <v>27</v>
      </c>
      <c r="E1764" s="19" t="s">
        <v>15</v>
      </c>
      <c r="F1764" s="26" t="s">
        <v>64</v>
      </c>
      <c r="G1764" s="21">
        <v>11871</v>
      </c>
      <c r="H1764" s="22">
        <v>2882.54</v>
      </c>
      <c r="I1764" s="22">
        <v>3.7669999999999999</v>
      </c>
      <c r="J1764" s="22">
        <v>3.5754899999999998</v>
      </c>
      <c r="K1764" s="22" t="str">
        <f t="shared" si="81"/>
        <v>19x75-Q4</v>
      </c>
      <c r="L1764" s="32">
        <f>VLOOKUP(K:K,'price per block'!A:B,2,FALSE)</f>
        <v>200.00000000000003</v>
      </c>
      <c r="M1764" s="33">
        <f>VLOOKUP(K:K,'price per block'!A:E,5,FALSE)</f>
        <v>0.66666666666666663</v>
      </c>
      <c r="N1764">
        <f t="shared" si="82"/>
        <v>2.511333333333333</v>
      </c>
      <c r="O1764" s="34">
        <f t="shared" si="83"/>
        <v>1.2556666666666669</v>
      </c>
    </row>
    <row r="1765" spans="1:15" x14ac:dyDescent="0.2">
      <c r="A1765" s="40">
        <v>45597</v>
      </c>
      <c r="B1765" s="23" t="s">
        <v>97</v>
      </c>
      <c r="C1765" s="19" t="s">
        <v>126</v>
      </c>
      <c r="D1765" s="19" t="s">
        <v>23</v>
      </c>
      <c r="E1765" s="19" t="s">
        <v>22</v>
      </c>
      <c r="F1765" s="26" t="s">
        <v>63</v>
      </c>
      <c r="G1765" s="21">
        <v>3793</v>
      </c>
      <c r="H1765" s="22">
        <v>1191.7</v>
      </c>
      <c r="I1765" s="22">
        <v>1.56</v>
      </c>
      <c r="J1765" s="22">
        <v>1.4805200000000001</v>
      </c>
      <c r="K1765" s="22" t="str">
        <f t="shared" si="81"/>
        <v>19x75-Q2</v>
      </c>
      <c r="L1765" s="32">
        <f>VLOOKUP(K:K,'price per block'!A:B,2,FALSE)</f>
        <v>300</v>
      </c>
      <c r="M1765" s="33">
        <f>VLOOKUP(K:K,'price per block'!A:E,5,FALSE)</f>
        <v>1</v>
      </c>
      <c r="N1765">
        <f t="shared" si="82"/>
        <v>1.56</v>
      </c>
      <c r="O1765" s="34">
        <f t="shared" si="83"/>
        <v>0</v>
      </c>
    </row>
    <row r="1766" spans="1:15" x14ac:dyDescent="0.2">
      <c r="A1766" s="40">
        <v>45597</v>
      </c>
      <c r="B1766" s="23" t="s">
        <v>97</v>
      </c>
      <c r="C1766" s="19" t="s">
        <v>126</v>
      </c>
      <c r="D1766" s="19" t="s">
        <v>24</v>
      </c>
      <c r="E1766" s="19" t="s">
        <v>12</v>
      </c>
      <c r="F1766" s="26" t="s">
        <v>65</v>
      </c>
      <c r="G1766" s="21">
        <v>147</v>
      </c>
      <c r="H1766" s="22">
        <v>353.24099999999999</v>
      </c>
      <c r="I1766" s="22">
        <v>0.46300000000000002</v>
      </c>
      <c r="J1766" s="22">
        <v>0.43927100000000002</v>
      </c>
      <c r="K1766" s="22" t="str">
        <f t="shared" si="81"/>
        <v>19x75-Q5</v>
      </c>
      <c r="L1766" s="32">
        <f>VLOOKUP(K:K,'price per block'!A:B,2,FALSE)</f>
        <v>300</v>
      </c>
      <c r="M1766" s="33">
        <f>VLOOKUP(K:K,'price per block'!A:E,5,FALSE)</f>
        <v>1</v>
      </c>
      <c r="N1766">
        <f t="shared" si="82"/>
        <v>0.46300000000000002</v>
      </c>
      <c r="O1766" s="34">
        <f t="shared" si="83"/>
        <v>0</v>
      </c>
    </row>
    <row r="1767" spans="1:15" x14ac:dyDescent="0.2">
      <c r="A1767" s="40">
        <v>45597</v>
      </c>
      <c r="B1767" s="23" t="s">
        <v>97</v>
      </c>
      <c r="C1767" s="19" t="s">
        <v>126</v>
      </c>
      <c r="D1767" s="19" t="s">
        <v>25</v>
      </c>
      <c r="E1767" s="19" t="s">
        <v>12</v>
      </c>
      <c r="F1767" s="26" t="s">
        <v>65</v>
      </c>
      <c r="G1767" s="21">
        <v>93</v>
      </c>
      <c r="H1767" s="22">
        <v>279.279</v>
      </c>
      <c r="I1767" s="22">
        <v>0.36599999999999999</v>
      </c>
      <c r="J1767" s="22">
        <v>0.34751900000000002</v>
      </c>
      <c r="K1767" s="22" t="str">
        <f t="shared" si="81"/>
        <v>19x75-Q5</v>
      </c>
      <c r="L1767" s="32">
        <f>VLOOKUP(K:K,'price per block'!A:B,2,FALSE)</f>
        <v>300</v>
      </c>
      <c r="M1767" s="33">
        <f>VLOOKUP(K:K,'price per block'!A:E,5,FALSE)</f>
        <v>1</v>
      </c>
      <c r="N1767">
        <f t="shared" si="82"/>
        <v>0.36599999999999999</v>
      </c>
      <c r="O1767" s="34">
        <f t="shared" si="83"/>
        <v>0</v>
      </c>
    </row>
    <row r="1768" spans="1:15" x14ac:dyDescent="0.2">
      <c r="A1768" s="40">
        <v>45597</v>
      </c>
      <c r="B1768" s="23" t="s">
        <v>82</v>
      </c>
      <c r="C1768" s="19" t="s">
        <v>126</v>
      </c>
      <c r="D1768" s="19" t="s">
        <v>6</v>
      </c>
      <c r="E1768" s="19" t="s">
        <v>6</v>
      </c>
      <c r="F1768" s="26" t="s">
        <v>6</v>
      </c>
      <c r="G1768" s="21">
        <v>97698</v>
      </c>
      <c r="H1768" s="22">
        <v>5628.44</v>
      </c>
      <c r="I1768" s="22">
        <v>7.3849999999999998</v>
      </c>
      <c r="J1768" s="22">
        <v>6.5896699999999999</v>
      </c>
      <c r="K1768" s="22" t="str">
        <f t="shared" si="81"/>
        <v>19x75-Waste</v>
      </c>
      <c r="L1768" s="32">
        <f>VLOOKUP(K:K,'price per block'!A:B,2,FALSE)</f>
        <v>300</v>
      </c>
      <c r="M1768" s="33">
        <f>VLOOKUP(K:K,'price per block'!A:E,5,FALSE)</f>
        <v>1</v>
      </c>
      <c r="N1768">
        <f t="shared" si="82"/>
        <v>7.3849999999999998</v>
      </c>
      <c r="O1768" s="34">
        <f t="shared" si="83"/>
        <v>0</v>
      </c>
    </row>
    <row r="1769" spans="1:15" x14ac:dyDescent="0.2">
      <c r="A1769" s="40">
        <v>45597</v>
      </c>
      <c r="B1769" s="23" t="s">
        <v>82</v>
      </c>
      <c r="C1769" s="19" t="s">
        <v>126</v>
      </c>
      <c r="D1769" s="19" t="s">
        <v>16</v>
      </c>
      <c r="E1769" s="19" t="s">
        <v>6</v>
      </c>
      <c r="F1769" s="26" t="s">
        <v>6</v>
      </c>
      <c r="G1769" s="21">
        <v>0</v>
      </c>
      <c r="H1769" s="22">
        <v>1165.8900000000001</v>
      </c>
      <c r="I1769" s="22">
        <v>1.53</v>
      </c>
      <c r="J1769" s="22">
        <v>1.3648400000000001</v>
      </c>
      <c r="K1769" s="22" t="str">
        <f t="shared" si="81"/>
        <v>19x75-Waste</v>
      </c>
      <c r="L1769" s="32">
        <f>VLOOKUP(K:K,'price per block'!A:B,2,FALSE)</f>
        <v>300</v>
      </c>
      <c r="M1769" s="33">
        <f>VLOOKUP(K:K,'price per block'!A:E,5,FALSE)</f>
        <v>1</v>
      </c>
      <c r="N1769">
        <f t="shared" si="82"/>
        <v>1.53</v>
      </c>
      <c r="O1769" s="34">
        <f t="shared" si="83"/>
        <v>0</v>
      </c>
    </row>
    <row r="1770" spans="1:15" x14ac:dyDescent="0.2">
      <c r="A1770" s="40">
        <v>45597</v>
      </c>
      <c r="B1770" s="23" t="s">
        <v>82</v>
      </c>
      <c r="C1770" s="19" t="s">
        <v>126</v>
      </c>
      <c r="D1770" s="19" t="s">
        <v>17</v>
      </c>
      <c r="E1770" s="19" t="s">
        <v>6</v>
      </c>
      <c r="F1770" s="26" t="s">
        <v>6</v>
      </c>
      <c r="G1770" s="21">
        <v>4</v>
      </c>
      <c r="H1770" s="22">
        <v>14.742000000000001</v>
      </c>
      <c r="I1770" s="22">
        <v>1.9E-2</v>
      </c>
      <c r="J1770" s="22">
        <v>1.7324699999999998E-2</v>
      </c>
      <c r="K1770" s="22" t="str">
        <f t="shared" si="81"/>
        <v>19x75-Waste</v>
      </c>
      <c r="L1770" s="32">
        <f>VLOOKUP(K:K,'price per block'!A:B,2,FALSE)</f>
        <v>300</v>
      </c>
      <c r="M1770" s="33">
        <f>VLOOKUP(K:K,'price per block'!A:E,5,FALSE)</f>
        <v>1</v>
      </c>
      <c r="N1770">
        <f t="shared" si="82"/>
        <v>1.9E-2</v>
      </c>
      <c r="O1770" s="34">
        <f t="shared" si="83"/>
        <v>0</v>
      </c>
    </row>
    <row r="1771" spans="1:15" x14ac:dyDescent="0.2">
      <c r="A1771" s="40">
        <v>45597</v>
      </c>
      <c r="B1771" s="23" t="s">
        <v>82</v>
      </c>
      <c r="C1771" s="19" t="s">
        <v>126</v>
      </c>
      <c r="D1771" s="19" t="s">
        <v>9</v>
      </c>
      <c r="E1771" s="19" t="s">
        <v>10</v>
      </c>
      <c r="F1771" s="26" t="s">
        <v>6</v>
      </c>
      <c r="G1771" s="21">
        <v>73532</v>
      </c>
      <c r="H1771" s="22">
        <v>14517.3</v>
      </c>
      <c r="I1771" s="22">
        <v>19.042000000000002</v>
      </c>
      <c r="J1771" s="22">
        <v>16.991299999999999</v>
      </c>
      <c r="K1771" s="22" t="str">
        <f t="shared" si="81"/>
        <v>19x75-Waste</v>
      </c>
      <c r="L1771" s="32">
        <f>VLOOKUP(K:K,'price per block'!A:B,2,FALSE)</f>
        <v>300</v>
      </c>
      <c r="M1771" s="33">
        <f>VLOOKUP(K:K,'price per block'!A:E,5,FALSE)</f>
        <v>1</v>
      </c>
      <c r="N1771">
        <f t="shared" si="82"/>
        <v>19.042000000000002</v>
      </c>
      <c r="O1771" s="34">
        <f t="shared" si="83"/>
        <v>0</v>
      </c>
    </row>
    <row r="1772" spans="1:15" x14ac:dyDescent="0.2">
      <c r="A1772" s="40">
        <v>45597</v>
      </c>
      <c r="B1772" s="23" t="s">
        <v>82</v>
      </c>
      <c r="C1772" s="19" t="s">
        <v>126</v>
      </c>
      <c r="D1772" s="19" t="s">
        <v>13</v>
      </c>
      <c r="E1772" s="19" t="s">
        <v>12</v>
      </c>
      <c r="F1772" s="26" t="s">
        <v>61</v>
      </c>
      <c r="G1772" s="21">
        <v>36089</v>
      </c>
      <c r="H1772" s="22">
        <v>7360.96</v>
      </c>
      <c r="I1772" s="22">
        <v>9.6579999999999995</v>
      </c>
      <c r="J1772" s="22">
        <v>8.6175099999999993</v>
      </c>
      <c r="K1772" s="22" t="str">
        <f t="shared" si="81"/>
        <v>19x75-Q1</v>
      </c>
      <c r="L1772" s="32">
        <f>VLOOKUP(K:K,'price per block'!A:B,2,FALSE)</f>
        <v>300</v>
      </c>
      <c r="M1772" s="33">
        <f>VLOOKUP(K:K,'price per block'!A:E,5,FALSE)</f>
        <v>1</v>
      </c>
      <c r="N1772">
        <f t="shared" si="82"/>
        <v>9.6579999999999995</v>
      </c>
      <c r="O1772" s="34">
        <f t="shared" si="83"/>
        <v>0</v>
      </c>
    </row>
    <row r="1773" spans="1:15" x14ac:dyDescent="0.2">
      <c r="A1773" s="40">
        <v>45597</v>
      </c>
      <c r="B1773" s="23" t="s">
        <v>82</v>
      </c>
      <c r="C1773" s="19" t="s">
        <v>126</v>
      </c>
      <c r="D1773" s="19" t="s">
        <v>11</v>
      </c>
      <c r="E1773" s="19" t="s">
        <v>12</v>
      </c>
      <c r="F1773" s="26" t="s">
        <v>61</v>
      </c>
      <c r="G1773" s="21">
        <v>117984</v>
      </c>
      <c r="H1773" s="22">
        <v>48816.6</v>
      </c>
      <c r="I1773" s="22">
        <v>64.046999999999997</v>
      </c>
      <c r="J1773" s="22">
        <v>57.148699999999998</v>
      </c>
      <c r="K1773" s="22" t="str">
        <f t="shared" si="81"/>
        <v>19x75-Q1</v>
      </c>
      <c r="L1773" s="32">
        <f>VLOOKUP(K:K,'price per block'!A:B,2,FALSE)</f>
        <v>300</v>
      </c>
      <c r="M1773" s="33">
        <f>VLOOKUP(K:K,'price per block'!A:E,5,FALSE)</f>
        <v>1</v>
      </c>
      <c r="N1773">
        <f t="shared" si="82"/>
        <v>64.046999999999997</v>
      </c>
      <c r="O1773" s="34">
        <f t="shared" si="83"/>
        <v>0</v>
      </c>
    </row>
    <row r="1774" spans="1:15" x14ac:dyDescent="0.2">
      <c r="A1774" s="40">
        <v>45597</v>
      </c>
      <c r="B1774" s="23" t="s">
        <v>82</v>
      </c>
      <c r="C1774" s="19" t="s">
        <v>126</v>
      </c>
      <c r="D1774" s="19" t="s">
        <v>14</v>
      </c>
      <c r="E1774" s="19" t="s">
        <v>15</v>
      </c>
      <c r="F1774" s="26" t="s">
        <v>62</v>
      </c>
      <c r="G1774" s="21">
        <v>13709</v>
      </c>
      <c r="H1774" s="22">
        <v>3640.38</v>
      </c>
      <c r="I1774" s="22">
        <v>4.7750000000000004</v>
      </c>
      <c r="J1774" s="22">
        <v>4.2604100000000003</v>
      </c>
      <c r="K1774" s="22" t="str">
        <f t="shared" si="81"/>
        <v>19x75-Q3</v>
      </c>
      <c r="L1774" s="32">
        <f>VLOOKUP(K:K,'price per block'!A:B,2,FALSE)</f>
        <v>244</v>
      </c>
      <c r="M1774" s="33">
        <f>VLOOKUP(K:K,'price per block'!A:E,5,FALSE)</f>
        <v>0.81333333333333335</v>
      </c>
      <c r="N1774">
        <f t="shared" si="82"/>
        <v>3.883666666666667</v>
      </c>
      <c r="O1774" s="34">
        <f t="shared" si="83"/>
        <v>0.89133333333333331</v>
      </c>
    </row>
    <row r="1775" spans="1:15" x14ac:dyDescent="0.2">
      <c r="A1775" s="40">
        <v>45597</v>
      </c>
      <c r="B1775" s="23" t="s">
        <v>82</v>
      </c>
      <c r="C1775" s="19" t="s">
        <v>126</v>
      </c>
      <c r="D1775" s="19" t="s">
        <v>27</v>
      </c>
      <c r="E1775" s="19" t="s">
        <v>15</v>
      </c>
      <c r="F1775" s="26" t="s">
        <v>64</v>
      </c>
      <c r="G1775" s="21">
        <v>8521</v>
      </c>
      <c r="H1775" s="22">
        <v>1987.56</v>
      </c>
      <c r="I1775" s="22">
        <v>2.6070000000000002</v>
      </c>
      <c r="J1775" s="22">
        <v>2.3265500000000001</v>
      </c>
      <c r="K1775" s="22" t="str">
        <f t="shared" si="81"/>
        <v>19x75-Q4</v>
      </c>
      <c r="L1775" s="32">
        <f>VLOOKUP(K:K,'price per block'!A:B,2,FALSE)</f>
        <v>200.00000000000003</v>
      </c>
      <c r="M1775" s="33">
        <f>VLOOKUP(K:K,'price per block'!A:E,5,FALSE)</f>
        <v>0.66666666666666663</v>
      </c>
      <c r="N1775">
        <f t="shared" si="82"/>
        <v>1.738</v>
      </c>
      <c r="O1775" s="34">
        <f t="shared" si="83"/>
        <v>0.86900000000000022</v>
      </c>
    </row>
    <row r="1776" spans="1:15" x14ac:dyDescent="0.2">
      <c r="A1776" s="40">
        <v>45597</v>
      </c>
      <c r="B1776" s="23" t="s">
        <v>82</v>
      </c>
      <c r="C1776" s="19" t="s">
        <v>126</v>
      </c>
      <c r="D1776" s="19" t="s">
        <v>23</v>
      </c>
      <c r="E1776" s="19" t="s">
        <v>22</v>
      </c>
      <c r="F1776" s="26" t="s">
        <v>63</v>
      </c>
      <c r="G1776" s="21">
        <v>2745</v>
      </c>
      <c r="H1776" s="22">
        <v>846.03200000000004</v>
      </c>
      <c r="I1776" s="22">
        <v>1.1100000000000001</v>
      </c>
      <c r="J1776" s="22">
        <v>0.99030700000000005</v>
      </c>
      <c r="K1776" s="22" t="str">
        <f t="shared" si="81"/>
        <v>19x75-Q2</v>
      </c>
      <c r="L1776" s="32">
        <f>VLOOKUP(K:K,'price per block'!A:B,2,FALSE)</f>
        <v>300</v>
      </c>
      <c r="M1776" s="33">
        <f>VLOOKUP(K:K,'price per block'!A:E,5,FALSE)</f>
        <v>1</v>
      </c>
      <c r="N1776">
        <f t="shared" si="82"/>
        <v>1.1100000000000001</v>
      </c>
      <c r="O1776" s="34">
        <f t="shared" si="83"/>
        <v>0</v>
      </c>
    </row>
    <row r="1777" spans="1:15" x14ac:dyDescent="0.2">
      <c r="A1777" s="40">
        <v>45597</v>
      </c>
      <c r="B1777" s="23" t="s">
        <v>82</v>
      </c>
      <c r="C1777" s="19" t="s">
        <v>126</v>
      </c>
      <c r="D1777" s="19" t="s">
        <v>25</v>
      </c>
      <c r="E1777" s="19" t="s">
        <v>12</v>
      </c>
      <c r="F1777" s="26" t="s">
        <v>65</v>
      </c>
      <c r="G1777" s="21">
        <v>216</v>
      </c>
      <c r="H1777" s="22">
        <v>648.64800000000002</v>
      </c>
      <c r="I1777" s="22">
        <v>0.85099999999999998</v>
      </c>
      <c r="J1777" s="22">
        <v>0.75922900000000004</v>
      </c>
      <c r="K1777" s="22" t="str">
        <f t="shared" si="81"/>
        <v>19x75-Q5</v>
      </c>
      <c r="L1777" s="32">
        <f>VLOOKUP(K:K,'price per block'!A:B,2,FALSE)</f>
        <v>300</v>
      </c>
      <c r="M1777" s="33">
        <f>VLOOKUP(K:K,'price per block'!A:E,5,FALSE)</f>
        <v>1</v>
      </c>
      <c r="N1777">
        <f t="shared" si="82"/>
        <v>0.85099999999999998</v>
      </c>
      <c r="O1777" s="34">
        <f t="shared" si="83"/>
        <v>0</v>
      </c>
    </row>
    <row r="1778" spans="1:15" x14ac:dyDescent="0.2">
      <c r="A1778" s="40">
        <v>45597</v>
      </c>
      <c r="B1778" s="23" t="s">
        <v>82</v>
      </c>
      <c r="C1778" s="19" t="s">
        <v>126</v>
      </c>
      <c r="D1778" s="19" t="s">
        <v>24</v>
      </c>
      <c r="E1778" s="19" t="s">
        <v>12</v>
      </c>
      <c r="F1778" s="26" t="s">
        <v>65</v>
      </c>
      <c r="G1778" s="21">
        <v>332</v>
      </c>
      <c r="H1778" s="22">
        <v>797.79600000000005</v>
      </c>
      <c r="I1778" s="22">
        <v>1.0469999999999999</v>
      </c>
      <c r="J1778" s="22">
        <v>0.93422000000000005</v>
      </c>
      <c r="K1778" s="22" t="str">
        <f t="shared" si="81"/>
        <v>19x75-Q5</v>
      </c>
      <c r="L1778" s="32">
        <f>VLOOKUP(K:K,'price per block'!A:B,2,FALSE)</f>
        <v>300</v>
      </c>
      <c r="M1778" s="33">
        <f>VLOOKUP(K:K,'price per block'!A:E,5,FALSE)</f>
        <v>1</v>
      </c>
      <c r="N1778">
        <f t="shared" si="82"/>
        <v>1.0469999999999999</v>
      </c>
      <c r="O1778" s="34">
        <f t="shared" si="83"/>
        <v>0</v>
      </c>
    </row>
    <row r="1779" spans="1:15" x14ac:dyDescent="0.2">
      <c r="A1779" s="40">
        <v>45627</v>
      </c>
      <c r="B1779" t="s">
        <v>78</v>
      </c>
      <c r="C1779" s="19" t="s">
        <v>42</v>
      </c>
      <c r="D1779" s="19" t="s">
        <v>6</v>
      </c>
      <c r="E1779" s="19" t="s">
        <v>6</v>
      </c>
      <c r="F1779" s="26" t="s">
        <v>6</v>
      </c>
      <c r="G1779" s="21">
        <v>11272</v>
      </c>
      <c r="H1779" s="22">
        <v>580.68799999999999</v>
      </c>
      <c r="I1779" s="22">
        <v>1.0209999999999999</v>
      </c>
      <c r="J1779" s="22">
        <v>5.9872899999999998</v>
      </c>
      <c r="K1779" s="22" t="str">
        <f t="shared" si="81"/>
        <v>19x100-Waste</v>
      </c>
      <c r="L1779" s="32">
        <f>VLOOKUP(K:K,'price per block'!A:B,2,FALSE)</f>
        <v>300</v>
      </c>
      <c r="M1779" s="33">
        <f>VLOOKUP(K:K,'price per block'!A:E,5,FALSE)</f>
        <v>1</v>
      </c>
      <c r="N1779">
        <f t="shared" si="82"/>
        <v>1.0209999999999999</v>
      </c>
      <c r="O1779" s="34">
        <f t="shared" si="83"/>
        <v>0</v>
      </c>
    </row>
    <row r="1780" spans="1:15" x14ac:dyDescent="0.2">
      <c r="A1780" s="40">
        <v>45627</v>
      </c>
      <c r="B1780" t="s">
        <v>78</v>
      </c>
      <c r="C1780" s="19" t="s">
        <v>42</v>
      </c>
      <c r="D1780" s="19" t="s">
        <v>16</v>
      </c>
      <c r="E1780" s="19" t="s">
        <v>6</v>
      </c>
      <c r="F1780" s="26" t="s">
        <v>6</v>
      </c>
      <c r="G1780" s="21">
        <v>0</v>
      </c>
      <c r="H1780" s="22">
        <v>136.78100000000001</v>
      </c>
      <c r="I1780" s="22">
        <v>0.24</v>
      </c>
      <c r="J1780" s="22">
        <v>1.4101399999999999</v>
      </c>
      <c r="K1780" s="22" t="str">
        <f t="shared" si="81"/>
        <v>19x100-Waste</v>
      </c>
      <c r="L1780" s="32">
        <f>VLOOKUP(K:K,'price per block'!A:B,2,FALSE)</f>
        <v>300</v>
      </c>
      <c r="M1780" s="33">
        <f>VLOOKUP(K:K,'price per block'!A:E,5,FALSE)</f>
        <v>1</v>
      </c>
      <c r="N1780">
        <f t="shared" si="82"/>
        <v>0.24</v>
      </c>
      <c r="O1780" s="34">
        <f t="shared" si="83"/>
        <v>0</v>
      </c>
    </row>
    <row r="1781" spans="1:15" x14ac:dyDescent="0.2">
      <c r="A1781" s="40">
        <v>45627</v>
      </c>
      <c r="B1781" t="s">
        <v>78</v>
      </c>
      <c r="C1781" s="19" t="s">
        <v>42</v>
      </c>
      <c r="D1781" s="19" t="s">
        <v>17</v>
      </c>
      <c r="E1781" s="19" t="s">
        <v>6</v>
      </c>
      <c r="F1781" s="26" t="s">
        <v>6</v>
      </c>
      <c r="G1781" s="21">
        <v>1</v>
      </c>
      <c r="H1781" s="22">
        <v>2.4129999999999998</v>
      </c>
      <c r="I1781" s="22">
        <v>4.0000000000000001E-3</v>
      </c>
      <c r="J1781" s="22">
        <v>2.4727300000000001E-2</v>
      </c>
      <c r="K1781" s="22" t="str">
        <f t="shared" si="81"/>
        <v>19x100-Waste</v>
      </c>
      <c r="L1781" s="32">
        <f>VLOOKUP(K:K,'price per block'!A:B,2,FALSE)</f>
        <v>300</v>
      </c>
      <c r="M1781" s="33">
        <f>VLOOKUP(K:K,'price per block'!A:E,5,FALSE)</f>
        <v>1</v>
      </c>
      <c r="N1781">
        <f t="shared" si="82"/>
        <v>4.0000000000000001E-3</v>
      </c>
      <c r="O1781" s="34">
        <f t="shared" si="83"/>
        <v>0</v>
      </c>
    </row>
    <row r="1782" spans="1:15" x14ac:dyDescent="0.2">
      <c r="A1782" s="40">
        <v>45627</v>
      </c>
      <c r="B1782" t="s">
        <v>78</v>
      </c>
      <c r="C1782" s="19" t="s">
        <v>42</v>
      </c>
      <c r="D1782" s="19" t="s">
        <v>9</v>
      </c>
      <c r="E1782" s="19" t="s">
        <v>10</v>
      </c>
      <c r="F1782" s="26" t="s">
        <v>6</v>
      </c>
      <c r="G1782" s="21">
        <v>8163</v>
      </c>
      <c r="H1782" s="22">
        <v>1514.33</v>
      </c>
      <c r="I1782" s="22">
        <v>2.661</v>
      </c>
      <c r="J1782" s="22">
        <v>15.601800000000001</v>
      </c>
      <c r="K1782" s="22" t="str">
        <f t="shared" si="81"/>
        <v>19x100-Waste</v>
      </c>
      <c r="L1782" s="32">
        <f>VLOOKUP(K:K,'price per block'!A:B,2,FALSE)</f>
        <v>300</v>
      </c>
      <c r="M1782" s="33">
        <f>VLOOKUP(K:K,'price per block'!A:E,5,FALSE)</f>
        <v>1</v>
      </c>
      <c r="N1782">
        <f t="shared" si="82"/>
        <v>2.661</v>
      </c>
      <c r="O1782" s="34">
        <f t="shared" si="83"/>
        <v>0</v>
      </c>
    </row>
    <row r="1783" spans="1:15" x14ac:dyDescent="0.2">
      <c r="A1783" s="40">
        <v>45627</v>
      </c>
      <c r="B1783" t="s">
        <v>78</v>
      </c>
      <c r="C1783" s="19" t="s">
        <v>42</v>
      </c>
      <c r="D1783" s="19" t="s">
        <v>47</v>
      </c>
      <c r="E1783" s="19" t="s">
        <v>12</v>
      </c>
      <c r="F1783" s="26" t="s">
        <v>61</v>
      </c>
      <c r="G1783" s="21">
        <v>13078</v>
      </c>
      <c r="H1783" s="22">
        <v>5269.93</v>
      </c>
      <c r="I1783" s="22">
        <v>9.2690000000000001</v>
      </c>
      <c r="J1783" s="22">
        <v>54.3538</v>
      </c>
      <c r="K1783" s="22" t="str">
        <f t="shared" si="81"/>
        <v>19x100-Q1</v>
      </c>
      <c r="L1783" s="32">
        <f>VLOOKUP(K:K,'price per block'!A:B,2,FALSE)</f>
        <v>300</v>
      </c>
      <c r="M1783" s="33">
        <f>VLOOKUP(K:K,'price per block'!A:E,5,FALSE)</f>
        <v>1</v>
      </c>
      <c r="N1783">
        <f t="shared" si="82"/>
        <v>9.2690000000000001</v>
      </c>
      <c r="O1783" s="34">
        <f t="shared" si="83"/>
        <v>0</v>
      </c>
    </row>
    <row r="1784" spans="1:15" x14ac:dyDescent="0.2">
      <c r="A1784" s="40">
        <v>45627</v>
      </c>
      <c r="B1784" t="s">
        <v>78</v>
      </c>
      <c r="C1784" s="19" t="s">
        <v>42</v>
      </c>
      <c r="D1784" s="19" t="s">
        <v>46</v>
      </c>
      <c r="E1784" s="19" t="s">
        <v>12</v>
      </c>
      <c r="F1784" s="26" t="s">
        <v>61</v>
      </c>
      <c r="G1784" s="21">
        <v>3613</v>
      </c>
      <c r="H1784" s="22">
        <v>679.39800000000002</v>
      </c>
      <c r="I1784" s="22">
        <v>1.194</v>
      </c>
      <c r="J1784" s="22">
        <v>7.0021800000000001</v>
      </c>
      <c r="K1784" s="22" t="str">
        <f t="shared" si="81"/>
        <v>19x100-Q1</v>
      </c>
      <c r="L1784" s="32">
        <f>VLOOKUP(K:K,'price per block'!A:B,2,FALSE)</f>
        <v>300</v>
      </c>
      <c r="M1784" s="33">
        <f>VLOOKUP(K:K,'price per block'!A:E,5,FALSE)</f>
        <v>1</v>
      </c>
      <c r="N1784">
        <f t="shared" si="82"/>
        <v>1.194</v>
      </c>
      <c r="O1784" s="34">
        <f t="shared" si="83"/>
        <v>0</v>
      </c>
    </row>
    <row r="1785" spans="1:15" x14ac:dyDescent="0.2">
      <c r="A1785" s="40">
        <v>45627</v>
      </c>
      <c r="B1785" t="s">
        <v>78</v>
      </c>
      <c r="C1785" s="19" t="s">
        <v>42</v>
      </c>
      <c r="D1785" s="19" t="s">
        <v>96</v>
      </c>
      <c r="E1785" s="19" t="s">
        <v>15</v>
      </c>
      <c r="F1785" s="26" t="s">
        <v>62</v>
      </c>
      <c r="G1785" s="21">
        <v>2602</v>
      </c>
      <c r="H1785" s="22">
        <v>728.74800000000005</v>
      </c>
      <c r="I1785" s="22">
        <v>1.2809999999999999</v>
      </c>
      <c r="J1785" s="22">
        <v>7.5104899999999999</v>
      </c>
      <c r="K1785" s="22" t="str">
        <f t="shared" si="81"/>
        <v>19x100-Q3</v>
      </c>
      <c r="L1785" s="32">
        <f>VLOOKUP(K:K,'price per block'!A:B,2,FALSE)</f>
        <v>225</v>
      </c>
      <c r="M1785" s="33">
        <f>VLOOKUP(K:K,'price per block'!A:E,5,FALSE)</f>
        <v>0.75</v>
      </c>
      <c r="N1785">
        <f t="shared" si="82"/>
        <v>0.96074999999999999</v>
      </c>
      <c r="O1785" s="34">
        <f t="shared" si="83"/>
        <v>0.32024999999999992</v>
      </c>
    </row>
    <row r="1786" spans="1:15" x14ac:dyDescent="0.2">
      <c r="A1786" s="40">
        <v>45627</v>
      </c>
      <c r="B1786" t="s">
        <v>78</v>
      </c>
      <c r="C1786" s="19" t="s">
        <v>42</v>
      </c>
      <c r="D1786" s="19" t="s">
        <v>110</v>
      </c>
      <c r="E1786" s="19" t="s">
        <v>15</v>
      </c>
      <c r="F1786" s="26" t="s">
        <v>64</v>
      </c>
      <c r="G1786" s="21">
        <v>3084</v>
      </c>
      <c r="H1786" s="22">
        <v>657.88099999999997</v>
      </c>
      <c r="I1786" s="22">
        <v>1.1559999999999999</v>
      </c>
      <c r="J1786" s="22">
        <v>6.7812900000000003</v>
      </c>
      <c r="K1786" s="22" t="str">
        <f t="shared" si="81"/>
        <v>19x100-Q4</v>
      </c>
      <c r="L1786" s="32">
        <f>VLOOKUP(K:K,'price per block'!A:B,2,FALSE)</f>
        <v>150</v>
      </c>
      <c r="M1786" s="33">
        <f>VLOOKUP(K:K,'price per block'!A:E,5,FALSE)</f>
        <v>0.5</v>
      </c>
      <c r="N1786">
        <f t="shared" si="82"/>
        <v>0.57799999999999996</v>
      </c>
      <c r="O1786" s="34">
        <f t="shared" si="83"/>
        <v>0.57799999999999996</v>
      </c>
    </row>
    <row r="1787" spans="1:15" x14ac:dyDescent="0.2">
      <c r="A1787" s="40">
        <v>45627</v>
      </c>
      <c r="B1787" t="s">
        <v>78</v>
      </c>
      <c r="C1787" s="19" t="s">
        <v>42</v>
      </c>
      <c r="D1787" s="19" t="s">
        <v>45</v>
      </c>
      <c r="E1787" s="19" t="s">
        <v>22</v>
      </c>
      <c r="F1787" s="26" t="s">
        <v>63</v>
      </c>
      <c r="G1787" s="21">
        <v>237</v>
      </c>
      <c r="H1787" s="22">
        <v>65.402000000000001</v>
      </c>
      <c r="I1787" s="22">
        <v>0.115</v>
      </c>
      <c r="J1787" s="22">
        <v>0.67443500000000001</v>
      </c>
      <c r="K1787" s="22" t="str">
        <f t="shared" si="81"/>
        <v>19x100-Q2</v>
      </c>
      <c r="L1787" s="32">
        <f>VLOOKUP(K:K,'price per block'!A:B,2,FALSE)</f>
        <v>300</v>
      </c>
      <c r="M1787" s="33">
        <f>VLOOKUP(K:K,'price per block'!A:E,5,FALSE)</f>
        <v>1</v>
      </c>
      <c r="N1787">
        <f t="shared" si="82"/>
        <v>0.115</v>
      </c>
      <c r="O1787" s="34">
        <f t="shared" si="83"/>
        <v>0</v>
      </c>
    </row>
    <row r="1788" spans="1:15" x14ac:dyDescent="0.2">
      <c r="A1788" s="40">
        <v>45627</v>
      </c>
      <c r="B1788" t="s">
        <v>78</v>
      </c>
      <c r="C1788" s="19" t="s">
        <v>42</v>
      </c>
      <c r="D1788" s="19" t="s">
        <v>43</v>
      </c>
      <c r="E1788" s="19" t="s">
        <v>12</v>
      </c>
      <c r="F1788" s="26" t="s">
        <v>65</v>
      </c>
      <c r="G1788" s="21">
        <v>20</v>
      </c>
      <c r="H1788" s="22">
        <v>48.16</v>
      </c>
      <c r="I1788" s="22">
        <v>8.5000000000000006E-2</v>
      </c>
      <c r="J1788" s="22">
        <v>0.49811800000000001</v>
      </c>
      <c r="K1788" s="22" t="str">
        <f t="shared" si="81"/>
        <v>19x100-Q5</v>
      </c>
      <c r="L1788" s="32">
        <f>VLOOKUP(K:K,'price per block'!A:B,2,FALSE)</f>
        <v>300</v>
      </c>
      <c r="M1788" s="33">
        <f>VLOOKUP(K:K,'price per block'!A:E,5,FALSE)</f>
        <v>1</v>
      </c>
      <c r="N1788">
        <f t="shared" si="82"/>
        <v>8.5000000000000006E-2</v>
      </c>
      <c r="O1788" s="34">
        <f t="shared" si="83"/>
        <v>0</v>
      </c>
    </row>
    <row r="1789" spans="1:15" x14ac:dyDescent="0.2">
      <c r="A1789" s="40">
        <v>45627</v>
      </c>
      <c r="B1789" t="s">
        <v>78</v>
      </c>
      <c r="C1789" s="19" t="s">
        <v>42</v>
      </c>
      <c r="D1789" s="19" t="s">
        <v>41</v>
      </c>
      <c r="E1789" s="19" t="s">
        <v>12</v>
      </c>
      <c r="F1789" s="26" t="s">
        <v>65</v>
      </c>
      <c r="G1789" s="21">
        <v>5</v>
      </c>
      <c r="H1789" s="22">
        <v>15.015000000000001</v>
      </c>
      <c r="I1789" s="22">
        <v>2.7E-2</v>
      </c>
      <c r="J1789" s="22">
        <v>0.15568199999999999</v>
      </c>
      <c r="K1789" s="22" t="str">
        <f t="shared" si="81"/>
        <v>19x100-Q5</v>
      </c>
      <c r="L1789" s="32">
        <f>VLOOKUP(K:K,'price per block'!A:B,2,FALSE)</f>
        <v>300</v>
      </c>
      <c r="M1789" s="33">
        <f>VLOOKUP(K:K,'price per block'!A:E,5,FALSE)</f>
        <v>1</v>
      </c>
      <c r="N1789">
        <f t="shared" si="82"/>
        <v>2.7E-2</v>
      </c>
      <c r="O1789" s="34">
        <f t="shared" si="83"/>
        <v>0</v>
      </c>
    </row>
    <row r="1790" spans="1:15" x14ac:dyDescent="0.2">
      <c r="A1790" s="40">
        <v>45627</v>
      </c>
      <c r="B1790" t="s">
        <v>78</v>
      </c>
      <c r="C1790" s="19" t="s">
        <v>126</v>
      </c>
      <c r="D1790" s="19" t="s">
        <v>6</v>
      </c>
      <c r="E1790" s="19" t="s">
        <v>6</v>
      </c>
      <c r="F1790" s="20" t="s">
        <v>6</v>
      </c>
      <c r="G1790" s="21">
        <v>183438</v>
      </c>
      <c r="H1790" s="22">
        <v>11070.7</v>
      </c>
      <c r="I1790" s="22">
        <v>14.49</v>
      </c>
      <c r="J1790" s="22">
        <v>7.2225599999999996</v>
      </c>
      <c r="K1790" s="22" t="str">
        <f t="shared" si="81"/>
        <v>19x75-Waste</v>
      </c>
      <c r="L1790" s="32">
        <f>VLOOKUP(K:K,'price per block'!A:B,2,FALSE)</f>
        <v>300</v>
      </c>
      <c r="M1790" s="33">
        <f>VLOOKUP(K:K,'price per block'!A:E,5,FALSE)</f>
        <v>1</v>
      </c>
      <c r="N1790">
        <f t="shared" si="82"/>
        <v>14.49</v>
      </c>
      <c r="O1790" s="34">
        <f t="shared" si="83"/>
        <v>0</v>
      </c>
    </row>
    <row r="1791" spans="1:15" x14ac:dyDescent="0.2">
      <c r="A1791" s="40">
        <v>45627</v>
      </c>
      <c r="B1791" t="s">
        <v>78</v>
      </c>
      <c r="C1791" s="19" t="s">
        <v>126</v>
      </c>
      <c r="D1791" s="19" t="s">
        <v>9</v>
      </c>
      <c r="E1791" s="19" t="s">
        <v>10</v>
      </c>
      <c r="F1791" s="20" t="s">
        <v>6</v>
      </c>
      <c r="G1791" s="21">
        <v>135809</v>
      </c>
      <c r="H1791" s="22">
        <v>29786.9</v>
      </c>
      <c r="I1791" s="22">
        <v>38.954999999999998</v>
      </c>
      <c r="J1791" s="22">
        <v>19.4178</v>
      </c>
      <c r="K1791" s="22" t="str">
        <f t="shared" si="81"/>
        <v>19x75-Waste</v>
      </c>
      <c r="L1791" s="32">
        <f>VLOOKUP(K:K,'price per block'!A:B,2,FALSE)</f>
        <v>300</v>
      </c>
      <c r="M1791" s="33">
        <f>VLOOKUP(K:K,'price per block'!A:E,5,FALSE)</f>
        <v>1</v>
      </c>
      <c r="N1791">
        <f t="shared" si="82"/>
        <v>38.954999999999998</v>
      </c>
      <c r="O1791" s="34">
        <f t="shared" si="83"/>
        <v>0</v>
      </c>
    </row>
    <row r="1792" spans="1:15" x14ac:dyDescent="0.2">
      <c r="A1792" s="40">
        <v>45627</v>
      </c>
      <c r="B1792" t="s">
        <v>78</v>
      </c>
      <c r="C1792" s="19" t="s">
        <v>126</v>
      </c>
      <c r="D1792" s="19" t="s">
        <v>16</v>
      </c>
      <c r="E1792" s="19" t="s">
        <v>6</v>
      </c>
      <c r="F1792" s="20" t="s">
        <v>6</v>
      </c>
      <c r="G1792" s="21">
        <v>0</v>
      </c>
      <c r="H1792" s="22">
        <v>2134.69</v>
      </c>
      <c r="I1792" s="22">
        <v>2.7930000000000001</v>
      </c>
      <c r="J1792" s="22">
        <v>1.39225</v>
      </c>
      <c r="K1792" s="22" t="str">
        <f t="shared" si="81"/>
        <v>19x75-Waste</v>
      </c>
      <c r="L1792" s="32">
        <f>VLOOKUP(K:K,'price per block'!A:B,2,FALSE)</f>
        <v>300</v>
      </c>
      <c r="M1792" s="33">
        <f>VLOOKUP(K:K,'price per block'!A:E,5,FALSE)</f>
        <v>1</v>
      </c>
      <c r="N1792">
        <f t="shared" si="82"/>
        <v>2.7930000000000001</v>
      </c>
      <c r="O1792" s="34">
        <f t="shared" si="83"/>
        <v>0</v>
      </c>
    </row>
    <row r="1793" spans="1:15" x14ac:dyDescent="0.2">
      <c r="A1793" s="40">
        <v>45627</v>
      </c>
      <c r="B1793" t="s">
        <v>78</v>
      </c>
      <c r="C1793" s="19" t="s">
        <v>126</v>
      </c>
      <c r="D1793" s="19" t="s">
        <v>17</v>
      </c>
      <c r="E1793" s="19" t="s">
        <v>6</v>
      </c>
      <c r="F1793" s="20" t="s">
        <v>6</v>
      </c>
      <c r="G1793" s="21">
        <v>11</v>
      </c>
      <c r="H1793" s="22">
        <v>41.226999999999997</v>
      </c>
      <c r="I1793" s="22">
        <v>5.3999999999999999E-2</v>
      </c>
      <c r="J1793" s="22">
        <v>2.67757E-2</v>
      </c>
      <c r="K1793" s="22" t="str">
        <f t="shared" si="81"/>
        <v>19x75-Waste</v>
      </c>
      <c r="L1793" s="32">
        <f>VLOOKUP(K:K,'price per block'!A:B,2,FALSE)</f>
        <v>300</v>
      </c>
      <c r="M1793" s="33">
        <f>VLOOKUP(K:K,'price per block'!A:E,5,FALSE)</f>
        <v>1</v>
      </c>
      <c r="N1793">
        <f t="shared" si="82"/>
        <v>5.3999999999999999E-2</v>
      </c>
      <c r="O1793" s="34">
        <f t="shared" si="83"/>
        <v>0</v>
      </c>
    </row>
    <row r="1794" spans="1:15" x14ac:dyDescent="0.2">
      <c r="A1794" s="40">
        <v>45627</v>
      </c>
      <c r="B1794" t="s">
        <v>78</v>
      </c>
      <c r="C1794" s="19" t="s">
        <v>126</v>
      </c>
      <c r="D1794" s="19" t="s">
        <v>11</v>
      </c>
      <c r="E1794" s="19" t="s">
        <v>12</v>
      </c>
      <c r="F1794" s="20" t="s">
        <v>61</v>
      </c>
      <c r="G1794" s="21">
        <v>185609</v>
      </c>
      <c r="H1794" s="22">
        <v>75035.100000000006</v>
      </c>
      <c r="I1794" s="22">
        <v>98.192999999999998</v>
      </c>
      <c r="J1794" s="22">
        <v>48.945999999999998</v>
      </c>
      <c r="K1794" s="22" t="str">
        <f t="shared" si="81"/>
        <v>19x75-Q1</v>
      </c>
      <c r="L1794" s="32">
        <f>VLOOKUP(K:K,'price per block'!A:B,2,FALSE)</f>
        <v>300</v>
      </c>
      <c r="M1794" s="33">
        <f>VLOOKUP(K:K,'price per block'!A:E,5,FALSE)</f>
        <v>1</v>
      </c>
      <c r="N1794">
        <f t="shared" si="82"/>
        <v>98.192999999999998</v>
      </c>
      <c r="O1794" s="34">
        <f t="shared" si="83"/>
        <v>0</v>
      </c>
    </row>
    <row r="1795" spans="1:15" x14ac:dyDescent="0.2">
      <c r="A1795" s="40">
        <v>45627</v>
      </c>
      <c r="B1795" t="s">
        <v>78</v>
      </c>
      <c r="C1795" s="19" t="s">
        <v>126</v>
      </c>
      <c r="D1795" s="19" t="s">
        <v>13</v>
      </c>
      <c r="E1795" s="19" t="s">
        <v>12</v>
      </c>
      <c r="F1795" s="20" t="s">
        <v>61</v>
      </c>
      <c r="G1795" s="21">
        <v>72901</v>
      </c>
      <c r="H1795" s="22">
        <v>14780</v>
      </c>
      <c r="I1795" s="22">
        <v>19.341000000000001</v>
      </c>
      <c r="J1795" s="22">
        <v>9.6409300000000009</v>
      </c>
      <c r="K1795" s="22" t="str">
        <f t="shared" ref="K1795:K1858" si="84">CONCATENATE(C1795,"-",F1795)</f>
        <v>19x75-Q1</v>
      </c>
      <c r="L1795" s="32">
        <f>VLOOKUP(K:K,'price per block'!A:B,2,FALSE)</f>
        <v>300</v>
      </c>
      <c r="M1795" s="33">
        <f>VLOOKUP(K:K,'price per block'!A:E,5,FALSE)</f>
        <v>1</v>
      </c>
      <c r="N1795">
        <f t="shared" ref="N1795:N1858" si="85">M1795*I1795</f>
        <v>19.341000000000001</v>
      </c>
      <c r="O1795" s="34">
        <f t="shared" ref="O1795:O1858" si="86">I1795-N1795</f>
        <v>0</v>
      </c>
    </row>
    <row r="1796" spans="1:15" x14ac:dyDescent="0.2">
      <c r="A1796" s="40">
        <v>45627</v>
      </c>
      <c r="B1796" t="s">
        <v>78</v>
      </c>
      <c r="C1796" s="19" t="s">
        <v>126</v>
      </c>
      <c r="D1796" s="19" t="s">
        <v>27</v>
      </c>
      <c r="E1796" s="19" t="s">
        <v>15</v>
      </c>
      <c r="F1796" s="20" t="s">
        <v>64</v>
      </c>
      <c r="G1796" s="21">
        <v>21282</v>
      </c>
      <c r="H1796" s="22">
        <v>5026.29</v>
      </c>
      <c r="I1796" s="22">
        <v>6.5730000000000004</v>
      </c>
      <c r="J1796" s="22">
        <v>3.27657</v>
      </c>
      <c r="K1796" s="22" t="str">
        <f t="shared" si="84"/>
        <v>19x75-Q4</v>
      </c>
      <c r="L1796" s="32">
        <f>VLOOKUP(K:K,'price per block'!A:B,2,FALSE)</f>
        <v>200.00000000000003</v>
      </c>
      <c r="M1796" s="33">
        <f>VLOOKUP(K:K,'price per block'!A:E,5,FALSE)</f>
        <v>0.66666666666666663</v>
      </c>
      <c r="N1796">
        <f t="shared" si="85"/>
        <v>4.3819999999999997</v>
      </c>
      <c r="O1796" s="34">
        <f t="shared" si="86"/>
        <v>2.1910000000000007</v>
      </c>
    </row>
    <row r="1797" spans="1:15" x14ac:dyDescent="0.2">
      <c r="A1797" s="40">
        <v>45627</v>
      </c>
      <c r="B1797" t="s">
        <v>78</v>
      </c>
      <c r="C1797" s="19" t="s">
        <v>126</v>
      </c>
      <c r="D1797" s="19" t="s">
        <v>14</v>
      </c>
      <c r="E1797" s="19" t="s">
        <v>15</v>
      </c>
      <c r="F1797" s="20" t="s">
        <v>62</v>
      </c>
      <c r="G1797" s="21">
        <v>48982</v>
      </c>
      <c r="H1797" s="22">
        <v>13716.1</v>
      </c>
      <c r="I1797" s="22">
        <v>17.934000000000001</v>
      </c>
      <c r="J1797" s="22">
        <v>8.9393999999999991</v>
      </c>
      <c r="K1797" s="22" t="str">
        <f t="shared" si="84"/>
        <v>19x75-Q3</v>
      </c>
      <c r="L1797" s="32">
        <f>VLOOKUP(K:K,'price per block'!A:B,2,FALSE)</f>
        <v>244</v>
      </c>
      <c r="M1797" s="33">
        <f>VLOOKUP(K:K,'price per block'!A:E,5,FALSE)</f>
        <v>0.81333333333333335</v>
      </c>
      <c r="N1797">
        <f t="shared" si="85"/>
        <v>14.586320000000001</v>
      </c>
      <c r="O1797" s="34">
        <f t="shared" si="86"/>
        <v>3.3476800000000004</v>
      </c>
    </row>
    <row r="1798" spans="1:15" x14ac:dyDescent="0.2">
      <c r="A1798" s="40">
        <v>45627</v>
      </c>
      <c r="B1798" t="s">
        <v>78</v>
      </c>
      <c r="C1798" s="19" t="s">
        <v>126</v>
      </c>
      <c r="D1798" s="19" t="s">
        <v>23</v>
      </c>
      <c r="E1798" s="19" t="s">
        <v>22</v>
      </c>
      <c r="F1798" s="20" t="s">
        <v>63</v>
      </c>
      <c r="G1798" s="21">
        <v>1522</v>
      </c>
      <c r="H1798" s="22">
        <v>439.38900000000001</v>
      </c>
      <c r="I1798" s="22">
        <v>0.57499999999999996</v>
      </c>
      <c r="J1798" s="22">
        <v>0.286796</v>
      </c>
      <c r="K1798" s="22" t="str">
        <f t="shared" si="84"/>
        <v>19x75-Q2</v>
      </c>
      <c r="L1798" s="32">
        <f>VLOOKUP(K:K,'price per block'!A:B,2,FALSE)</f>
        <v>300</v>
      </c>
      <c r="M1798" s="33">
        <f>VLOOKUP(K:K,'price per block'!A:E,5,FALSE)</f>
        <v>1</v>
      </c>
      <c r="N1798">
        <f t="shared" si="85"/>
        <v>0.57499999999999996</v>
      </c>
      <c r="O1798" s="34">
        <f t="shared" si="86"/>
        <v>0</v>
      </c>
    </row>
    <row r="1799" spans="1:15" x14ac:dyDescent="0.2">
      <c r="A1799" s="40">
        <v>45627</v>
      </c>
      <c r="B1799" t="s">
        <v>78</v>
      </c>
      <c r="C1799" s="19" t="s">
        <v>126</v>
      </c>
      <c r="D1799" s="19" t="s">
        <v>25</v>
      </c>
      <c r="E1799" s="19" t="s">
        <v>12</v>
      </c>
      <c r="F1799" s="20" t="s">
        <v>65</v>
      </c>
      <c r="G1799" s="21">
        <v>186</v>
      </c>
      <c r="H1799" s="22">
        <v>558.55799999999999</v>
      </c>
      <c r="I1799" s="22">
        <v>0.73199999999999998</v>
      </c>
      <c r="J1799" s="22">
        <v>0.364819</v>
      </c>
      <c r="K1799" s="22" t="str">
        <f t="shared" si="84"/>
        <v>19x75-Q5</v>
      </c>
      <c r="L1799" s="32">
        <f>VLOOKUP(K:K,'price per block'!A:B,2,FALSE)</f>
        <v>300</v>
      </c>
      <c r="M1799" s="33">
        <f>VLOOKUP(K:K,'price per block'!A:E,5,FALSE)</f>
        <v>1</v>
      </c>
      <c r="N1799">
        <f t="shared" si="85"/>
        <v>0.73199999999999998</v>
      </c>
      <c r="O1799" s="34">
        <f t="shared" si="86"/>
        <v>0</v>
      </c>
    </row>
    <row r="1800" spans="1:15" x14ac:dyDescent="0.2">
      <c r="A1800" s="40">
        <v>45627</v>
      </c>
      <c r="B1800" t="s">
        <v>78</v>
      </c>
      <c r="C1800" s="19" t="s">
        <v>126</v>
      </c>
      <c r="D1800" s="19" t="s">
        <v>24</v>
      </c>
      <c r="E1800" s="19" t="s">
        <v>12</v>
      </c>
      <c r="F1800" s="20" t="s">
        <v>65</v>
      </c>
      <c r="G1800" s="21">
        <v>310</v>
      </c>
      <c r="H1800" s="22">
        <v>744.93</v>
      </c>
      <c r="I1800" s="22">
        <v>0.97499999999999998</v>
      </c>
      <c r="J1800" s="22">
        <v>0.48606700000000003</v>
      </c>
      <c r="K1800" s="22" t="str">
        <f t="shared" si="84"/>
        <v>19x75-Q5</v>
      </c>
      <c r="L1800" s="32">
        <f>VLOOKUP(K:K,'price per block'!A:B,2,FALSE)</f>
        <v>300</v>
      </c>
      <c r="M1800" s="33">
        <f>VLOOKUP(K:K,'price per block'!A:E,5,FALSE)</f>
        <v>1</v>
      </c>
      <c r="N1800">
        <f t="shared" si="85"/>
        <v>0.97499999999999998</v>
      </c>
      <c r="O1800" s="34">
        <f t="shared" si="86"/>
        <v>0</v>
      </c>
    </row>
    <row r="1801" spans="1:15" ht="25.5" x14ac:dyDescent="0.2">
      <c r="A1801" s="40">
        <v>45627</v>
      </c>
      <c r="B1801" s="23" t="s">
        <v>113</v>
      </c>
      <c r="C1801" s="19" t="s">
        <v>42</v>
      </c>
      <c r="D1801" s="19" t="s">
        <v>9</v>
      </c>
      <c r="E1801" s="19" t="s">
        <v>10</v>
      </c>
      <c r="F1801" s="26" t="s">
        <v>6</v>
      </c>
      <c r="G1801" s="21">
        <v>40486</v>
      </c>
      <c r="H1801" s="22">
        <v>7428.98</v>
      </c>
      <c r="I1801" s="22">
        <v>13.061</v>
      </c>
      <c r="J1801" s="22">
        <v>19.831900000000001</v>
      </c>
      <c r="K1801" s="22" t="str">
        <f t="shared" si="84"/>
        <v>19x100-Waste</v>
      </c>
      <c r="L1801" s="32">
        <f>VLOOKUP(K:K,'price per block'!A:B,2,FALSE)</f>
        <v>300</v>
      </c>
      <c r="M1801" s="33">
        <f>VLOOKUP(K:K,'price per block'!A:E,5,FALSE)</f>
        <v>1</v>
      </c>
      <c r="N1801">
        <f t="shared" si="85"/>
        <v>13.061</v>
      </c>
      <c r="O1801" s="34">
        <f t="shared" si="86"/>
        <v>0</v>
      </c>
    </row>
    <row r="1802" spans="1:15" ht="25.5" x14ac:dyDescent="0.2">
      <c r="A1802" s="40">
        <v>45627</v>
      </c>
      <c r="B1802" s="23" t="s">
        <v>113</v>
      </c>
      <c r="C1802" s="19" t="s">
        <v>42</v>
      </c>
      <c r="D1802" s="19" t="s">
        <v>6</v>
      </c>
      <c r="E1802" s="19" t="s">
        <v>6</v>
      </c>
      <c r="F1802" s="26" t="s">
        <v>6</v>
      </c>
      <c r="G1802" s="21">
        <v>37622</v>
      </c>
      <c r="H1802" s="22">
        <v>2045.18</v>
      </c>
      <c r="I1802" s="22">
        <v>3.5960000000000001</v>
      </c>
      <c r="J1802" s="22">
        <v>5.4600900000000001</v>
      </c>
      <c r="K1802" s="22" t="str">
        <f t="shared" si="84"/>
        <v>19x100-Waste</v>
      </c>
      <c r="L1802" s="32">
        <f>VLOOKUP(K:K,'price per block'!A:B,2,FALSE)</f>
        <v>300</v>
      </c>
      <c r="M1802" s="33">
        <f>VLOOKUP(K:K,'price per block'!A:E,5,FALSE)</f>
        <v>1</v>
      </c>
      <c r="N1802">
        <f t="shared" si="85"/>
        <v>3.5960000000000001</v>
      </c>
      <c r="O1802" s="34">
        <f t="shared" si="86"/>
        <v>0</v>
      </c>
    </row>
    <row r="1803" spans="1:15" ht="25.5" x14ac:dyDescent="0.2">
      <c r="A1803" s="40">
        <v>45627</v>
      </c>
      <c r="B1803" s="23" t="s">
        <v>113</v>
      </c>
      <c r="C1803" s="19" t="s">
        <v>42</v>
      </c>
      <c r="D1803" s="19" t="s">
        <v>16</v>
      </c>
      <c r="E1803" s="19" t="s">
        <v>6</v>
      </c>
      <c r="F1803" s="26" t="s">
        <v>6</v>
      </c>
      <c r="G1803" s="21">
        <v>0</v>
      </c>
      <c r="H1803" s="22">
        <v>528.19799999999998</v>
      </c>
      <c r="I1803" s="22">
        <v>0.92900000000000005</v>
      </c>
      <c r="J1803" s="22">
        <v>1.41008</v>
      </c>
      <c r="K1803" s="22" t="str">
        <f t="shared" si="84"/>
        <v>19x100-Waste</v>
      </c>
      <c r="L1803" s="32">
        <f>VLOOKUP(K:K,'price per block'!A:B,2,FALSE)</f>
        <v>300</v>
      </c>
      <c r="M1803" s="33">
        <f>VLOOKUP(K:K,'price per block'!A:E,5,FALSE)</f>
        <v>1</v>
      </c>
      <c r="N1803">
        <f t="shared" si="85"/>
        <v>0.92900000000000005</v>
      </c>
      <c r="O1803" s="34">
        <f t="shared" si="86"/>
        <v>0</v>
      </c>
    </row>
    <row r="1804" spans="1:15" ht="25.5" x14ac:dyDescent="0.2">
      <c r="A1804" s="40">
        <v>45627</v>
      </c>
      <c r="B1804" s="23" t="s">
        <v>113</v>
      </c>
      <c r="C1804" s="19" t="s">
        <v>42</v>
      </c>
      <c r="D1804" s="19" t="s">
        <v>17</v>
      </c>
      <c r="E1804" s="19" t="s">
        <v>6</v>
      </c>
      <c r="F1804" s="26" t="s">
        <v>6</v>
      </c>
      <c r="G1804" s="21">
        <v>0</v>
      </c>
      <c r="H1804" s="22">
        <v>0</v>
      </c>
      <c r="I1804" s="22">
        <v>0</v>
      </c>
      <c r="J1804" s="22">
        <v>0</v>
      </c>
      <c r="K1804" s="22" t="str">
        <f t="shared" si="84"/>
        <v>19x100-Waste</v>
      </c>
      <c r="L1804" s="32">
        <f>VLOOKUP(K:K,'price per block'!A:B,2,FALSE)</f>
        <v>300</v>
      </c>
      <c r="M1804" s="33">
        <f>VLOOKUP(K:K,'price per block'!A:E,5,FALSE)</f>
        <v>1</v>
      </c>
      <c r="N1804">
        <f t="shared" si="85"/>
        <v>0</v>
      </c>
      <c r="O1804" s="34">
        <f t="shared" si="86"/>
        <v>0</v>
      </c>
    </row>
    <row r="1805" spans="1:15" ht="25.5" x14ac:dyDescent="0.2">
      <c r="A1805" s="40">
        <v>45627</v>
      </c>
      <c r="B1805" s="23" t="s">
        <v>113</v>
      </c>
      <c r="C1805" s="19" t="s">
        <v>42</v>
      </c>
      <c r="D1805" s="19" t="s">
        <v>47</v>
      </c>
      <c r="E1805" s="19" t="s">
        <v>12</v>
      </c>
      <c r="F1805" s="26" t="s">
        <v>61</v>
      </c>
      <c r="G1805" s="21">
        <v>53655</v>
      </c>
      <c r="H1805" s="22">
        <v>21114.5</v>
      </c>
      <c r="I1805" s="22">
        <v>37.122</v>
      </c>
      <c r="J1805" s="22">
        <v>56.3675</v>
      </c>
      <c r="K1805" s="22" t="str">
        <f t="shared" si="84"/>
        <v>19x100-Q1</v>
      </c>
      <c r="L1805" s="32">
        <f>VLOOKUP(K:K,'price per block'!A:B,2,FALSE)</f>
        <v>300</v>
      </c>
      <c r="M1805" s="33">
        <f>VLOOKUP(K:K,'price per block'!A:E,5,FALSE)</f>
        <v>1</v>
      </c>
      <c r="N1805">
        <f t="shared" si="85"/>
        <v>37.122</v>
      </c>
      <c r="O1805" s="34">
        <f t="shared" si="86"/>
        <v>0</v>
      </c>
    </row>
    <row r="1806" spans="1:15" ht="25.5" x14ac:dyDescent="0.2">
      <c r="A1806" s="40">
        <v>45627</v>
      </c>
      <c r="B1806" s="23" t="s">
        <v>113</v>
      </c>
      <c r="C1806" s="19" t="s">
        <v>42</v>
      </c>
      <c r="D1806" s="19" t="s">
        <v>46</v>
      </c>
      <c r="E1806" s="19" t="s">
        <v>12</v>
      </c>
      <c r="F1806" s="26" t="s">
        <v>61</v>
      </c>
      <c r="G1806" s="21">
        <v>13793</v>
      </c>
      <c r="H1806" s="22">
        <v>2598.41</v>
      </c>
      <c r="I1806" s="22">
        <v>4.5679999999999996</v>
      </c>
      <c r="J1806" s="22">
        <v>6.9367599999999996</v>
      </c>
      <c r="K1806" s="22" t="str">
        <f t="shared" si="84"/>
        <v>19x100-Q1</v>
      </c>
      <c r="L1806" s="32">
        <f>VLOOKUP(K:K,'price per block'!A:B,2,FALSE)</f>
        <v>300</v>
      </c>
      <c r="M1806" s="33">
        <f>VLOOKUP(K:K,'price per block'!A:E,5,FALSE)</f>
        <v>1</v>
      </c>
      <c r="N1806">
        <f t="shared" si="85"/>
        <v>4.5679999999999996</v>
      </c>
      <c r="O1806" s="34">
        <f t="shared" si="86"/>
        <v>0</v>
      </c>
    </row>
    <row r="1807" spans="1:15" ht="25.5" x14ac:dyDescent="0.2">
      <c r="A1807" s="40">
        <v>45627</v>
      </c>
      <c r="B1807" s="23" t="s">
        <v>113</v>
      </c>
      <c r="C1807" s="19" t="s">
        <v>42</v>
      </c>
      <c r="D1807" s="19" t="s">
        <v>110</v>
      </c>
      <c r="E1807" s="19" t="s">
        <v>15</v>
      </c>
      <c r="F1807" s="26" t="s">
        <v>64</v>
      </c>
      <c r="G1807" s="21">
        <v>11581</v>
      </c>
      <c r="H1807" s="22">
        <v>2534.98</v>
      </c>
      <c r="I1807" s="22">
        <v>4.4560000000000004</v>
      </c>
      <c r="J1807" s="22">
        <v>6.7668499999999998</v>
      </c>
      <c r="K1807" s="22" t="str">
        <f t="shared" si="84"/>
        <v>19x100-Q4</v>
      </c>
      <c r="L1807" s="32">
        <f>VLOOKUP(K:K,'price per block'!A:B,2,FALSE)</f>
        <v>150</v>
      </c>
      <c r="M1807" s="33">
        <f>VLOOKUP(K:K,'price per block'!A:E,5,FALSE)</f>
        <v>0.5</v>
      </c>
      <c r="N1807">
        <f t="shared" si="85"/>
        <v>2.2280000000000002</v>
      </c>
      <c r="O1807" s="34">
        <f t="shared" si="86"/>
        <v>2.2280000000000002</v>
      </c>
    </row>
    <row r="1808" spans="1:15" ht="25.5" x14ac:dyDescent="0.2">
      <c r="A1808" s="40">
        <v>45627</v>
      </c>
      <c r="B1808" s="23" t="s">
        <v>113</v>
      </c>
      <c r="C1808" s="19" t="s">
        <v>42</v>
      </c>
      <c r="D1808" s="19" t="s">
        <v>96</v>
      </c>
      <c r="E1808" s="19" t="s">
        <v>15</v>
      </c>
      <c r="F1808" s="26" t="s">
        <v>62</v>
      </c>
      <c r="G1808" s="21">
        <v>4177</v>
      </c>
      <c r="H1808" s="22">
        <v>1006.73</v>
      </c>
      <c r="I1808" s="22">
        <v>1.77</v>
      </c>
      <c r="J1808" s="22">
        <v>2.6870400000000001</v>
      </c>
      <c r="K1808" s="22" t="str">
        <f t="shared" si="84"/>
        <v>19x100-Q3</v>
      </c>
      <c r="L1808" s="32">
        <f>VLOOKUP(K:K,'price per block'!A:B,2,FALSE)</f>
        <v>225</v>
      </c>
      <c r="M1808" s="33">
        <f>VLOOKUP(K:K,'price per block'!A:E,5,FALSE)</f>
        <v>0.75</v>
      </c>
      <c r="N1808">
        <f t="shared" si="85"/>
        <v>1.3275000000000001</v>
      </c>
      <c r="O1808" s="34">
        <f t="shared" si="86"/>
        <v>0.44249999999999989</v>
      </c>
    </row>
    <row r="1809" spans="1:15" ht="25.5" x14ac:dyDescent="0.2">
      <c r="A1809" s="40">
        <v>45627</v>
      </c>
      <c r="B1809" s="23" t="s">
        <v>113</v>
      </c>
      <c r="C1809" s="19" t="s">
        <v>42</v>
      </c>
      <c r="D1809" s="19" t="s">
        <v>41</v>
      </c>
      <c r="E1809" s="19" t="s">
        <v>12</v>
      </c>
      <c r="F1809" s="26" t="s">
        <v>65</v>
      </c>
      <c r="G1809" s="21">
        <v>25</v>
      </c>
      <c r="H1809" s="22">
        <v>75.075000000000003</v>
      </c>
      <c r="I1809" s="22">
        <v>0.13200000000000001</v>
      </c>
      <c r="J1809" s="22">
        <v>0.200015</v>
      </c>
      <c r="K1809" s="22" t="str">
        <f t="shared" si="84"/>
        <v>19x100-Q5</v>
      </c>
      <c r="L1809" s="32">
        <f>VLOOKUP(K:K,'price per block'!A:B,2,FALSE)</f>
        <v>300</v>
      </c>
      <c r="M1809" s="33">
        <f>VLOOKUP(K:K,'price per block'!A:E,5,FALSE)</f>
        <v>1</v>
      </c>
      <c r="N1809">
        <f t="shared" si="85"/>
        <v>0.13200000000000001</v>
      </c>
      <c r="O1809" s="34">
        <f t="shared" si="86"/>
        <v>0</v>
      </c>
    </row>
    <row r="1810" spans="1:15" ht="25.5" x14ac:dyDescent="0.2">
      <c r="A1810" s="40">
        <v>45627</v>
      </c>
      <c r="B1810" s="23" t="s">
        <v>113</v>
      </c>
      <c r="C1810" s="19" t="s">
        <v>42</v>
      </c>
      <c r="D1810" s="19" t="s">
        <v>43</v>
      </c>
      <c r="E1810" s="19" t="s">
        <v>12</v>
      </c>
      <c r="F1810" s="26" t="s">
        <v>65</v>
      </c>
      <c r="G1810" s="21">
        <v>26</v>
      </c>
      <c r="H1810" s="22">
        <v>62.607999999999997</v>
      </c>
      <c r="I1810" s="22">
        <v>0.11</v>
      </c>
      <c r="J1810" s="22">
        <v>0.16720199999999999</v>
      </c>
      <c r="K1810" s="22" t="str">
        <f t="shared" si="84"/>
        <v>19x100-Q5</v>
      </c>
      <c r="L1810" s="32">
        <f>VLOOKUP(K:K,'price per block'!A:B,2,FALSE)</f>
        <v>300</v>
      </c>
      <c r="M1810" s="33">
        <f>VLOOKUP(K:K,'price per block'!A:E,5,FALSE)</f>
        <v>1</v>
      </c>
      <c r="N1810">
        <f t="shared" si="85"/>
        <v>0.11</v>
      </c>
      <c r="O1810" s="34">
        <f t="shared" si="86"/>
        <v>0</v>
      </c>
    </row>
    <row r="1811" spans="1:15" ht="25.5" x14ac:dyDescent="0.2">
      <c r="A1811" s="40">
        <v>45627</v>
      </c>
      <c r="B1811" s="23" t="s">
        <v>113</v>
      </c>
      <c r="C1811" s="19" t="s">
        <v>42</v>
      </c>
      <c r="D1811" s="19" t="s">
        <v>45</v>
      </c>
      <c r="E1811" s="19" t="s">
        <v>22</v>
      </c>
      <c r="F1811" s="26" t="s">
        <v>63</v>
      </c>
      <c r="G1811" s="21">
        <v>251</v>
      </c>
      <c r="H1811" s="22">
        <v>64.679000000000002</v>
      </c>
      <c r="I1811" s="22">
        <v>0.114</v>
      </c>
      <c r="J1811" s="22">
        <v>0.17264699999999999</v>
      </c>
      <c r="K1811" s="22" t="str">
        <f t="shared" si="84"/>
        <v>19x100-Q2</v>
      </c>
      <c r="L1811" s="32">
        <f>VLOOKUP(K:K,'price per block'!A:B,2,FALSE)</f>
        <v>300</v>
      </c>
      <c r="M1811" s="33">
        <f>VLOOKUP(K:K,'price per block'!A:E,5,FALSE)</f>
        <v>1</v>
      </c>
      <c r="N1811">
        <f t="shared" si="85"/>
        <v>0.114</v>
      </c>
      <c r="O1811" s="34">
        <f t="shared" si="86"/>
        <v>0</v>
      </c>
    </row>
    <row r="1812" spans="1:15" x14ac:dyDescent="0.2">
      <c r="A1812" s="40">
        <v>45627</v>
      </c>
      <c r="B1812" t="s">
        <v>79</v>
      </c>
      <c r="C1812" s="19" t="s">
        <v>28</v>
      </c>
      <c r="D1812" s="19" t="s">
        <v>9</v>
      </c>
      <c r="E1812" s="19" t="s">
        <v>10</v>
      </c>
      <c r="F1812" s="1" t="s">
        <v>6</v>
      </c>
      <c r="G1812" s="21">
        <v>12158</v>
      </c>
      <c r="H1812" s="22">
        <v>2260.86</v>
      </c>
      <c r="I1812" s="22">
        <v>2.37</v>
      </c>
      <c r="J1812" s="22">
        <v>1.2622800000000001</v>
      </c>
      <c r="K1812" s="22" t="str">
        <f t="shared" si="84"/>
        <v>16x69-Waste</v>
      </c>
      <c r="L1812" s="32">
        <f>VLOOKUP(K:K,'price per block'!A:B,2,FALSE)</f>
        <v>300</v>
      </c>
      <c r="M1812" s="33">
        <f>VLOOKUP(K:K,'price per block'!A:E,5,FALSE)</f>
        <v>1</v>
      </c>
      <c r="N1812">
        <f t="shared" si="85"/>
        <v>2.37</v>
      </c>
      <c r="O1812" s="34">
        <f t="shared" si="86"/>
        <v>0</v>
      </c>
    </row>
    <row r="1813" spans="1:15" x14ac:dyDescent="0.2">
      <c r="A1813" s="40">
        <v>45627</v>
      </c>
      <c r="B1813" t="s">
        <v>79</v>
      </c>
      <c r="C1813" s="19" t="s">
        <v>28</v>
      </c>
      <c r="D1813" s="19" t="s">
        <v>6</v>
      </c>
      <c r="E1813" s="19" t="s">
        <v>6</v>
      </c>
      <c r="F1813" s="1" t="s">
        <v>6</v>
      </c>
      <c r="G1813" s="21">
        <v>21958</v>
      </c>
      <c r="H1813" s="22">
        <v>1221.47</v>
      </c>
      <c r="I1813" s="22">
        <v>1.2809999999999999</v>
      </c>
      <c r="J1813" s="22">
        <v>0.68237199999999998</v>
      </c>
      <c r="K1813" s="22" t="str">
        <f t="shared" si="84"/>
        <v>16x69-Waste</v>
      </c>
      <c r="L1813" s="32">
        <f>VLOOKUP(K:K,'price per block'!A:B,2,FALSE)</f>
        <v>300</v>
      </c>
      <c r="M1813" s="33">
        <f>VLOOKUP(K:K,'price per block'!A:E,5,FALSE)</f>
        <v>1</v>
      </c>
      <c r="N1813">
        <f t="shared" si="85"/>
        <v>1.2809999999999999</v>
      </c>
      <c r="O1813" s="34">
        <f t="shared" si="86"/>
        <v>0</v>
      </c>
    </row>
    <row r="1814" spans="1:15" x14ac:dyDescent="0.2">
      <c r="A1814" s="40">
        <v>45627</v>
      </c>
      <c r="B1814" t="s">
        <v>79</v>
      </c>
      <c r="C1814" s="19" t="s">
        <v>28</v>
      </c>
      <c r="D1814" s="19" t="s">
        <v>16</v>
      </c>
      <c r="E1814" s="19" t="s">
        <v>6</v>
      </c>
      <c r="F1814" s="1" t="s">
        <v>6</v>
      </c>
      <c r="G1814" s="21">
        <v>0</v>
      </c>
      <c r="H1814" s="22">
        <v>232.797</v>
      </c>
      <c r="I1814" s="22">
        <v>0.24399999999999999</v>
      </c>
      <c r="J1814" s="22">
        <v>0.13003100000000001</v>
      </c>
      <c r="K1814" s="22" t="str">
        <f t="shared" si="84"/>
        <v>16x69-Waste</v>
      </c>
      <c r="L1814" s="32">
        <f>VLOOKUP(K:K,'price per block'!A:B,2,FALSE)</f>
        <v>300</v>
      </c>
      <c r="M1814" s="33">
        <f>VLOOKUP(K:K,'price per block'!A:E,5,FALSE)</f>
        <v>1</v>
      </c>
      <c r="N1814">
        <f t="shared" si="85"/>
        <v>0.24399999999999999</v>
      </c>
      <c r="O1814" s="34">
        <f t="shared" si="86"/>
        <v>0</v>
      </c>
    </row>
    <row r="1815" spans="1:15" x14ac:dyDescent="0.2">
      <c r="A1815" s="40">
        <v>45627</v>
      </c>
      <c r="B1815" t="s">
        <v>79</v>
      </c>
      <c r="C1815" s="19" t="s">
        <v>28</v>
      </c>
      <c r="D1815" s="19" t="s">
        <v>17</v>
      </c>
      <c r="E1815" s="19" t="s">
        <v>6</v>
      </c>
      <c r="F1815" s="1" t="s">
        <v>6</v>
      </c>
      <c r="G1815" s="21">
        <v>0</v>
      </c>
      <c r="H1815" s="22">
        <v>0</v>
      </c>
      <c r="I1815" s="22">
        <v>0</v>
      </c>
      <c r="J1815" s="22">
        <v>0</v>
      </c>
      <c r="K1815" s="22" t="str">
        <f t="shared" si="84"/>
        <v>16x69-Waste</v>
      </c>
      <c r="L1815" s="32">
        <f>VLOOKUP(K:K,'price per block'!A:B,2,FALSE)</f>
        <v>300</v>
      </c>
      <c r="M1815" s="33">
        <f>VLOOKUP(K:K,'price per block'!A:E,5,FALSE)</f>
        <v>1</v>
      </c>
      <c r="N1815">
        <f t="shared" si="85"/>
        <v>0</v>
      </c>
      <c r="O1815" s="34">
        <f t="shared" si="86"/>
        <v>0</v>
      </c>
    </row>
    <row r="1816" spans="1:15" x14ac:dyDescent="0.2">
      <c r="A1816" s="40">
        <v>45627</v>
      </c>
      <c r="B1816" t="s">
        <v>79</v>
      </c>
      <c r="C1816" s="19" t="s">
        <v>126</v>
      </c>
      <c r="D1816" s="19" t="s">
        <v>6</v>
      </c>
      <c r="E1816" s="19" t="s">
        <v>6</v>
      </c>
      <c r="F1816" s="1" t="s">
        <v>6</v>
      </c>
      <c r="G1816" s="21">
        <v>147688</v>
      </c>
      <c r="H1816" s="22">
        <v>8480.58</v>
      </c>
      <c r="I1816" s="22">
        <v>11.125</v>
      </c>
      <c r="J1816" s="22">
        <v>5.9258499999999996</v>
      </c>
      <c r="K1816" s="22" t="str">
        <f t="shared" si="84"/>
        <v>19x75-Waste</v>
      </c>
      <c r="L1816" s="32">
        <f>VLOOKUP(K:K,'price per block'!A:B,2,FALSE)</f>
        <v>300</v>
      </c>
      <c r="M1816" s="33">
        <f>VLOOKUP(K:K,'price per block'!A:E,5,FALSE)</f>
        <v>1</v>
      </c>
      <c r="N1816">
        <f t="shared" si="85"/>
        <v>11.125</v>
      </c>
      <c r="O1816" s="34">
        <f t="shared" si="86"/>
        <v>0</v>
      </c>
    </row>
    <row r="1817" spans="1:15" x14ac:dyDescent="0.2">
      <c r="A1817" s="40">
        <v>45627</v>
      </c>
      <c r="B1817" t="s">
        <v>79</v>
      </c>
      <c r="C1817" s="19" t="s">
        <v>126</v>
      </c>
      <c r="D1817" s="19" t="s">
        <v>16</v>
      </c>
      <c r="E1817" s="19" t="s">
        <v>6</v>
      </c>
      <c r="F1817" s="1" t="s">
        <v>6</v>
      </c>
      <c r="G1817" s="21">
        <v>0</v>
      </c>
      <c r="H1817" s="22">
        <v>1698.09</v>
      </c>
      <c r="I1817" s="22">
        <v>2.2269999999999999</v>
      </c>
      <c r="J1817" s="22">
        <v>1.18635</v>
      </c>
      <c r="K1817" s="22" t="str">
        <f t="shared" si="84"/>
        <v>19x75-Waste</v>
      </c>
      <c r="L1817" s="32">
        <f>VLOOKUP(K:K,'price per block'!A:B,2,FALSE)</f>
        <v>300</v>
      </c>
      <c r="M1817" s="33">
        <f>VLOOKUP(K:K,'price per block'!A:E,5,FALSE)</f>
        <v>1</v>
      </c>
      <c r="N1817">
        <f t="shared" si="85"/>
        <v>2.2269999999999999</v>
      </c>
      <c r="O1817" s="34">
        <f t="shared" si="86"/>
        <v>0</v>
      </c>
    </row>
    <row r="1818" spans="1:15" x14ac:dyDescent="0.2">
      <c r="A1818" s="40">
        <v>45627</v>
      </c>
      <c r="B1818" t="s">
        <v>79</v>
      </c>
      <c r="C1818" s="19" t="s">
        <v>126</v>
      </c>
      <c r="D1818" s="19" t="s">
        <v>17</v>
      </c>
      <c r="E1818" s="19" t="s">
        <v>6</v>
      </c>
      <c r="F1818" s="1" t="s">
        <v>6</v>
      </c>
      <c r="G1818" s="21">
        <v>0</v>
      </c>
      <c r="H1818" s="22">
        <v>0</v>
      </c>
      <c r="I1818" s="22">
        <v>0</v>
      </c>
      <c r="J1818" s="22">
        <v>0</v>
      </c>
      <c r="K1818" s="22" t="str">
        <f t="shared" si="84"/>
        <v>19x75-Waste</v>
      </c>
      <c r="L1818" s="32">
        <f>VLOOKUP(K:K,'price per block'!A:B,2,FALSE)</f>
        <v>300</v>
      </c>
      <c r="M1818" s="33">
        <f>VLOOKUP(K:K,'price per block'!A:E,5,FALSE)</f>
        <v>1</v>
      </c>
      <c r="N1818">
        <f t="shared" si="85"/>
        <v>0</v>
      </c>
      <c r="O1818" s="34">
        <f t="shared" si="86"/>
        <v>0</v>
      </c>
    </row>
    <row r="1819" spans="1:15" x14ac:dyDescent="0.2">
      <c r="A1819" s="40">
        <v>45627</v>
      </c>
      <c r="B1819" t="s">
        <v>79</v>
      </c>
      <c r="C1819" s="19" t="s">
        <v>126</v>
      </c>
      <c r="D1819" s="19" t="s">
        <v>9</v>
      </c>
      <c r="E1819" s="19" t="s">
        <v>10</v>
      </c>
      <c r="F1819" s="1" t="s">
        <v>6</v>
      </c>
      <c r="G1819" s="21">
        <v>101476</v>
      </c>
      <c r="H1819" s="22">
        <v>19371.099999999999</v>
      </c>
      <c r="I1819" s="22">
        <v>25.399000000000001</v>
      </c>
      <c r="J1819" s="22">
        <v>13.528700000000001</v>
      </c>
      <c r="K1819" s="22" t="str">
        <f t="shared" si="84"/>
        <v>19x75-Waste</v>
      </c>
      <c r="L1819" s="32">
        <f>VLOOKUP(K:K,'price per block'!A:B,2,FALSE)</f>
        <v>300</v>
      </c>
      <c r="M1819" s="33">
        <f>VLOOKUP(K:K,'price per block'!A:E,5,FALSE)</f>
        <v>1</v>
      </c>
      <c r="N1819">
        <f t="shared" si="85"/>
        <v>25.399000000000001</v>
      </c>
      <c r="O1819" s="34">
        <f t="shared" si="86"/>
        <v>0</v>
      </c>
    </row>
    <row r="1820" spans="1:15" x14ac:dyDescent="0.2">
      <c r="A1820" s="40">
        <v>45627</v>
      </c>
      <c r="B1820" t="s">
        <v>79</v>
      </c>
      <c r="C1820" s="19" t="s">
        <v>28</v>
      </c>
      <c r="D1820" s="19" t="s">
        <v>30</v>
      </c>
      <c r="E1820" s="19" t="s">
        <v>12</v>
      </c>
      <c r="F1820" s="1" t="s">
        <v>61</v>
      </c>
      <c r="G1820" s="21">
        <v>27879</v>
      </c>
      <c r="H1820" s="22">
        <v>12368.6</v>
      </c>
      <c r="I1820" s="22">
        <v>12.97</v>
      </c>
      <c r="J1820" s="22">
        <v>6.9088200000000004</v>
      </c>
      <c r="K1820" s="22" t="str">
        <f t="shared" si="84"/>
        <v>16x69-Q1</v>
      </c>
      <c r="L1820" s="32">
        <f>VLOOKUP(K:K,'price per block'!A:B,2,FALSE)</f>
        <v>300</v>
      </c>
      <c r="M1820" s="33">
        <f>VLOOKUP(K:K,'price per block'!A:E,5,FALSE)</f>
        <v>1</v>
      </c>
      <c r="N1820">
        <f t="shared" si="85"/>
        <v>12.97</v>
      </c>
      <c r="O1820" s="34">
        <f t="shared" si="86"/>
        <v>0</v>
      </c>
    </row>
    <row r="1821" spans="1:15" x14ac:dyDescent="0.2">
      <c r="A1821" s="40">
        <v>45627</v>
      </c>
      <c r="B1821" t="s">
        <v>79</v>
      </c>
      <c r="C1821" s="19" t="s">
        <v>28</v>
      </c>
      <c r="D1821" s="19" t="s">
        <v>29</v>
      </c>
      <c r="E1821" s="19" t="s">
        <v>15</v>
      </c>
      <c r="F1821" s="1" t="s">
        <v>62</v>
      </c>
      <c r="G1821" s="21">
        <v>3045</v>
      </c>
      <c r="H1821" s="22">
        <v>715.28200000000004</v>
      </c>
      <c r="I1821" s="22">
        <v>0.75</v>
      </c>
      <c r="J1821" s="22">
        <v>0.39933800000000003</v>
      </c>
      <c r="K1821" s="22" t="str">
        <f t="shared" si="84"/>
        <v>16x69-Q3</v>
      </c>
      <c r="L1821" s="32">
        <f>VLOOKUP(K:K,'price per block'!A:B,2,FALSE)</f>
        <v>217.39130434782609</v>
      </c>
      <c r="M1821" s="33">
        <f>VLOOKUP(K:K,'price per block'!A:E,5,FALSE)</f>
        <v>0.72463768115942029</v>
      </c>
      <c r="N1821">
        <f t="shared" si="85"/>
        <v>0.54347826086956519</v>
      </c>
      <c r="O1821" s="34">
        <f t="shared" si="86"/>
        <v>0.20652173913043481</v>
      </c>
    </row>
    <row r="1822" spans="1:15" x14ac:dyDescent="0.2">
      <c r="A1822" s="40">
        <v>45627</v>
      </c>
      <c r="B1822" t="s">
        <v>79</v>
      </c>
      <c r="C1822" s="19" t="s">
        <v>28</v>
      </c>
      <c r="D1822" s="19" t="s">
        <v>31</v>
      </c>
      <c r="E1822" s="19" t="s">
        <v>12</v>
      </c>
      <c r="F1822" s="1" t="s">
        <v>61</v>
      </c>
      <c r="G1822" s="21">
        <v>5232</v>
      </c>
      <c r="H1822" s="22">
        <v>1057.51</v>
      </c>
      <c r="I1822" s="22">
        <v>1.109</v>
      </c>
      <c r="J1822" s="22">
        <v>0.59064499999999998</v>
      </c>
      <c r="K1822" s="22" t="str">
        <f t="shared" si="84"/>
        <v>16x69-Q1</v>
      </c>
      <c r="L1822" s="32">
        <f>VLOOKUP(K:K,'price per block'!A:B,2,FALSE)</f>
        <v>300</v>
      </c>
      <c r="M1822" s="33">
        <f>VLOOKUP(K:K,'price per block'!A:E,5,FALSE)</f>
        <v>1</v>
      </c>
      <c r="N1822">
        <f t="shared" si="85"/>
        <v>1.109</v>
      </c>
      <c r="O1822" s="34">
        <f t="shared" si="86"/>
        <v>0</v>
      </c>
    </row>
    <row r="1823" spans="1:15" x14ac:dyDescent="0.2">
      <c r="A1823" s="40">
        <v>45627</v>
      </c>
      <c r="B1823" t="s">
        <v>79</v>
      </c>
      <c r="C1823" s="19" t="s">
        <v>28</v>
      </c>
      <c r="D1823" s="19" t="s">
        <v>33</v>
      </c>
      <c r="E1823" s="19" t="s">
        <v>22</v>
      </c>
      <c r="F1823" s="1" t="s">
        <v>63</v>
      </c>
      <c r="G1823" s="21">
        <v>401</v>
      </c>
      <c r="H1823" s="22">
        <v>112.50700000000001</v>
      </c>
      <c r="I1823" s="22">
        <v>0.11799999999999999</v>
      </c>
      <c r="J1823" s="22">
        <v>6.2806299999999995E-2</v>
      </c>
      <c r="K1823" s="22" t="str">
        <f t="shared" si="84"/>
        <v>16x69-Q2</v>
      </c>
      <c r="L1823" s="32">
        <f>VLOOKUP(K:K,'price per block'!A:B,2,FALSE)</f>
        <v>300</v>
      </c>
      <c r="M1823" s="33">
        <f>VLOOKUP(K:K,'price per block'!A:E,5,FALSE)</f>
        <v>1</v>
      </c>
      <c r="N1823">
        <f t="shared" si="85"/>
        <v>0.11799999999999999</v>
      </c>
      <c r="O1823" s="34">
        <f t="shared" si="86"/>
        <v>0</v>
      </c>
    </row>
    <row r="1824" spans="1:15" x14ac:dyDescent="0.2">
      <c r="A1824" s="40">
        <v>45627</v>
      </c>
      <c r="B1824" t="s">
        <v>79</v>
      </c>
      <c r="C1824" s="19" t="s">
        <v>28</v>
      </c>
      <c r="D1824" s="19" t="s">
        <v>32</v>
      </c>
      <c r="E1824" s="19" t="s">
        <v>15</v>
      </c>
      <c r="F1824" s="1" t="s">
        <v>64</v>
      </c>
      <c r="G1824" s="21">
        <v>1576</v>
      </c>
      <c r="H1824" s="22">
        <v>333.68599999999998</v>
      </c>
      <c r="I1824" s="22">
        <v>0.35</v>
      </c>
      <c r="J1824" s="22">
        <v>0.18629499999999999</v>
      </c>
      <c r="K1824" s="22" t="str">
        <f t="shared" si="84"/>
        <v>16x69-Q4</v>
      </c>
      <c r="L1824" s="32">
        <f>VLOOKUP(K:K,'price per block'!A:B,2,FALSE)</f>
        <v>217.39130434782609</v>
      </c>
      <c r="M1824" s="33">
        <f>VLOOKUP(K:K,'price per block'!A:E,5,FALSE)</f>
        <v>0.72463768115942029</v>
      </c>
      <c r="N1824">
        <f t="shared" si="85"/>
        <v>0.25362318840579706</v>
      </c>
      <c r="O1824" s="34">
        <f t="shared" si="86"/>
        <v>9.6376811594202916E-2</v>
      </c>
    </row>
    <row r="1825" spans="1:15" x14ac:dyDescent="0.2">
      <c r="A1825" s="40">
        <v>45627</v>
      </c>
      <c r="B1825" t="s">
        <v>79</v>
      </c>
      <c r="C1825" s="19" t="s">
        <v>126</v>
      </c>
      <c r="D1825" s="19" t="s">
        <v>13</v>
      </c>
      <c r="E1825" s="19" t="s">
        <v>12</v>
      </c>
      <c r="F1825" s="1" t="s">
        <v>61</v>
      </c>
      <c r="G1825" s="21">
        <v>45650</v>
      </c>
      <c r="H1825" s="22">
        <v>9298.49</v>
      </c>
      <c r="I1825" s="22">
        <v>12.196</v>
      </c>
      <c r="J1825" s="22">
        <v>6.4961399999999996</v>
      </c>
      <c r="K1825" s="22" t="str">
        <f t="shared" si="84"/>
        <v>19x75-Q1</v>
      </c>
      <c r="L1825" s="32">
        <f>VLOOKUP(K:K,'price per block'!A:B,2,FALSE)</f>
        <v>300</v>
      </c>
      <c r="M1825" s="33">
        <f>VLOOKUP(K:K,'price per block'!A:E,5,FALSE)</f>
        <v>1</v>
      </c>
      <c r="N1825">
        <f t="shared" si="85"/>
        <v>12.196</v>
      </c>
      <c r="O1825" s="34">
        <f t="shared" si="86"/>
        <v>0</v>
      </c>
    </row>
    <row r="1826" spans="1:15" x14ac:dyDescent="0.2">
      <c r="A1826" s="40">
        <v>45627</v>
      </c>
      <c r="B1826" t="s">
        <v>79</v>
      </c>
      <c r="C1826" s="19" t="s">
        <v>126</v>
      </c>
      <c r="D1826" s="19" t="s">
        <v>14</v>
      </c>
      <c r="E1826" s="19" t="s">
        <v>15</v>
      </c>
      <c r="F1826" s="1" t="s">
        <v>62</v>
      </c>
      <c r="G1826" s="21">
        <v>21877</v>
      </c>
      <c r="H1826" s="22">
        <v>5816.41</v>
      </c>
      <c r="I1826" s="22">
        <v>7.625</v>
      </c>
      <c r="J1826" s="22">
        <v>4.0615699999999997</v>
      </c>
      <c r="K1826" s="22" t="str">
        <f t="shared" si="84"/>
        <v>19x75-Q3</v>
      </c>
      <c r="L1826" s="32">
        <f>VLOOKUP(K:K,'price per block'!A:B,2,FALSE)</f>
        <v>244</v>
      </c>
      <c r="M1826" s="33">
        <f>VLOOKUP(K:K,'price per block'!A:E,5,FALSE)</f>
        <v>0.81333333333333335</v>
      </c>
      <c r="N1826">
        <f t="shared" si="85"/>
        <v>6.2016666666666671</v>
      </c>
      <c r="O1826" s="34">
        <f t="shared" si="86"/>
        <v>1.4233333333333329</v>
      </c>
    </row>
    <row r="1827" spans="1:15" x14ac:dyDescent="0.2">
      <c r="A1827" s="40">
        <v>45627</v>
      </c>
      <c r="B1827" t="s">
        <v>79</v>
      </c>
      <c r="C1827" s="19" t="s">
        <v>126</v>
      </c>
      <c r="D1827" s="19" t="s">
        <v>11</v>
      </c>
      <c r="E1827" s="19" t="s">
        <v>12</v>
      </c>
      <c r="F1827" s="1" t="s">
        <v>61</v>
      </c>
      <c r="G1827" s="21">
        <v>186381</v>
      </c>
      <c r="H1827" s="22">
        <v>79848.100000000006</v>
      </c>
      <c r="I1827" s="22">
        <v>104.74299999999999</v>
      </c>
      <c r="J1827" s="22">
        <v>55.792400000000001</v>
      </c>
      <c r="K1827" s="22" t="str">
        <f t="shared" si="84"/>
        <v>19x75-Q1</v>
      </c>
      <c r="L1827" s="32">
        <f>VLOOKUP(K:K,'price per block'!A:B,2,FALSE)</f>
        <v>300</v>
      </c>
      <c r="M1827" s="33">
        <f>VLOOKUP(K:K,'price per block'!A:E,5,FALSE)</f>
        <v>1</v>
      </c>
      <c r="N1827">
        <f t="shared" si="85"/>
        <v>104.74299999999999</v>
      </c>
      <c r="O1827" s="34">
        <f t="shared" si="86"/>
        <v>0</v>
      </c>
    </row>
    <row r="1828" spans="1:15" x14ac:dyDescent="0.2">
      <c r="A1828" s="40">
        <v>45627</v>
      </c>
      <c r="B1828" t="s">
        <v>79</v>
      </c>
      <c r="C1828" s="19" t="s">
        <v>126</v>
      </c>
      <c r="D1828" s="19" t="s">
        <v>27</v>
      </c>
      <c r="E1828" s="19" t="s">
        <v>15</v>
      </c>
      <c r="F1828" s="1" t="s">
        <v>64</v>
      </c>
      <c r="G1828" s="21">
        <v>11649</v>
      </c>
      <c r="H1828" s="22">
        <v>2689.22</v>
      </c>
      <c r="I1828" s="22">
        <v>3.5270000000000001</v>
      </c>
      <c r="J1828" s="22">
        <v>1.8785400000000001</v>
      </c>
      <c r="K1828" s="22" t="str">
        <f t="shared" si="84"/>
        <v>19x75-Q4</v>
      </c>
      <c r="L1828" s="32">
        <f>VLOOKUP(K:K,'price per block'!A:B,2,FALSE)</f>
        <v>200.00000000000003</v>
      </c>
      <c r="M1828" s="33">
        <f>VLOOKUP(K:K,'price per block'!A:E,5,FALSE)</f>
        <v>0.66666666666666663</v>
      </c>
      <c r="N1828">
        <f t="shared" si="85"/>
        <v>2.3513333333333333</v>
      </c>
      <c r="O1828" s="34">
        <f t="shared" si="86"/>
        <v>1.1756666666666669</v>
      </c>
    </row>
    <row r="1829" spans="1:15" x14ac:dyDescent="0.2">
      <c r="A1829" s="40">
        <v>45627</v>
      </c>
      <c r="B1829" t="s">
        <v>79</v>
      </c>
      <c r="C1829" s="19" t="s">
        <v>126</v>
      </c>
      <c r="D1829" s="19" t="s">
        <v>24</v>
      </c>
      <c r="E1829" s="19" t="s">
        <v>12</v>
      </c>
      <c r="F1829" s="1" t="s">
        <v>65</v>
      </c>
      <c r="G1829" s="21">
        <v>283</v>
      </c>
      <c r="H1829" s="22">
        <v>680.04899999999998</v>
      </c>
      <c r="I1829" s="22">
        <v>0.89300000000000002</v>
      </c>
      <c r="J1829" s="22">
        <v>0.475688</v>
      </c>
      <c r="K1829" s="22" t="str">
        <f t="shared" si="84"/>
        <v>19x75-Q5</v>
      </c>
      <c r="L1829" s="32">
        <f>VLOOKUP(K:K,'price per block'!A:B,2,FALSE)</f>
        <v>300</v>
      </c>
      <c r="M1829" s="33">
        <f>VLOOKUP(K:K,'price per block'!A:E,5,FALSE)</f>
        <v>1</v>
      </c>
      <c r="N1829">
        <f t="shared" si="85"/>
        <v>0.89300000000000002</v>
      </c>
      <c r="O1829" s="34">
        <f t="shared" si="86"/>
        <v>0</v>
      </c>
    </row>
    <row r="1830" spans="1:15" x14ac:dyDescent="0.2">
      <c r="A1830" s="40">
        <v>45627</v>
      </c>
      <c r="B1830" t="s">
        <v>79</v>
      </c>
      <c r="C1830" s="19" t="s">
        <v>126</v>
      </c>
      <c r="D1830" s="19" t="s">
        <v>23</v>
      </c>
      <c r="E1830" s="19" t="s">
        <v>22</v>
      </c>
      <c r="F1830" s="1" t="s">
        <v>63</v>
      </c>
      <c r="G1830" s="21">
        <v>685</v>
      </c>
      <c r="H1830" s="22">
        <v>191.256</v>
      </c>
      <c r="I1830" s="22">
        <v>0.251</v>
      </c>
      <c r="J1830" s="22">
        <v>0.13378599999999999</v>
      </c>
      <c r="K1830" s="22" t="str">
        <f t="shared" si="84"/>
        <v>19x75-Q2</v>
      </c>
      <c r="L1830" s="32">
        <f>VLOOKUP(K:K,'price per block'!A:B,2,FALSE)</f>
        <v>300</v>
      </c>
      <c r="M1830" s="33">
        <f>VLOOKUP(K:K,'price per block'!A:E,5,FALSE)</f>
        <v>1</v>
      </c>
      <c r="N1830">
        <f t="shared" si="85"/>
        <v>0.251</v>
      </c>
      <c r="O1830" s="34">
        <f t="shared" si="86"/>
        <v>0</v>
      </c>
    </row>
    <row r="1831" spans="1:15" x14ac:dyDescent="0.2">
      <c r="A1831" s="40">
        <v>45627</v>
      </c>
      <c r="B1831" t="s">
        <v>79</v>
      </c>
      <c r="C1831" s="19" t="s">
        <v>126</v>
      </c>
      <c r="D1831" s="19" t="s">
        <v>25</v>
      </c>
      <c r="E1831" s="19" t="s">
        <v>12</v>
      </c>
      <c r="F1831" s="1" t="s">
        <v>65</v>
      </c>
      <c r="G1831" s="21">
        <v>142</v>
      </c>
      <c r="H1831" s="22">
        <v>426.42599999999999</v>
      </c>
      <c r="I1831" s="22">
        <v>0.56000000000000005</v>
      </c>
      <c r="J1831" s="22">
        <v>0.29832399999999998</v>
      </c>
      <c r="K1831" s="22" t="str">
        <f t="shared" si="84"/>
        <v>19x75-Q5</v>
      </c>
      <c r="L1831" s="32">
        <f>VLOOKUP(K:K,'price per block'!A:B,2,FALSE)</f>
        <v>300</v>
      </c>
      <c r="M1831" s="33">
        <f>VLOOKUP(K:K,'price per block'!A:E,5,FALSE)</f>
        <v>1</v>
      </c>
      <c r="N1831">
        <f t="shared" si="85"/>
        <v>0.56000000000000005</v>
      </c>
      <c r="O1831" s="34">
        <f t="shared" si="86"/>
        <v>0</v>
      </c>
    </row>
    <row r="1832" spans="1:15" x14ac:dyDescent="0.2">
      <c r="A1832" s="40">
        <v>45627</v>
      </c>
      <c r="B1832" t="s">
        <v>93</v>
      </c>
      <c r="C1832" s="19" t="s">
        <v>28</v>
      </c>
      <c r="D1832" s="19" t="s">
        <v>9</v>
      </c>
      <c r="E1832" s="19" t="s">
        <v>10</v>
      </c>
      <c r="F1832" s="1" t="s">
        <v>6</v>
      </c>
      <c r="G1832" s="21">
        <v>25565</v>
      </c>
      <c r="H1832" s="22">
        <v>5320.94</v>
      </c>
      <c r="I1832" s="22">
        <v>5.569</v>
      </c>
      <c r="J1832" s="22">
        <v>19.8415</v>
      </c>
      <c r="K1832" s="22" t="str">
        <f t="shared" si="84"/>
        <v>16x69-Waste</v>
      </c>
      <c r="L1832" s="32">
        <f>VLOOKUP(K:K,'price per block'!A:B,2,FALSE)</f>
        <v>300</v>
      </c>
      <c r="M1832" s="33">
        <f>VLOOKUP(K:K,'price per block'!A:E,5,FALSE)</f>
        <v>1</v>
      </c>
      <c r="N1832">
        <f t="shared" si="85"/>
        <v>5.569</v>
      </c>
      <c r="O1832" s="34">
        <f t="shared" si="86"/>
        <v>0</v>
      </c>
    </row>
    <row r="1833" spans="1:15" x14ac:dyDescent="0.2">
      <c r="A1833" s="40">
        <v>45627</v>
      </c>
      <c r="B1833" t="s">
        <v>93</v>
      </c>
      <c r="C1833" s="19" t="s">
        <v>28</v>
      </c>
      <c r="D1833" s="19" t="s">
        <v>6</v>
      </c>
      <c r="E1833" s="19" t="s">
        <v>6</v>
      </c>
      <c r="F1833" s="1" t="s">
        <v>6</v>
      </c>
      <c r="G1833" s="21">
        <v>34883</v>
      </c>
      <c r="H1833" s="22">
        <v>2235.83</v>
      </c>
      <c r="I1833" s="22">
        <v>2.34</v>
      </c>
      <c r="J1833" s="22">
        <v>8.3373799999999996</v>
      </c>
      <c r="K1833" s="22" t="str">
        <f t="shared" si="84"/>
        <v>16x69-Waste</v>
      </c>
      <c r="L1833" s="32">
        <f>VLOOKUP(K:K,'price per block'!A:B,2,FALSE)</f>
        <v>300</v>
      </c>
      <c r="M1833" s="33">
        <f>VLOOKUP(K:K,'price per block'!A:E,5,FALSE)</f>
        <v>1</v>
      </c>
      <c r="N1833">
        <f t="shared" si="85"/>
        <v>2.34</v>
      </c>
      <c r="O1833" s="34">
        <f t="shared" si="86"/>
        <v>0</v>
      </c>
    </row>
    <row r="1834" spans="1:15" x14ac:dyDescent="0.2">
      <c r="A1834" s="40">
        <v>45627</v>
      </c>
      <c r="B1834" t="s">
        <v>93</v>
      </c>
      <c r="C1834" s="19" t="s">
        <v>28</v>
      </c>
      <c r="D1834" s="19" t="s">
        <v>16</v>
      </c>
      <c r="E1834" s="19" t="s">
        <v>6</v>
      </c>
      <c r="F1834" s="1" t="s">
        <v>6</v>
      </c>
      <c r="G1834" s="21">
        <v>0</v>
      </c>
      <c r="H1834" s="22">
        <v>399.82299999999998</v>
      </c>
      <c r="I1834" s="22">
        <v>0.41799999999999998</v>
      </c>
      <c r="J1834" s="22">
        <v>1.4907699999999999</v>
      </c>
      <c r="K1834" s="22" t="str">
        <f t="shared" si="84"/>
        <v>16x69-Waste</v>
      </c>
      <c r="L1834" s="32">
        <f>VLOOKUP(K:K,'price per block'!A:B,2,FALSE)</f>
        <v>300</v>
      </c>
      <c r="M1834" s="33">
        <f>VLOOKUP(K:K,'price per block'!A:E,5,FALSE)</f>
        <v>1</v>
      </c>
      <c r="N1834">
        <f t="shared" si="85"/>
        <v>0.41799999999999998</v>
      </c>
      <c r="O1834" s="34">
        <f t="shared" si="86"/>
        <v>0</v>
      </c>
    </row>
    <row r="1835" spans="1:15" x14ac:dyDescent="0.2">
      <c r="A1835" s="40">
        <v>45627</v>
      </c>
      <c r="B1835" t="s">
        <v>93</v>
      </c>
      <c r="C1835" s="19" t="s">
        <v>28</v>
      </c>
      <c r="D1835" s="19" t="s">
        <v>17</v>
      </c>
      <c r="E1835" s="19" t="s">
        <v>6</v>
      </c>
      <c r="F1835" s="1" t="s">
        <v>6</v>
      </c>
      <c r="G1835" s="21">
        <v>0</v>
      </c>
      <c r="H1835" s="22">
        <v>0</v>
      </c>
      <c r="I1835" s="22">
        <v>0</v>
      </c>
      <c r="J1835" s="22">
        <v>0</v>
      </c>
      <c r="K1835" s="22" t="str">
        <f t="shared" si="84"/>
        <v>16x69-Waste</v>
      </c>
      <c r="L1835" s="32">
        <f>VLOOKUP(K:K,'price per block'!A:B,2,FALSE)</f>
        <v>300</v>
      </c>
      <c r="M1835" s="33">
        <f>VLOOKUP(K:K,'price per block'!A:E,5,FALSE)</f>
        <v>1</v>
      </c>
      <c r="N1835">
        <f t="shared" si="85"/>
        <v>0</v>
      </c>
      <c r="O1835" s="34">
        <f t="shared" si="86"/>
        <v>0</v>
      </c>
    </row>
    <row r="1836" spans="1:15" x14ac:dyDescent="0.2">
      <c r="A1836" s="40">
        <v>45627</v>
      </c>
      <c r="B1836" t="s">
        <v>93</v>
      </c>
      <c r="C1836" s="19" t="s">
        <v>28</v>
      </c>
      <c r="D1836" s="19" t="s">
        <v>30</v>
      </c>
      <c r="E1836" s="19" t="s">
        <v>12</v>
      </c>
      <c r="F1836" s="1" t="s">
        <v>61</v>
      </c>
      <c r="G1836" s="21">
        <v>34848</v>
      </c>
      <c r="H1836" s="22">
        <v>13548.5</v>
      </c>
      <c r="I1836" s="22">
        <v>14.176</v>
      </c>
      <c r="J1836" s="22">
        <v>50.51</v>
      </c>
      <c r="K1836" s="22" t="str">
        <f t="shared" si="84"/>
        <v>16x69-Q1</v>
      </c>
      <c r="L1836" s="32">
        <f>VLOOKUP(K:K,'price per block'!A:B,2,FALSE)</f>
        <v>300</v>
      </c>
      <c r="M1836" s="33">
        <f>VLOOKUP(K:K,'price per block'!A:E,5,FALSE)</f>
        <v>1</v>
      </c>
      <c r="N1836">
        <f t="shared" si="85"/>
        <v>14.176</v>
      </c>
      <c r="O1836" s="34">
        <f t="shared" si="86"/>
        <v>0</v>
      </c>
    </row>
    <row r="1837" spans="1:15" x14ac:dyDescent="0.2">
      <c r="A1837" s="40">
        <v>45627</v>
      </c>
      <c r="B1837" t="s">
        <v>93</v>
      </c>
      <c r="C1837" s="19" t="s">
        <v>28</v>
      </c>
      <c r="D1837" s="19" t="s">
        <v>33</v>
      </c>
      <c r="E1837" s="19" t="s">
        <v>22</v>
      </c>
      <c r="F1837" s="1" t="s">
        <v>63</v>
      </c>
      <c r="G1837" s="21">
        <v>1397</v>
      </c>
      <c r="H1837" s="22">
        <v>369.43700000000001</v>
      </c>
      <c r="I1837" s="22">
        <v>0.38700000000000001</v>
      </c>
      <c r="J1837" s="22">
        <v>1.3786499999999999</v>
      </c>
      <c r="K1837" s="22" t="str">
        <f t="shared" si="84"/>
        <v>16x69-Q2</v>
      </c>
      <c r="L1837" s="32">
        <f>VLOOKUP(K:K,'price per block'!A:B,2,FALSE)</f>
        <v>300</v>
      </c>
      <c r="M1837" s="33">
        <f>VLOOKUP(K:K,'price per block'!A:E,5,FALSE)</f>
        <v>1</v>
      </c>
      <c r="N1837">
        <f t="shared" si="85"/>
        <v>0.38700000000000001</v>
      </c>
      <c r="O1837" s="34">
        <f t="shared" si="86"/>
        <v>0</v>
      </c>
    </row>
    <row r="1838" spans="1:15" x14ac:dyDescent="0.2">
      <c r="A1838" s="40">
        <v>45627</v>
      </c>
      <c r="B1838" t="s">
        <v>93</v>
      </c>
      <c r="C1838" s="19" t="s">
        <v>28</v>
      </c>
      <c r="D1838" s="19" t="s">
        <v>31</v>
      </c>
      <c r="E1838" s="19" t="s">
        <v>12</v>
      </c>
      <c r="F1838" s="1" t="s">
        <v>61</v>
      </c>
      <c r="G1838" s="21">
        <v>15746</v>
      </c>
      <c r="H1838" s="22">
        <v>3197.52</v>
      </c>
      <c r="I1838" s="22">
        <v>3.3460000000000001</v>
      </c>
      <c r="J1838" s="22">
        <v>11.9237</v>
      </c>
      <c r="K1838" s="22" t="str">
        <f t="shared" si="84"/>
        <v>16x69-Q1</v>
      </c>
      <c r="L1838" s="32">
        <f>VLOOKUP(K:K,'price per block'!A:B,2,FALSE)</f>
        <v>300</v>
      </c>
      <c r="M1838" s="33">
        <f>VLOOKUP(K:K,'price per block'!A:E,5,FALSE)</f>
        <v>1</v>
      </c>
      <c r="N1838">
        <f t="shared" si="85"/>
        <v>3.3460000000000001</v>
      </c>
      <c r="O1838" s="34">
        <f t="shared" si="86"/>
        <v>0</v>
      </c>
    </row>
    <row r="1839" spans="1:15" x14ac:dyDescent="0.2">
      <c r="A1839" s="40">
        <v>45627</v>
      </c>
      <c r="B1839" t="s">
        <v>93</v>
      </c>
      <c r="C1839" s="19" t="s">
        <v>28</v>
      </c>
      <c r="D1839" s="19" t="s">
        <v>29</v>
      </c>
      <c r="E1839" s="19" t="s">
        <v>15</v>
      </c>
      <c r="F1839" s="1" t="s">
        <v>62</v>
      </c>
      <c r="G1839" s="21">
        <v>4578</v>
      </c>
      <c r="H1839" s="22">
        <v>1030.3499999999999</v>
      </c>
      <c r="I1839" s="22">
        <v>1.077</v>
      </c>
      <c r="J1839" s="22">
        <v>3.8389099999999998</v>
      </c>
      <c r="K1839" s="22" t="str">
        <f t="shared" si="84"/>
        <v>16x69-Q3</v>
      </c>
      <c r="L1839" s="32">
        <f>VLOOKUP(K:K,'price per block'!A:B,2,FALSE)</f>
        <v>217.39130434782609</v>
      </c>
      <c r="M1839" s="33">
        <f>VLOOKUP(K:K,'price per block'!A:E,5,FALSE)</f>
        <v>0.72463768115942029</v>
      </c>
      <c r="N1839">
        <f t="shared" si="85"/>
        <v>0.78043478260869559</v>
      </c>
      <c r="O1839" s="34">
        <f t="shared" si="86"/>
        <v>0.29656521739130437</v>
      </c>
    </row>
    <row r="1840" spans="1:15" x14ac:dyDescent="0.2">
      <c r="A1840" s="40">
        <v>45627</v>
      </c>
      <c r="B1840" t="s">
        <v>93</v>
      </c>
      <c r="C1840" s="19" t="s">
        <v>28</v>
      </c>
      <c r="D1840" s="19" t="s">
        <v>32</v>
      </c>
      <c r="E1840" s="19" t="s">
        <v>15</v>
      </c>
      <c r="F1840" s="1" t="s">
        <v>64</v>
      </c>
      <c r="G1840" s="21">
        <v>3330</v>
      </c>
      <c r="H1840" s="22">
        <v>718.16600000000005</v>
      </c>
      <c r="I1840" s="22">
        <v>0.752</v>
      </c>
      <c r="J1840" s="22">
        <v>2.6789999999999998</v>
      </c>
      <c r="K1840" s="22" t="str">
        <f t="shared" si="84"/>
        <v>16x69-Q4</v>
      </c>
      <c r="L1840" s="32">
        <f>VLOOKUP(K:K,'price per block'!A:B,2,FALSE)</f>
        <v>217.39130434782609</v>
      </c>
      <c r="M1840" s="33">
        <f>VLOOKUP(K:K,'price per block'!A:E,5,FALSE)</f>
        <v>0.72463768115942029</v>
      </c>
      <c r="N1840">
        <f t="shared" si="85"/>
        <v>0.54492753623188406</v>
      </c>
      <c r="O1840" s="34">
        <f t="shared" si="86"/>
        <v>0.20707246376811594</v>
      </c>
    </row>
    <row r="1841" spans="1:15" x14ac:dyDescent="0.2">
      <c r="A1841" s="40">
        <v>45627</v>
      </c>
      <c r="B1841" t="s">
        <v>82</v>
      </c>
      <c r="C1841" s="19" t="s">
        <v>42</v>
      </c>
      <c r="D1841" s="19" t="s">
        <v>6</v>
      </c>
      <c r="E1841" s="19" t="s">
        <v>6</v>
      </c>
      <c r="F1841" s="1" t="s">
        <v>6</v>
      </c>
      <c r="G1841" s="21">
        <v>55761</v>
      </c>
      <c r="H1841" s="22">
        <v>3150.9</v>
      </c>
      <c r="I1841" s="22">
        <v>5.5289999999999999</v>
      </c>
      <c r="J1841" s="22">
        <v>6.5803900000000004</v>
      </c>
      <c r="K1841" s="22" t="str">
        <f t="shared" si="84"/>
        <v>19x100-Waste</v>
      </c>
      <c r="L1841" s="32">
        <f>VLOOKUP(K:K,'price per block'!A:B,2,FALSE)</f>
        <v>300</v>
      </c>
      <c r="M1841" s="33">
        <f>VLOOKUP(K:K,'price per block'!A:E,5,FALSE)</f>
        <v>1</v>
      </c>
      <c r="N1841">
        <f t="shared" si="85"/>
        <v>5.5289999999999999</v>
      </c>
      <c r="O1841" s="34">
        <f t="shared" si="86"/>
        <v>0</v>
      </c>
    </row>
    <row r="1842" spans="1:15" x14ac:dyDescent="0.2">
      <c r="A1842" s="40">
        <v>45627</v>
      </c>
      <c r="B1842" t="s">
        <v>82</v>
      </c>
      <c r="C1842" s="19" t="s">
        <v>42</v>
      </c>
      <c r="D1842" s="19" t="s">
        <v>9</v>
      </c>
      <c r="E1842" s="19" t="s">
        <v>10</v>
      </c>
      <c r="F1842" s="1" t="s">
        <v>6</v>
      </c>
      <c r="G1842" s="21">
        <v>38392</v>
      </c>
      <c r="H1842" s="22">
        <v>6627.73</v>
      </c>
      <c r="I1842" s="22">
        <v>11.628</v>
      </c>
      <c r="J1842" s="22">
        <v>13.839499999999999</v>
      </c>
      <c r="K1842" s="22" t="str">
        <f t="shared" si="84"/>
        <v>19x100-Waste</v>
      </c>
      <c r="L1842" s="32">
        <f>VLOOKUP(K:K,'price per block'!A:B,2,FALSE)</f>
        <v>300</v>
      </c>
      <c r="M1842" s="33">
        <f>VLOOKUP(K:K,'price per block'!A:E,5,FALSE)</f>
        <v>1</v>
      </c>
      <c r="N1842">
        <f t="shared" si="85"/>
        <v>11.628</v>
      </c>
      <c r="O1842" s="34">
        <f t="shared" si="86"/>
        <v>0</v>
      </c>
    </row>
    <row r="1843" spans="1:15" x14ac:dyDescent="0.2">
      <c r="A1843" s="40">
        <v>45627</v>
      </c>
      <c r="B1843" t="s">
        <v>82</v>
      </c>
      <c r="C1843" s="19" t="s">
        <v>42</v>
      </c>
      <c r="D1843" s="19" t="s">
        <v>16</v>
      </c>
      <c r="E1843" s="19" t="s">
        <v>6</v>
      </c>
      <c r="F1843" s="1" t="s">
        <v>6</v>
      </c>
      <c r="G1843" s="21">
        <v>0</v>
      </c>
      <c r="H1843" s="22">
        <v>671.38599999999997</v>
      </c>
      <c r="I1843" s="22">
        <v>1.1779999999999999</v>
      </c>
      <c r="J1843" s="22">
        <v>1.4018900000000001</v>
      </c>
      <c r="K1843" s="22" t="str">
        <f t="shared" si="84"/>
        <v>19x100-Waste</v>
      </c>
      <c r="L1843" s="32">
        <f>VLOOKUP(K:K,'price per block'!A:B,2,FALSE)</f>
        <v>300</v>
      </c>
      <c r="M1843" s="33">
        <f>VLOOKUP(K:K,'price per block'!A:E,5,FALSE)</f>
        <v>1</v>
      </c>
      <c r="N1843">
        <f t="shared" si="85"/>
        <v>1.1779999999999999</v>
      </c>
      <c r="O1843" s="34">
        <f t="shared" si="86"/>
        <v>0</v>
      </c>
    </row>
    <row r="1844" spans="1:15" x14ac:dyDescent="0.2">
      <c r="A1844" s="40">
        <v>45627</v>
      </c>
      <c r="B1844" t="s">
        <v>82</v>
      </c>
      <c r="C1844" s="19" t="s">
        <v>42</v>
      </c>
      <c r="D1844" s="19" t="s">
        <v>17</v>
      </c>
      <c r="E1844" s="19" t="s">
        <v>6</v>
      </c>
      <c r="F1844" s="1" t="s">
        <v>6</v>
      </c>
      <c r="G1844" s="21">
        <v>0</v>
      </c>
      <c r="H1844" s="22">
        <v>0</v>
      </c>
      <c r="I1844" s="22">
        <v>0</v>
      </c>
      <c r="J1844" s="22">
        <v>0</v>
      </c>
      <c r="K1844" s="22" t="str">
        <f t="shared" si="84"/>
        <v>19x100-Waste</v>
      </c>
      <c r="L1844" s="32">
        <f>VLOOKUP(K:K,'price per block'!A:B,2,FALSE)</f>
        <v>300</v>
      </c>
      <c r="M1844" s="33">
        <f>VLOOKUP(K:K,'price per block'!A:E,5,FALSE)</f>
        <v>1</v>
      </c>
      <c r="N1844">
        <f t="shared" si="85"/>
        <v>0</v>
      </c>
      <c r="O1844" s="34">
        <f t="shared" si="86"/>
        <v>0</v>
      </c>
    </row>
    <row r="1845" spans="1:15" x14ac:dyDescent="0.2">
      <c r="A1845" s="40">
        <v>45627</v>
      </c>
      <c r="B1845" t="s">
        <v>82</v>
      </c>
      <c r="C1845" s="19" t="s">
        <v>42</v>
      </c>
      <c r="D1845" s="19" t="s">
        <v>47</v>
      </c>
      <c r="E1845" s="19" t="s">
        <v>12</v>
      </c>
      <c r="F1845" s="1" t="s">
        <v>61</v>
      </c>
      <c r="G1845" s="21">
        <v>71166</v>
      </c>
      <c r="H1845" s="22">
        <v>28505.8</v>
      </c>
      <c r="I1845" s="22">
        <v>50.002000000000002</v>
      </c>
      <c r="J1845" s="22">
        <v>59.511699999999998</v>
      </c>
      <c r="K1845" s="22" t="str">
        <f t="shared" si="84"/>
        <v>19x100-Q1</v>
      </c>
      <c r="L1845" s="32">
        <f>VLOOKUP(K:K,'price per block'!A:B,2,FALSE)</f>
        <v>300</v>
      </c>
      <c r="M1845" s="33">
        <f>VLOOKUP(K:K,'price per block'!A:E,5,FALSE)</f>
        <v>1</v>
      </c>
      <c r="N1845">
        <f t="shared" si="85"/>
        <v>50.002000000000002</v>
      </c>
      <c r="O1845" s="34">
        <f t="shared" si="86"/>
        <v>0</v>
      </c>
    </row>
    <row r="1846" spans="1:15" x14ac:dyDescent="0.2">
      <c r="A1846" s="40">
        <v>45627</v>
      </c>
      <c r="B1846" t="s">
        <v>82</v>
      </c>
      <c r="C1846" s="19" t="s">
        <v>42</v>
      </c>
      <c r="D1846" s="19" t="s">
        <v>46</v>
      </c>
      <c r="E1846" s="19" t="s">
        <v>12</v>
      </c>
      <c r="F1846" s="1" t="s">
        <v>61</v>
      </c>
      <c r="G1846" s="21">
        <v>17657</v>
      </c>
      <c r="H1846" s="22">
        <v>3344.29</v>
      </c>
      <c r="I1846" s="22">
        <v>5.8689999999999998</v>
      </c>
      <c r="J1846" s="22">
        <v>6.9846500000000002</v>
      </c>
      <c r="K1846" s="22" t="str">
        <f t="shared" si="84"/>
        <v>19x100-Q1</v>
      </c>
      <c r="L1846" s="32">
        <f>VLOOKUP(K:K,'price per block'!A:B,2,FALSE)</f>
        <v>300</v>
      </c>
      <c r="M1846" s="33">
        <f>VLOOKUP(K:K,'price per block'!A:E,5,FALSE)</f>
        <v>1</v>
      </c>
      <c r="N1846">
        <f t="shared" si="85"/>
        <v>5.8689999999999998</v>
      </c>
      <c r="O1846" s="34">
        <f t="shared" si="86"/>
        <v>0</v>
      </c>
    </row>
    <row r="1847" spans="1:15" x14ac:dyDescent="0.2">
      <c r="A1847" s="40">
        <v>45627</v>
      </c>
      <c r="B1847" t="s">
        <v>82</v>
      </c>
      <c r="C1847" s="19" t="s">
        <v>42</v>
      </c>
      <c r="D1847" s="19" t="s">
        <v>110</v>
      </c>
      <c r="E1847" s="19" t="s">
        <v>15</v>
      </c>
      <c r="F1847" s="1" t="s">
        <v>64</v>
      </c>
      <c r="G1847" s="21">
        <v>12909</v>
      </c>
      <c r="H1847" s="22">
        <v>2771.21</v>
      </c>
      <c r="I1847" s="22">
        <v>4.8620000000000001</v>
      </c>
      <c r="J1847" s="22">
        <v>5.7865500000000001</v>
      </c>
      <c r="K1847" s="22" t="str">
        <f t="shared" si="84"/>
        <v>19x100-Q4</v>
      </c>
      <c r="L1847" s="32">
        <f>VLOOKUP(K:K,'price per block'!A:B,2,FALSE)</f>
        <v>150</v>
      </c>
      <c r="M1847" s="33">
        <f>VLOOKUP(K:K,'price per block'!A:E,5,FALSE)</f>
        <v>0.5</v>
      </c>
      <c r="N1847">
        <f t="shared" si="85"/>
        <v>2.431</v>
      </c>
      <c r="O1847" s="34">
        <f t="shared" si="86"/>
        <v>2.431</v>
      </c>
    </row>
    <row r="1848" spans="1:15" x14ac:dyDescent="0.2">
      <c r="A1848" s="40">
        <v>45627</v>
      </c>
      <c r="B1848" t="s">
        <v>82</v>
      </c>
      <c r="C1848" s="19" t="s">
        <v>42</v>
      </c>
      <c r="D1848" s="19" t="s">
        <v>96</v>
      </c>
      <c r="E1848" s="19" t="s">
        <v>15</v>
      </c>
      <c r="F1848" s="1" t="s">
        <v>62</v>
      </c>
      <c r="G1848" s="21">
        <v>6742</v>
      </c>
      <c r="H1848" s="22">
        <v>1710.51</v>
      </c>
      <c r="I1848" s="22">
        <v>3</v>
      </c>
      <c r="J1848" s="22">
        <v>3.5706500000000001</v>
      </c>
      <c r="K1848" s="22" t="str">
        <f t="shared" si="84"/>
        <v>19x100-Q3</v>
      </c>
      <c r="L1848" s="32">
        <f>VLOOKUP(K:K,'price per block'!A:B,2,FALSE)</f>
        <v>225</v>
      </c>
      <c r="M1848" s="33">
        <f>VLOOKUP(K:K,'price per block'!A:E,5,FALSE)</f>
        <v>0.75</v>
      </c>
      <c r="N1848">
        <f t="shared" si="85"/>
        <v>2.25</v>
      </c>
      <c r="O1848" s="34">
        <f t="shared" si="86"/>
        <v>0.75</v>
      </c>
    </row>
    <row r="1849" spans="1:15" x14ac:dyDescent="0.2">
      <c r="A1849" s="40">
        <v>45627</v>
      </c>
      <c r="B1849" t="s">
        <v>82</v>
      </c>
      <c r="C1849" s="19" t="s">
        <v>42</v>
      </c>
      <c r="D1849" s="19" t="s">
        <v>43</v>
      </c>
      <c r="E1849" s="19" t="s">
        <v>12</v>
      </c>
      <c r="F1849" s="1" t="s">
        <v>65</v>
      </c>
      <c r="G1849" s="21">
        <v>272</v>
      </c>
      <c r="H1849" s="22">
        <v>654.976</v>
      </c>
      <c r="I1849" s="22">
        <v>1.1479999999999999</v>
      </c>
      <c r="J1849" s="22">
        <v>1.36589</v>
      </c>
      <c r="K1849" s="22" t="str">
        <f t="shared" si="84"/>
        <v>19x100-Q5</v>
      </c>
      <c r="L1849" s="32">
        <f>VLOOKUP(K:K,'price per block'!A:B,2,FALSE)</f>
        <v>300</v>
      </c>
      <c r="M1849" s="33">
        <f>VLOOKUP(K:K,'price per block'!A:E,5,FALSE)</f>
        <v>1</v>
      </c>
      <c r="N1849">
        <f t="shared" si="85"/>
        <v>1.1479999999999999</v>
      </c>
      <c r="O1849" s="34">
        <f t="shared" si="86"/>
        <v>0</v>
      </c>
    </row>
    <row r="1850" spans="1:15" x14ac:dyDescent="0.2">
      <c r="A1850" s="40">
        <v>45627</v>
      </c>
      <c r="B1850" t="s">
        <v>82</v>
      </c>
      <c r="C1850" s="19" t="s">
        <v>42</v>
      </c>
      <c r="D1850" s="19" t="s">
        <v>45</v>
      </c>
      <c r="E1850" s="19" t="s">
        <v>22</v>
      </c>
      <c r="F1850" s="1" t="s">
        <v>63</v>
      </c>
      <c r="G1850" s="21">
        <v>262</v>
      </c>
      <c r="H1850" s="22">
        <v>69.201999999999998</v>
      </c>
      <c r="I1850" s="22">
        <v>0.121</v>
      </c>
      <c r="J1850" s="22">
        <v>0.14447299999999999</v>
      </c>
      <c r="K1850" s="22" t="str">
        <f t="shared" si="84"/>
        <v>19x100-Q2</v>
      </c>
      <c r="L1850" s="32">
        <f>VLOOKUP(K:K,'price per block'!A:B,2,FALSE)</f>
        <v>300</v>
      </c>
      <c r="M1850" s="33">
        <f>VLOOKUP(K:K,'price per block'!A:E,5,FALSE)</f>
        <v>1</v>
      </c>
      <c r="N1850">
        <f t="shared" si="85"/>
        <v>0.121</v>
      </c>
      <c r="O1850" s="34">
        <f t="shared" si="86"/>
        <v>0</v>
      </c>
    </row>
    <row r="1851" spans="1:15" x14ac:dyDescent="0.2">
      <c r="A1851" s="40">
        <v>45627</v>
      </c>
      <c r="B1851" t="s">
        <v>82</v>
      </c>
      <c r="C1851" s="19" t="s">
        <v>42</v>
      </c>
      <c r="D1851" s="19" t="s">
        <v>41</v>
      </c>
      <c r="E1851" s="19" t="s">
        <v>12</v>
      </c>
      <c r="F1851" s="1" t="s">
        <v>65</v>
      </c>
      <c r="G1851" s="21">
        <v>130</v>
      </c>
      <c r="H1851" s="22">
        <v>390.39</v>
      </c>
      <c r="I1851" s="22">
        <v>0.68400000000000005</v>
      </c>
      <c r="J1851" s="22">
        <v>0.81434300000000004</v>
      </c>
      <c r="K1851" s="22" t="str">
        <f t="shared" si="84"/>
        <v>19x100-Q5</v>
      </c>
      <c r="L1851" s="32">
        <f>VLOOKUP(K:K,'price per block'!A:B,2,FALSE)</f>
        <v>300</v>
      </c>
      <c r="M1851" s="33">
        <f>VLOOKUP(K:K,'price per block'!A:E,5,FALSE)</f>
        <v>1</v>
      </c>
      <c r="N1851">
        <f t="shared" si="85"/>
        <v>0.68400000000000005</v>
      </c>
      <c r="O1851" s="34">
        <f t="shared" si="86"/>
        <v>0</v>
      </c>
    </row>
    <row r="1852" spans="1:15" x14ac:dyDescent="0.2">
      <c r="A1852" s="40">
        <v>45627</v>
      </c>
      <c r="B1852" t="s">
        <v>82</v>
      </c>
      <c r="C1852" s="19" t="s">
        <v>28</v>
      </c>
      <c r="D1852" s="19" t="s">
        <v>6</v>
      </c>
      <c r="E1852" s="19" t="s">
        <v>6</v>
      </c>
      <c r="F1852" s="1" t="s">
        <v>6</v>
      </c>
      <c r="G1852" s="21">
        <v>228394</v>
      </c>
      <c r="H1852" s="22">
        <v>15369.2</v>
      </c>
      <c r="I1852" s="22">
        <v>16.131</v>
      </c>
      <c r="J1852" s="22">
        <v>5.4052899999999999</v>
      </c>
      <c r="K1852" s="22" t="str">
        <f t="shared" si="84"/>
        <v>16x69-Waste</v>
      </c>
      <c r="L1852" s="32">
        <f>VLOOKUP(K:K,'price per block'!A:B,2,FALSE)</f>
        <v>300</v>
      </c>
      <c r="M1852" s="33">
        <f>VLOOKUP(K:K,'price per block'!A:E,5,FALSE)</f>
        <v>1</v>
      </c>
      <c r="N1852">
        <f t="shared" si="85"/>
        <v>16.131</v>
      </c>
      <c r="O1852" s="34">
        <f t="shared" si="86"/>
        <v>0</v>
      </c>
    </row>
    <row r="1853" spans="1:15" x14ac:dyDescent="0.2">
      <c r="A1853" s="40">
        <v>45627</v>
      </c>
      <c r="B1853" t="s">
        <v>82</v>
      </c>
      <c r="C1853" s="19" t="s">
        <v>28</v>
      </c>
      <c r="D1853" s="19" t="s">
        <v>16</v>
      </c>
      <c r="E1853" s="19" t="s">
        <v>6</v>
      </c>
      <c r="F1853" s="1" t="s">
        <v>6</v>
      </c>
      <c r="G1853" s="21">
        <v>0</v>
      </c>
      <c r="H1853" s="22">
        <v>2289.9699999999998</v>
      </c>
      <c r="I1853" s="22">
        <v>2.403</v>
      </c>
      <c r="J1853" s="22">
        <v>0.80532199999999998</v>
      </c>
      <c r="K1853" s="22" t="str">
        <f t="shared" si="84"/>
        <v>16x69-Waste</v>
      </c>
      <c r="L1853" s="32">
        <f>VLOOKUP(K:K,'price per block'!A:B,2,FALSE)</f>
        <v>300</v>
      </c>
      <c r="M1853" s="33">
        <f>VLOOKUP(K:K,'price per block'!A:E,5,FALSE)</f>
        <v>1</v>
      </c>
      <c r="N1853">
        <f t="shared" si="85"/>
        <v>2.403</v>
      </c>
      <c r="O1853" s="34">
        <f t="shared" si="86"/>
        <v>0</v>
      </c>
    </row>
    <row r="1854" spans="1:15" x14ac:dyDescent="0.2">
      <c r="A1854" s="40">
        <v>45627</v>
      </c>
      <c r="B1854" t="s">
        <v>82</v>
      </c>
      <c r="C1854" s="19" t="s">
        <v>28</v>
      </c>
      <c r="D1854" s="19" t="s">
        <v>17</v>
      </c>
      <c r="E1854" s="19" t="s">
        <v>6</v>
      </c>
      <c r="F1854" s="1" t="s">
        <v>6</v>
      </c>
      <c r="G1854" s="21">
        <v>1</v>
      </c>
      <c r="H1854" s="22">
        <v>3.0209999999999999</v>
      </c>
      <c r="I1854" s="22">
        <v>3.0000000000000001E-3</v>
      </c>
      <c r="J1854" s="22">
        <v>1.0578499999999999E-3</v>
      </c>
      <c r="K1854" s="22" t="str">
        <f t="shared" si="84"/>
        <v>16x69-Waste</v>
      </c>
      <c r="L1854" s="32">
        <f>VLOOKUP(K:K,'price per block'!A:B,2,FALSE)</f>
        <v>300</v>
      </c>
      <c r="M1854" s="33">
        <f>VLOOKUP(K:K,'price per block'!A:E,5,FALSE)</f>
        <v>1</v>
      </c>
      <c r="N1854">
        <f t="shared" si="85"/>
        <v>3.0000000000000001E-3</v>
      </c>
      <c r="O1854" s="34">
        <f t="shared" si="86"/>
        <v>0</v>
      </c>
    </row>
    <row r="1855" spans="1:15" x14ac:dyDescent="0.2">
      <c r="A1855" s="40">
        <v>45627</v>
      </c>
      <c r="B1855" t="s">
        <v>82</v>
      </c>
      <c r="C1855" s="19" t="s">
        <v>28</v>
      </c>
      <c r="D1855" s="19" t="s">
        <v>9</v>
      </c>
      <c r="E1855" s="19" t="s">
        <v>10</v>
      </c>
      <c r="F1855" s="1" t="s">
        <v>6</v>
      </c>
      <c r="G1855" s="21">
        <v>132758</v>
      </c>
      <c r="H1855" s="22">
        <v>26589.3</v>
      </c>
      <c r="I1855" s="22">
        <v>27.902000000000001</v>
      </c>
      <c r="J1855" s="22">
        <v>9.3494399999999995</v>
      </c>
      <c r="K1855" s="22" t="str">
        <f t="shared" si="84"/>
        <v>16x69-Waste</v>
      </c>
      <c r="L1855" s="32">
        <f>VLOOKUP(K:K,'price per block'!A:B,2,FALSE)</f>
        <v>300</v>
      </c>
      <c r="M1855" s="33">
        <f>VLOOKUP(K:K,'price per block'!A:E,5,FALSE)</f>
        <v>1</v>
      </c>
      <c r="N1855">
        <f t="shared" si="85"/>
        <v>27.902000000000001</v>
      </c>
      <c r="O1855" s="34">
        <f t="shared" si="86"/>
        <v>0</v>
      </c>
    </row>
    <row r="1856" spans="1:15" x14ac:dyDescent="0.2">
      <c r="A1856" s="40">
        <v>45627</v>
      </c>
      <c r="B1856" t="s">
        <v>82</v>
      </c>
      <c r="C1856" s="19" t="s">
        <v>126</v>
      </c>
      <c r="D1856" s="19" t="s">
        <v>9</v>
      </c>
      <c r="E1856" s="19" t="s">
        <v>10</v>
      </c>
      <c r="F1856" s="1" t="s">
        <v>6</v>
      </c>
      <c r="G1856" s="21">
        <v>94521</v>
      </c>
      <c r="H1856" s="22">
        <v>18567.8</v>
      </c>
      <c r="I1856" s="22">
        <v>24.388000000000002</v>
      </c>
      <c r="J1856" s="22">
        <v>8.1718399999999995</v>
      </c>
      <c r="K1856" s="22" t="str">
        <f t="shared" si="84"/>
        <v>19x75-Waste</v>
      </c>
      <c r="L1856" s="32">
        <f>VLOOKUP(K:K,'price per block'!A:B,2,FALSE)</f>
        <v>300</v>
      </c>
      <c r="M1856" s="33">
        <f>VLOOKUP(K:K,'price per block'!A:E,5,FALSE)</f>
        <v>1</v>
      </c>
      <c r="N1856">
        <f t="shared" si="85"/>
        <v>24.388000000000002</v>
      </c>
      <c r="O1856" s="34">
        <f t="shared" si="86"/>
        <v>0</v>
      </c>
    </row>
    <row r="1857" spans="1:15" x14ac:dyDescent="0.2">
      <c r="A1857" s="40">
        <v>45627</v>
      </c>
      <c r="B1857" t="s">
        <v>82</v>
      </c>
      <c r="C1857" s="19" t="s">
        <v>126</v>
      </c>
      <c r="D1857" s="19" t="s">
        <v>6</v>
      </c>
      <c r="E1857" s="19" t="s">
        <v>6</v>
      </c>
      <c r="F1857" s="1" t="s">
        <v>6</v>
      </c>
      <c r="G1857" s="21">
        <v>133905</v>
      </c>
      <c r="H1857" s="22">
        <v>8182.99</v>
      </c>
      <c r="I1857" s="22">
        <v>10.750999999999999</v>
      </c>
      <c r="J1857" s="22">
        <v>3.6026099999999999</v>
      </c>
      <c r="K1857" s="22" t="str">
        <f t="shared" si="84"/>
        <v>19x75-Waste</v>
      </c>
      <c r="L1857" s="32">
        <f>VLOOKUP(K:K,'price per block'!A:B,2,FALSE)</f>
        <v>300</v>
      </c>
      <c r="M1857" s="33">
        <f>VLOOKUP(K:K,'price per block'!A:E,5,FALSE)</f>
        <v>1</v>
      </c>
      <c r="N1857">
        <f t="shared" si="85"/>
        <v>10.750999999999999</v>
      </c>
      <c r="O1857" s="34">
        <f t="shared" si="86"/>
        <v>0</v>
      </c>
    </row>
    <row r="1858" spans="1:15" x14ac:dyDescent="0.2">
      <c r="A1858" s="40">
        <v>45627</v>
      </c>
      <c r="B1858" t="s">
        <v>82</v>
      </c>
      <c r="C1858" s="19" t="s">
        <v>126</v>
      </c>
      <c r="D1858" s="19" t="s">
        <v>16</v>
      </c>
      <c r="E1858" s="19" t="s">
        <v>6</v>
      </c>
      <c r="F1858" s="1" t="s">
        <v>6</v>
      </c>
      <c r="G1858" s="21">
        <v>0</v>
      </c>
      <c r="H1858" s="22">
        <v>1523.74</v>
      </c>
      <c r="I1858" s="22">
        <v>2.0019999999999998</v>
      </c>
      <c r="J1858" s="22">
        <v>0.67073000000000005</v>
      </c>
      <c r="K1858" s="22" t="str">
        <f t="shared" si="84"/>
        <v>19x75-Waste</v>
      </c>
      <c r="L1858" s="32">
        <f>VLOOKUP(K:K,'price per block'!A:B,2,FALSE)</f>
        <v>300</v>
      </c>
      <c r="M1858" s="33">
        <f>VLOOKUP(K:K,'price per block'!A:E,5,FALSE)</f>
        <v>1</v>
      </c>
      <c r="N1858">
        <f t="shared" si="85"/>
        <v>2.0019999999999998</v>
      </c>
      <c r="O1858" s="34">
        <f t="shared" si="86"/>
        <v>0</v>
      </c>
    </row>
    <row r="1859" spans="1:15" x14ac:dyDescent="0.2">
      <c r="A1859" s="40">
        <v>45627</v>
      </c>
      <c r="B1859" t="s">
        <v>82</v>
      </c>
      <c r="C1859" s="19" t="s">
        <v>126</v>
      </c>
      <c r="D1859" s="19" t="s">
        <v>17</v>
      </c>
      <c r="E1859" s="19" t="s">
        <v>6</v>
      </c>
      <c r="F1859" s="1" t="s">
        <v>6</v>
      </c>
      <c r="G1859" s="21">
        <v>1</v>
      </c>
      <c r="H1859" s="22">
        <v>3.621</v>
      </c>
      <c r="I1859" s="22">
        <v>5.0000000000000001E-3</v>
      </c>
      <c r="J1859" s="22">
        <v>1.5899600000000001E-3</v>
      </c>
      <c r="K1859" s="22" t="str">
        <f t="shared" ref="K1859:K1922" si="87">CONCATENATE(C1859,"-",F1859)</f>
        <v>19x75-Waste</v>
      </c>
      <c r="L1859" s="32">
        <f>VLOOKUP(K:K,'price per block'!A:B,2,FALSE)</f>
        <v>300</v>
      </c>
      <c r="M1859" s="33">
        <f>VLOOKUP(K:K,'price per block'!A:E,5,FALSE)</f>
        <v>1</v>
      </c>
      <c r="N1859">
        <f t="shared" ref="N1859:N1922" si="88">M1859*I1859</f>
        <v>5.0000000000000001E-3</v>
      </c>
      <c r="O1859" s="34">
        <f t="shared" ref="O1859:O1922" si="89">I1859-N1859</f>
        <v>0</v>
      </c>
    </row>
    <row r="1860" spans="1:15" x14ac:dyDescent="0.2">
      <c r="A1860" s="40">
        <v>45627</v>
      </c>
      <c r="B1860" t="s">
        <v>82</v>
      </c>
      <c r="C1860" s="19" t="s">
        <v>28</v>
      </c>
      <c r="D1860" s="19" t="s">
        <v>30</v>
      </c>
      <c r="E1860" s="19" t="s">
        <v>12</v>
      </c>
      <c r="F1860" s="1" t="s">
        <v>61</v>
      </c>
      <c r="G1860" s="21">
        <v>194183</v>
      </c>
      <c r="H1860" s="22">
        <v>75276.3</v>
      </c>
      <c r="I1860" s="22">
        <v>79.03</v>
      </c>
      <c r="J1860" s="22">
        <v>26.481400000000001</v>
      </c>
      <c r="K1860" s="22" t="str">
        <f t="shared" si="87"/>
        <v>16x69-Q1</v>
      </c>
      <c r="L1860" s="32">
        <f>VLOOKUP(K:K,'price per block'!A:B,2,FALSE)</f>
        <v>300</v>
      </c>
      <c r="M1860" s="33">
        <f>VLOOKUP(K:K,'price per block'!A:E,5,FALSE)</f>
        <v>1</v>
      </c>
      <c r="N1860">
        <f t="shared" si="88"/>
        <v>79.03</v>
      </c>
      <c r="O1860" s="34">
        <f t="shared" si="89"/>
        <v>0</v>
      </c>
    </row>
    <row r="1861" spans="1:15" x14ac:dyDescent="0.2">
      <c r="A1861" s="40">
        <v>45627</v>
      </c>
      <c r="B1861" t="s">
        <v>82</v>
      </c>
      <c r="C1861" s="19" t="s">
        <v>28</v>
      </c>
      <c r="D1861" s="19" t="s">
        <v>31</v>
      </c>
      <c r="E1861" s="19" t="s">
        <v>12</v>
      </c>
      <c r="F1861" s="1" t="s">
        <v>61</v>
      </c>
      <c r="G1861" s="21">
        <v>105091</v>
      </c>
      <c r="H1861" s="22">
        <v>22346.7</v>
      </c>
      <c r="I1861" s="22">
        <v>23.439</v>
      </c>
      <c r="J1861" s="22">
        <v>7.8540299999999998</v>
      </c>
      <c r="K1861" s="22" t="str">
        <f t="shared" si="87"/>
        <v>16x69-Q1</v>
      </c>
      <c r="L1861" s="32">
        <f>VLOOKUP(K:K,'price per block'!A:B,2,FALSE)</f>
        <v>300</v>
      </c>
      <c r="M1861" s="33">
        <f>VLOOKUP(K:K,'price per block'!A:E,5,FALSE)</f>
        <v>1</v>
      </c>
      <c r="N1861">
        <f t="shared" si="88"/>
        <v>23.439</v>
      </c>
      <c r="O1861" s="34">
        <f t="shared" si="89"/>
        <v>0</v>
      </c>
    </row>
    <row r="1862" spans="1:15" x14ac:dyDescent="0.2">
      <c r="A1862" s="40">
        <v>45627</v>
      </c>
      <c r="B1862" t="s">
        <v>82</v>
      </c>
      <c r="C1862" s="19" t="s">
        <v>28</v>
      </c>
      <c r="D1862" s="19" t="s">
        <v>32</v>
      </c>
      <c r="E1862" s="19" t="s">
        <v>15</v>
      </c>
      <c r="F1862" s="1" t="s">
        <v>64</v>
      </c>
      <c r="G1862" s="21">
        <v>14451</v>
      </c>
      <c r="H1862" s="22">
        <v>3077.73</v>
      </c>
      <c r="I1862" s="22">
        <v>3.2290000000000001</v>
      </c>
      <c r="J1862" s="22">
        <v>1.08186</v>
      </c>
      <c r="K1862" s="22" t="str">
        <f t="shared" si="87"/>
        <v>16x69-Q4</v>
      </c>
      <c r="L1862" s="32">
        <f>VLOOKUP(K:K,'price per block'!A:B,2,FALSE)</f>
        <v>217.39130434782609</v>
      </c>
      <c r="M1862" s="33">
        <f>VLOOKUP(K:K,'price per block'!A:E,5,FALSE)</f>
        <v>0.72463768115942029</v>
      </c>
      <c r="N1862">
        <f t="shared" si="88"/>
        <v>2.3398550724637683</v>
      </c>
      <c r="O1862" s="34">
        <f t="shared" si="89"/>
        <v>0.88914492753623176</v>
      </c>
    </row>
    <row r="1863" spans="1:15" x14ac:dyDescent="0.2">
      <c r="A1863" s="40">
        <v>45627</v>
      </c>
      <c r="B1863" t="s">
        <v>82</v>
      </c>
      <c r="C1863" s="19" t="s">
        <v>28</v>
      </c>
      <c r="D1863" s="19" t="s">
        <v>29</v>
      </c>
      <c r="E1863" s="19" t="s">
        <v>15</v>
      </c>
      <c r="F1863" s="1" t="s">
        <v>62</v>
      </c>
      <c r="G1863" s="21">
        <v>16043</v>
      </c>
      <c r="H1863" s="22">
        <v>3413.5</v>
      </c>
      <c r="I1863" s="22">
        <v>3.5819999999999999</v>
      </c>
      <c r="J1863" s="22">
        <v>1.20028</v>
      </c>
      <c r="K1863" s="22" t="str">
        <f t="shared" si="87"/>
        <v>16x69-Q3</v>
      </c>
      <c r="L1863" s="32">
        <f>VLOOKUP(K:K,'price per block'!A:B,2,FALSE)</f>
        <v>217.39130434782609</v>
      </c>
      <c r="M1863" s="33">
        <f>VLOOKUP(K:K,'price per block'!A:E,5,FALSE)</f>
        <v>0.72463768115942029</v>
      </c>
      <c r="N1863">
        <f t="shared" si="88"/>
        <v>2.5956521739130434</v>
      </c>
      <c r="O1863" s="34">
        <f t="shared" si="89"/>
        <v>0.98634782608695648</v>
      </c>
    </row>
    <row r="1864" spans="1:15" x14ac:dyDescent="0.2">
      <c r="A1864" s="40">
        <v>45627</v>
      </c>
      <c r="B1864" t="s">
        <v>82</v>
      </c>
      <c r="C1864" s="19" t="s">
        <v>28</v>
      </c>
      <c r="D1864" s="19" t="s">
        <v>33</v>
      </c>
      <c r="E1864" s="19" t="s">
        <v>22</v>
      </c>
      <c r="F1864" s="1" t="s">
        <v>63</v>
      </c>
      <c r="G1864" s="21">
        <v>5411</v>
      </c>
      <c r="H1864" s="22">
        <v>1454.27</v>
      </c>
      <c r="I1864" s="22">
        <v>1.524</v>
      </c>
      <c r="J1864" s="22">
        <v>0.51075400000000004</v>
      </c>
      <c r="K1864" s="22" t="str">
        <f t="shared" si="87"/>
        <v>16x69-Q2</v>
      </c>
      <c r="L1864" s="32">
        <f>VLOOKUP(K:K,'price per block'!A:B,2,FALSE)</f>
        <v>300</v>
      </c>
      <c r="M1864" s="33">
        <f>VLOOKUP(K:K,'price per block'!A:E,5,FALSE)</f>
        <v>1</v>
      </c>
      <c r="N1864">
        <f t="shared" si="88"/>
        <v>1.524</v>
      </c>
      <c r="O1864" s="34">
        <f t="shared" si="89"/>
        <v>0</v>
      </c>
    </row>
    <row r="1865" spans="1:15" x14ac:dyDescent="0.2">
      <c r="A1865" s="40">
        <v>45627</v>
      </c>
      <c r="B1865" t="s">
        <v>82</v>
      </c>
      <c r="C1865" s="19" t="s">
        <v>126</v>
      </c>
      <c r="D1865" s="19" t="s">
        <v>11</v>
      </c>
      <c r="E1865" s="19" t="s">
        <v>12</v>
      </c>
      <c r="F1865" s="1" t="s">
        <v>61</v>
      </c>
      <c r="G1865" s="21">
        <v>148502</v>
      </c>
      <c r="H1865" s="22">
        <v>59374</v>
      </c>
      <c r="I1865" s="22">
        <v>77.995999999999995</v>
      </c>
      <c r="J1865" s="22">
        <v>26.134799999999998</v>
      </c>
      <c r="K1865" s="22" t="str">
        <f t="shared" si="87"/>
        <v>19x75-Q1</v>
      </c>
      <c r="L1865" s="32">
        <f>VLOOKUP(K:K,'price per block'!A:B,2,FALSE)</f>
        <v>300</v>
      </c>
      <c r="M1865" s="33">
        <f>VLOOKUP(K:K,'price per block'!A:E,5,FALSE)</f>
        <v>1</v>
      </c>
      <c r="N1865">
        <f t="shared" si="88"/>
        <v>77.995999999999995</v>
      </c>
      <c r="O1865" s="34">
        <f t="shared" si="89"/>
        <v>0</v>
      </c>
    </row>
    <row r="1866" spans="1:15" x14ac:dyDescent="0.2">
      <c r="A1866" s="40">
        <v>45627</v>
      </c>
      <c r="B1866" t="s">
        <v>82</v>
      </c>
      <c r="C1866" s="19" t="s">
        <v>126</v>
      </c>
      <c r="D1866" s="19" t="s">
        <v>14</v>
      </c>
      <c r="E1866" s="19" t="s">
        <v>15</v>
      </c>
      <c r="F1866" s="1" t="s">
        <v>62</v>
      </c>
      <c r="G1866" s="21">
        <v>17258</v>
      </c>
      <c r="H1866" s="22">
        <v>4471.4799999999996</v>
      </c>
      <c r="I1866" s="22">
        <v>5.87</v>
      </c>
      <c r="J1866" s="22">
        <v>1.9669099999999999</v>
      </c>
      <c r="K1866" s="22" t="str">
        <f t="shared" si="87"/>
        <v>19x75-Q3</v>
      </c>
      <c r="L1866" s="32">
        <f>VLOOKUP(K:K,'price per block'!A:B,2,FALSE)</f>
        <v>244</v>
      </c>
      <c r="M1866" s="33">
        <f>VLOOKUP(K:K,'price per block'!A:E,5,FALSE)</f>
        <v>0.81333333333333335</v>
      </c>
      <c r="N1866">
        <f t="shared" si="88"/>
        <v>4.7742666666666667</v>
      </c>
      <c r="O1866" s="34">
        <f t="shared" si="89"/>
        <v>1.0957333333333334</v>
      </c>
    </row>
    <row r="1867" spans="1:15" x14ac:dyDescent="0.2">
      <c r="A1867" s="40">
        <v>45627</v>
      </c>
      <c r="B1867" t="s">
        <v>82</v>
      </c>
      <c r="C1867" s="19" t="s">
        <v>126</v>
      </c>
      <c r="D1867" s="19" t="s">
        <v>13</v>
      </c>
      <c r="E1867" s="19" t="s">
        <v>12</v>
      </c>
      <c r="F1867" s="1" t="s">
        <v>61</v>
      </c>
      <c r="G1867" s="21">
        <v>53796</v>
      </c>
      <c r="H1867" s="22">
        <v>10980.2</v>
      </c>
      <c r="I1867" s="22">
        <v>14.426</v>
      </c>
      <c r="J1867" s="22">
        <v>4.8337300000000001</v>
      </c>
      <c r="K1867" s="22" t="str">
        <f t="shared" si="87"/>
        <v>19x75-Q1</v>
      </c>
      <c r="L1867" s="32">
        <f>VLOOKUP(K:K,'price per block'!A:B,2,FALSE)</f>
        <v>300</v>
      </c>
      <c r="M1867" s="33">
        <f>VLOOKUP(K:K,'price per block'!A:E,5,FALSE)</f>
        <v>1</v>
      </c>
      <c r="N1867">
        <f t="shared" si="88"/>
        <v>14.426</v>
      </c>
      <c r="O1867" s="34">
        <f t="shared" si="89"/>
        <v>0</v>
      </c>
    </row>
    <row r="1868" spans="1:15" x14ac:dyDescent="0.2">
      <c r="A1868" s="40">
        <v>45627</v>
      </c>
      <c r="B1868" t="s">
        <v>82</v>
      </c>
      <c r="C1868" s="19" t="s">
        <v>126</v>
      </c>
      <c r="D1868" s="19" t="s">
        <v>27</v>
      </c>
      <c r="E1868" s="19" t="s">
        <v>15</v>
      </c>
      <c r="F1868" s="1" t="s">
        <v>64</v>
      </c>
      <c r="G1868" s="21">
        <v>11371</v>
      </c>
      <c r="H1868" s="22">
        <v>2666.14</v>
      </c>
      <c r="I1868" s="22">
        <v>3.5019999999999998</v>
      </c>
      <c r="J1868" s="22">
        <v>1.17347</v>
      </c>
      <c r="K1868" s="22" t="str">
        <f t="shared" si="87"/>
        <v>19x75-Q4</v>
      </c>
      <c r="L1868" s="32">
        <f>VLOOKUP(K:K,'price per block'!A:B,2,FALSE)</f>
        <v>200.00000000000003</v>
      </c>
      <c r="M1868" s="33">
        <f>VLOOKUP(K:K,'price per block'!A:E,5,FALSE)</f>
        <v>0.66666666666666663</v>
      </c>
      <c r="N1868">
        <f t="shared" si="88"/>
        <v>2.3346666666666662</v>
      </c>
      <c r="O1868" s="34">
        <f t="shared" si="89"/>
        <v>1.1673333333333336</v>
      </c>
    </row>
    <row r="1869" spans="1:15" x14ac:dyDescent="0.2">
      <c r="A1869" s="40">
        <v>45627</v>
      </c>
      <c r="B1869" t="s">
        <v>82</v>
      </c>
      <c r="C1869" s="19" t="s">
        <v>126</v>
      </c>
      <c r="D1869" s="19" t="s">
        <v>23</v>
      </c>
      <c r="E1869" s="19" t="s">
        <v>22</v>
      </c>
      <c r="F1869" s="1" t="s">
        <v>63</v>
      </c>
      <c r="G1869" s="21">
        <v>1377</v>
      </c>
      <c r="H1869" s="22">
        <v>388.69900000000001</v>
      </c>
      <c r="I1869" s="22">
        <v>0.51100000000000001</v>
      </c>
      <c r="J1869" s="22">
        <v>0.17120099999999999</v>
      </c>
      <c r="K1869" s="22" t="str">
        <f t="shared" si="87"/>
        <v>19x75-Q2</v>
      </c>
      <c r="L1869" s="32">
        <f>VLOOKUP(K:K,'price per block'!A:B,2,FALSE)</f>
        <v>300</v>
      </c>
      <c r="M1869" s="33">
        <f>VLOOKUP(K:K,'price per block'!A:E,5,FALSE)</f>
        <v>1</v>
      </c>
      <c r="N1869">
        <f t="shared" si="88"/>
        <v>0.51100000000000001</v>
      </c>
      <c r="O1869" s="34">
        <f t="shared" si="89"/>
        <v>0</v>
      </c>
    </row>
    <row r="1870" spans="1:15" x14ac:dyDescent="0.2">
      <c r="A1870" s="40">
        <v>45627</v>
      </c>
      <c r="B1870" t="s">
        <v>82</v>
      </c>
      <c r="C1870" s="19" t="s">
        <v>126</v>
      </c>
      <c r="D1870" s="19" t="s">
        <v>24</v>
      </c>
      <c r="E1870" s="19" t="s">
        <v>12</v>
      </c>
      <c r="F1870" s="1" t="s">
        <v>65</v>
      </c>
      <c r="G1870" s="21">
        <v>297</v>
      </c>
      <c r="H1870" s="22">
        <v>713.69100000000003</v>
      </c>
      <c r="I1870" s="22">
        <v>0.93700000000000006</v>
      </c>
      <c r="J1870" s="22">
        <v>0.31412899999999999</v>
      </c>
      <c r="K1870" s="22" t="str">
        <f t="shared" si="87"/>
        <v>19x75-Q5</v>
      </c>
      <c r="L1870" s="32">
        <f>VLOOKUP(K:K,'price per block'!A:B,2,FALSE)</f>
        <v>300</v>
      </c>
      <c r="M1870" s="33">
        <f>VLOOKUP(K:K,'price per block'!A:E,5,FALSE)</f>
        <v>1</v>
      </c>
      <c r="N1870">
        <f t="shared" si="88"/>
        <v>0.93700000000000006</v>
      </c>
      <c r="O1870" s="34">
        <f t="shared" si="89"/>
        <v>0</v>
      </c>
    </row>
    <row r="1871" spans="1:15" x14ac:dyDescent="0.2">
      <c r="A1871" s="40">
        <v>45627</v>
      </c>
      <c r="B1871" t="s">
        <v>82</v>
      </c>
      <c r="C1871" s="19" t="s">
        <v>126</v>
      </c>
      <c r="D1871" s="19" t="s">
        <v>25</v>
      </c>
      <c r="E1871" s="19" t="s">
        <v>12</v>
      </c>
      <c r="F1871" s="1" t="s">
        <v>65</v>
      </c>
      <c r="G1871" s="21">
        <v>204</v>
      </c>
      <c r="H1871" s="22">
        <v>612.61199999999997</v>
      </c>
      <c r="I1871" s="22">
        <v>0.80500000000000005</v>
      </c>
      <c r="J1871" s="22">
        <v>0.26957599999999998</v>
      </c>
      <c r="K1871" s="22" t="str">
        <f t="shared" si="87"/>
        <v>19x75-Q5</v>
      </c>
      <c r="L1871" s="32">
        <f>VLOOKUP(K:K,'price per block'!A:B,2,FALSE)</f>
        <v>300</v>
      </c>
      <c r="M1871" s="33">
        <f>VLOOKUP(K:K,'price per block'!A:E,5,FALSE)</f>
        <v>1</v>
      </c>
      <c r="N1871">
        <f t="shared" si="88"/>
        <v>0.80500000000000005</v>
      </c>
      <c r="O1871" s="34">
        <f t="shared" si="89"/>
        <v>0</v>
      </c>
    </row>
    <row r="1872" spans="1:15" x14ac:dyDescent="0.2">
      <c r="A1872" s="40">
        <v>45627</v>
      </c>
      <c r="B1872" s="23" t="s">
        <v>114</v>
      </c>
      <c r="C1872" s="19" t="s">
        <v>126</v>
      </c>
      <c r="D1872" s="19" t="s">
        <v>6</v>
      </c>
      <c r="E1872" s="19" t="s">
        <v>6</v>
      </c>
      <c r="F1872" s="1" t="s">
        <v>6</v>
      </c>
      <c r="G1872" s="21">
        <v>23929</v>
      </c>
      <c r="H1872" s="22">
        <v>1585.88</v>
      </c>
      <c r="I1872" s="22">
        <v>2.077</v>
      </c>
      <c r="J1872" s="22">
        <v>9.4199699999999993</v>
      </c>
      <c r="K1872" s="22" t="str">
        <f t="shared" si="87"/>
        <v>19x75-Waste</v>
      </c>
      <c r="L1872" s="32">
        <f>VLOOKUP(K:K,'price per block'!A:B,2,FALSE)</f>
        <v>300</v>
      </c>
      <c r="M1872" s="33">
        <f>VLOOKUP(K:K,'price per block'!A:E,5,FALSE)</f>
        <v>1</v>
      </c>
      <c r="N1872">
        <f t="shared" si="88"/>
        <v>2.077</v>
      </c>
      <c r="O1872" s="34">
        <f t="shared" si="89"/>
        <v>0</v>
      </c>
    </row>
    <row r="1873" spans="1:15" x14ac:dyDescent="0.2">
      <c r="A1873" s="40">
        <v>45627</v>
      </c>
      <c r="B1873" s="23" t="s">
        <v>114</v>
      </c>
      <c r="C1873" s="19" t="s">
        <v>126</v>
      </c>
      <c r="D1873" s="19" t="s">
        <v>16</v>
      </c>
      <c r="E1873" s="19" t="s">
        <v>6</v>
      </c>
      <c r="F1873" s="1" t="s">
        <v>6</v>
      </c>
      <c r="G1873" s="21">
        <v>0</v>
      </c>
      <c r="H1873" s="22">
        <v>252.64500000000001</v>
      </c>
      <c r="I1873" s="22">
        <v>0.33100000000000002</v>
      </c>
      <c r="J1873" s="22">
        <v>1.50048</v>
      </c>
      <c r="K1873" s="22" t="str">
        <f t="shared" si="87"/>
        <v>19x75-Waste</v>
      </c>
      <c r="L1873" s="32">
        <f>VLOOKUP(K:K,'price per block'!A:B,2,FALSE)</f>
        <v>300</v>
      </c>
      <c r="M1873" s="33">
        <f>VLOOKUP(K:K,'price per block'!A:E,5,FALSE)</f>
        <v>1</v>
      </c>
      <c r="N1873">
        <f t="shared" si="88"/>
        <v>0.33100000000000002</v>
      </c>
      <c r="O1873" s="34">
        <f t="shared" si="89"/>
        <v>0</v>
      </c>
    </row>
    <row r="1874" spans="1:15" x14ac:dyDescent="0.2">
      <c r="A1874" s="40">
        <v>45627</v>
      </c>
      <c r="B1874" s="23" t="s">
        <v>114</v>
      </c>
      <c r="C1874" s="19" t="s">
        <v>126</v>
      </c>
      <c r="D1874" s="19" t="s">
        <v>17</v>
      </c>
      <c r="E1874" s="19" t="s">
        <v>6</v>
      </c>
      <c r="F1874" s="1" t="s">
        <v>6</v>
      </c>
      <c r="G1874" s="21">
        <v>0</v>
      </c>
      <c r="H1874" s="22">
        <v>0</v>
      </c>
      <c r="I1874" s="22">
        <v>0</v>
      </c>
      <c r="J1874" s="22">
        <v>0</v>
      </c>
      <c r="K1874" s="22" t="str">
        <f t="shared" si="87"/>
        <v>19x75-Waste</v>
      </c>
      <c r="L1874" s="32">
        <f>VLOOKUP(K:K,'price per block'!A:B,2,FALSE)</f>
        <v>300</v>
      </c>
      <c r="M1874" s="33">
        <f>VLOOKUP(K:K,'price per block'!A:E,5,FALSE)</f>
        <v>1</v>
      </c>
      <c r="N1874">
        <f t="shared" si="88"/>
        <v>0</v>
      </c>
      <c r="O1874" s="34">
        <f t="shared" si="89"/>
        <v>0</v>
      </c>
    </row>
    <row r="1875" spans="1:15" x14ac:dyDescent="0.2">
      <c r="A1875" s="40">
        <v>45627</v>
      </c>
      <c r="B1875" s="23" t="s">
        <v>114</v>
      </c>
      <c r="C1875" s="19" t="s">
        <v>126</v>
      </c>
      <c r="D1875" s="19" t="s">
        <v>9</v>
      </c>
      <c r="E1875" s="19" t="s">
        <v>10</v>
      </c>
      <c r="F1875" s="1" t="s">
        <v>6</v>
      </c>
      <c r="G1875" s="21">
        <v>15066</v>
      </c>
      <c r="H1875" s="22">
        <v>3029.84</v>
      </c>
      <c r="I1875" s="22">
        <v>3.9660000000000002</v>
      </c>
      <c r="J1875" s="22">
        <v>17.989599999999999</v>
      </c>
      <c r="K1875" s="22" t="str">
        <f t="shared" si="87"/>
        <v>19x75-Waste</v>
      </c>
      <c r="L1875" s="32">
        <f>VLOOKUP(K:K,'price per block'!A:B,2,FALSE)</f>
        <v>300</v>
      </c>
      <c r="M1875" s="33">
        <f>VLOOKUP(K:K,'price per block'!A:E,5,FALSE)</f>
        <v>1</v>
      </c>
      <c r="N1875">
        <f t="shared" si="88"/>
        <v>3.9660000000000002</v>
      </c>
      <c r="O1875" s="34">
        <f t="shared" si="89"/>
        <v>0</v>
      </c>
    </row>
    <row r="1876" spans="1:15" x14ac:dyDescent="0.2">
      <c r="A1876" s="40">
        <v>45627</v>
      </c>
      <c r="B1876" s="23" t="s">
        <v>114</v>
      </c>
      <c r="C1876" s="19" t="s">
        <v>126</v>
      </c>
      <c r="D1876" s="19" t="s">
        <v>14</v>
      </c>
      <c r="E1876" s="19" t="s">
        <v>15</v>
      </c>
      <c r="F1876" s="1" t="s">
        <v>62</v>
      </c>
      <c r="G1876" s="21">
        <v>2531</v>
      </c>
      <c r="H1876" s="22">
        <v>646.66099999999994</v>
      </c>
      <c r="I1876" s="22">
        <v>0.84499999999999997</v>
      </c>
      <c r="J1876" s="22">
        <v>3.8353299999999999</v>
      </c>
      <c r="K1876" s="22" t="str">
        <f t="shared" si="87"/>
        <v>19x75-Q3</v>
      </c>
      <c r="L1876" s="32">
        <f>VLOOKUP(K:K,'price per block'!A:B,2,FALSE)</f>
        <v>244</v>
      </c>
      <c r="M1876" s="33">
        <f>VLOOKUP(K:K,'price per block'!A:E,5,FALSE)</f>
        <v>0.81333333333333335</v>
      </c>
      <c r="N1876">
        <f t="shared" si="88"/>
        <v>0.68726666666666669</v>
      </c>
      <c r="O1876" s="34">
        <f t="shared" si="89"/>
        <v>0.15773333333333328</v>
      </c>
    </row>
    <row r="1877" spans="1:15" x14ac:dyDescent="0.2">
      <c r="A1877" s="40">
        <v>45627</v>
      </c>
      <c r="B1877" s="23" t="s">
        <v>114</v>
      </c>
      <c r="C1877" s="19" t="s">
        <v>126</v>
      </c>
      <c r="D1877" s="19" t="s">
        <v>13</v>
      </c>
      <c r="E1877" s="19" t="s">
        <v>12</v>
      </c>
      <c r="F1877" s="1" t="s">
        <v>61</v>
      </c>
      <c r="G1877" s="21">
        <v>9796</v>
      </c>
      <c r="H1877" s="22">
        <v>2004.5</v>
      </c>
      <c r="I1877" s="22">
        <v>2.625</v>
      </c>
      <c r="J1877" s="22">
        <v>11.9079</v>
      </c>
      <c r="K1877" s="22" t="str">
        <f t="shared" si="87"/>
        <v>19x75-Q1</v>
      </c>
      <c r="L1877" s="32">
        <f>VLOOKUP(K:K,'price per block'!A:B,2,FALSE)</f>
        <v>300</v>
      </c>
      <c r="M1877" s="33">
        <f>VLOOKUP(K:K,'price per block'!A:E,5,FALSE)</f>
        <v>1</v>
      </c>
      <c r="N1877">
        <f t="shared" si="88"/>
        <v>2.625</v>
      </c>
      <c r="O1877" s="34">
        <f t="shared" si="89"/>
        <v>0</v>
      </c>
    </row>
    <row r="1878" spans="1:15" x14ac:dyDescent="0.2">
      <c r="A1878" s="40">
        <v>45627</v>
      </c>
      <c r="B1878" s="23" t="s">
        <v>114</v>
      </c>
      <c r="C1878" s="19" t="s">
        <v>126</v>
      </c>
      <c r="D1878" s="19" t="s">
        <v>11</v>
      </c>
      <c r="E1878" s="19" t="s">
        <v>12</v>
      </c>
      <c r="F1878" s="1" t="s">
        <v>61</v>
      </c>
      <c r="G1878" s="21">
        <v>23326</v>
      </c>
      <c r="H1878" s="22">
        <v>8878.1299999999992</v>
      </c>
      <c r="I1878" s="22">
        <v>11.624000000000001</v>
      </c>
      <c r="J1878" s="22">
        <v>52.729599999999998</v>
      </c>
      <c r="K1878" s="22" t="str">
        <f t="shared" si="87"/>
        <v>19x75-Q1</v>
      </c>
      <c r="L1878" s="32">
        <f>VLOOKUP(K:K,'price per block'!A:B,2,FALSE)</f>
        <v>300</v>
      </c>
      <c r="M1878" s="33">
        <f>VLOOKUP(K:K,'price per block'!A:E,5,FALSE)</f>
        <v>1</v>
      </c>
      <c r="N1878">
        <f t="shared" si="88"/>
        <v>11.624000000000001</v>
      </c>
      <c r="O1878" s="34">
        <f t="shared" si="89"/>
        <v>0</v>
      </c>
    </row>
    <row r="1879" spans="1:15" x14ac:dyDescent="0.2">
      <c r="A1879" s="40">
        <v>45627</v>
      </c>
      <c r="B1879" s="23" t="s">
        <v>114</v>
      </c>
      <c r="C1879" s="19" t="s">
        <v>126</v>
      </c>
      <c r="D1879" s="19" t="s">
        <v>27</v>
      </c>
      <c r="E1879" s="19" t="s">
        <v>15</v>
      </c>
      <c r="F1879" s="1" t="s">
        <v>64</v>
      </c>
      <c r="G1879" s="21">
        <v>1681</v>
      </c>
      <c r="H1879" s="22">
        <v>394.14699999999999</v>
      </c>
      <c r="I1879" s="22">
        <v>0.51600000000000001</v>
      </c>
      <c r="J1879" s="22">
        <v>2.3410500000000001</v>
      </c>
      <c r="K1879" s="22" t="str">
        <f t="shared" si="87"/>
        <v>19x75-Q4</v>
      </c>
      <c r="L1879" s="32">
        <f>VLOOKUP(K:K,'price per block'!A:B,2,FALSE)</f>
        <v>200.00000000000003</v>
      </c>
      <c r="M1879" s="33">
        <f>VLOOKUP(K:K,'price per block'!A:E,5,FALSE)</f>
        <v>0.66666666666666663</v>
      </c>
      <c r="N1879">
        <f t="shared" si="88"/>
        <v>0.34399999999999997</v>
      </c>
      <c r="O1879" s="34">
        <f t="shared" si="89"/>
        <v>0.17200000000000004</v>
      </c>
    </row>
    <row r="1880" spans="1:15" x14ac:dyDescent="0.2">
      <c r="A1880" s="40">
        <v>45627</v>
      </c>
      <c r="B1880" s="23" t="s">
        <v>114</v>
      </c>
      <c r="C1880" s="19" t="s">
        <v>126</v>
      </c>
      <c r="D1880" s="19" t="s">
        <v>24</v>
      </c>
      <c r="E1880" s="19" t="s">
        <v>12</v>
      </c>
      <c r="F1880" s="1" t="s">
        <v>65</v>
      </c>
      <c r="G1880" s="21">
        <v>9</v>
      </c>
      <c r="H1880" s="22">
        <v>21.626999999999999</v>
      </c>
      <c r="I1880" s="22">
        <v>2.8000000000000001E-2</v>
      </c>
      <c r="J1880" s="22">
        <v>0.12850300000000001</v>
      </c>
      <c r="K1880" s="22" t="str">
        <f t="shared" si="87"/>
        <v>19x75-Q5</v>
      </c>
      <c r="L1880" s="32">
        <f>VLOOKUP(K:K,'price per block'!A:B,2,FALSE)</f>
        <v>300</v>
      </c>
      <c r="M1880" s="33">
        <f>VLOOKUP(K:K,'price per block'!A:E,5,FALSE)</f>
        <v>1</v>
      </c>
      <c r="N1880">
        <f t="shared" si="88"/>
        <v>2.8000000000000001E-2</v>
      </c>
      <c r="O1880" s="34">
        <f t="shared" si="89"/>
        <v>0</v>
      </c>
    </row>
    <row r="1881" spans="1:15" x14ac:dyDescent="0.2">
      <c r="A1881" s="40">
        <v>45627</v>
      </c>
      <c r="B1881" s="23" t="s">
        <v>114</v>
      </c>
      <c r="C1881" s="19" t="s">
        <v>126</v>
      </c>
      <c r="D1881" s="19" t="s">
        <v>23</v>
      </c>
      <c r="E1881" s="19" t="s">
        <v>22</v>
      </c>
      <c r="F1881" s="1" t="s">
        <v>63</v>
      </c>
      <c r="G1881" s="21">
        <v>14</v>
      </c>
      <c r="H1881" s="22">
        <v>3.8140000000000001</v>
      </c>
      <c r="I1881" s="22">
        <v>5.0000000000000001E-3</v>
      </c>
      <c r="J1881" s="22">
        <v>2.26903E-2</v>
      </c>
      <c r="K1881" s="22" t="str">
        <f t="shared" si="87"/>
        <v>19x75-Q2</v>
      </c>
      <c r="L1881" s="32">
        <f>VLOOKUP(K:K,'price per block'!A:B,2,FALSE)</f>
        <v>300</v>
      </c>
      <c r="M1881" s="33">
        <f>VLOOKUP(K:K,'price per block'!A:E,5,FALSE)</f>
        <v>1</v>
      </c>
      <c r="N1881">
        <f t="shared" si="88"/>
        <v>5.0000000000000001E-3</v>
      </c>
      <c r="O1881" s="34">
        <f t="shared" si="89"/>
        <v>0</v>
      </c>
    </row>
    <row r="1882" spans="1:15" x14ac:dyDescent="0.2">
      <c r="A1882" s="40">
        <v>45627</v>
      </c>
      <c r="B1882" s="23" t="s">
        <v>114</v>
      </c>
      <c r="C1882" s="19" t="s">
        <v>126</v>
      </c>
      <c r="D1882" s="19" t="s">
        <v>25</v>
      </c>
      <c r="E1882" s="19" t="s">
        <v>12</v>
      </c>
      <c r="F1882" s="1" t="s">
        <v>65</v>
      </c>
      <c r="G1882" s="21">
        <v>7</v>
      </c>
      <c r="H1882" s="22">
        <v>21.021000000000001</v>
      </c>
      <c r="I1882" s="22">
        <v>2.8000000000000001E-2</v>
      </c>
      <c r="J1882" s="22">
        <v>0.12486899999999999</v>
      </c>
      <c r="K1882" s="22" t="str">
        <f t="shared" si="87"/>
        <v>19x75-Q5</v>
      </c>
      <c r="L1882" s="32">
        <f>VLOOKUP(K:K,'price per block'!A:B,2,FALSE)</f>
        <v>300</v>
      </c>
      <c r="M1882" s="33">
        <f>VLOOKUP(K:K,'price per block'!A:E,5,FALSE)</f>
        <v>1</v>
      </c>
      <c r="N1882">
        <f t="shared" si="88"/>
        <v>2.8000000000000001E-2</v>
      </c>
      <c r="O1882" s="34">
        <f t="shared" si="89"/>
        <v>0</v>
      </c>
    </row>
    <row r="1883" spans="1:15" x14ac:dyDescent="0.2">
      <c r="A1883" s="40">
        <v>45627</v>
      </c>
      <c r="B1883" s="23" t="s">
        <v>115</v>
      </c>
      <c r="C1883" s="19" t="s">
        <v>42</v>
      </c>
      <c r="D1883" s="19" t="s">
        <v>6</v>
      </c>
      <c r="E1883" s="19" t="s">
        <v>6</v>
      </c>
      <c r="F1883" s="1" t="s">
        <v>6</v>
      </c>
      <c r="G1883" s="21">
        <v>6232</v>
      </c>
      <c r="H1883" s="22">
        <v>433.50599999999997</v>
      </c>
      <c r="I1883" s="22">
        <v>0.76</v>
      </c>
      <c r="J1883" s="22">
        <v>3.6595</v>
      </c>
      <c r="K1883" s="22" t="str">
        <f t="shared" si="87"/>
        <v>19x100-Waste</v>
      </c>
      <c r="L1883" s="32">
        <f>VLOOKUP(K:K,'price per block'!A:B,2,FALSE)</f>
        <v>300</v>
      </c>
      <c r="M1883" s="33">
        <f>VLOOKUP(K:K,'price per block'!A:E,5,FALSE)</f>
        <v>1</v>
      </c>
      <c r="N1883">
        <f t="shared" si="88"/>
        <v>0.76</v>
      </c>
      <c r="O1883" s="34">
        <f t="shared" si="89"/>
        <v>0</v>
      </c>
    </row>
    <row r="1884" spans="1:15" x14ac:dyDescent="0.2">
      <c r="A1884" s="40">
        <v>45627</v>
      </c>
      <c r="B1884" s="23" t="s">
        <v>115</v>
      </c>
      <c r="C1884" s="19" t="s">
        <v>42</v>
      </c>
      <c r="D1884" s="19" t="s">
        <v>16</v>
      </c>
      <c r="E1884" s="19" t="s">
        <v>6</v>
      </c>
      <c r="F1884" s="1" t="s">
        <v>6</v>
      </c>
      <c r="G1884" s="21">
        <v>0</v>
      </c>
      <c r="H1884" s="22">
        <v>94.126000000000005</v>
      </c>
      <c r="I1884" s="22">
        <v>0.16500000000000001</v>
      </c>
      <c r="J1884" s="22">
        <v>0.79474900000000004</v>
      </c>
      <c r="K1884" s="22" t="str">
        <f t="shared" si="87"/>
        <v>19x100-Waste</v>
      </c>
      <c r="L1884" s="32">
        <f>VLOOKUP(K:K,'price per block'!A:B,2,FALSE)</f>
        <v>300</v>
      </c>
      <c r="M1884" s="33">
        <f>VLOOKUP(K:K,'price per block'!A:E,5,FALSE)</f>
        <v>1</v>
      </c>
      <c r="N1884">
        <f t="shared" si="88"/>
        <v>0.16500000000000001</v>
      </c>
      <c r="O1884" s="34">
        <f t="shared" si="89"/>
        <v>0</v>
      </c>
    </row>
    <row r="1885" spans="1:15" x14ac:dyDescent="0.2">
      <c r="A1885" s="40">
        <v>45627</v>
      </c>
      <c r="B1885" s="23" t="s">
        <v>115</v>
      </c>
      <c r="C1885" s="19" t="s">
        <v>42</v>
      </c>
      <c r="D1885" s="19" t="s">
        <v>17</v>
      </c>
      <c r="E1885" s="19" t="s">
        <v>6</v>
      </c>
      <c r="F1885" s="1" t="s">
        <v>6</v>
      </c>
      <c r="G1885" s="21">
        <v>3</v>
      </c>
      <c r="H1885" s="22">
        <v>10.96</v>
      </c>
      <c r="I1885" s="22">
        <v>1.9E-2</v>
      </c>
      <c r="J1885" s="22">
        <v>9.2800099999999996E-2</v>
      </c>
      <c r="K1885" s="22" t="str">
        <f t="shared" si="87"/>
        <v>19x100-Waste</v>
      </c>
      <c r="L1885" s="32">
        <f>VLOOKUP(K:K,'price per block'!A:B,2,FALSE)</f>
        <v>300</v>
      </c>
      <c r="M1885" s="33">
        <f>VLOOKUP(K:K,'price per block'!A:E,5,FALSE)</f>
        <v>1</v>
      </c>
      <c r="N1885">
        <f t="shared" si="88"/>
        <v>1.9E-2</v>
      </c>
      <c r="O1885" s="34">
        <f t="shared" si="89"/>
        <v>0</v>
      </c>
    </row>
    <row r="1886" spans="1:15" x14ac:dyDescent="0.2">
      <c r="A1886" s="40">
        <v>45627</v>
      </c>
      <c r="B1886" s="23" t="s">
        <v>115</v>
      </c>
      <c r="C1886" s="19" t="s">
        <v>42</v>
      </c>
      <c r="D1886" s="19" t="s">
        <v>9</v>
      </c>
      <c r="E1886" s="19" t="s">
        <v>10</v>
      </c>
      <c r="F1886" s="1" t="s">
        <v>6</v>
      </c>
      <c r="G1886" s="21">
        <v>8255</v>
      </c>
      <c r="H1886" s="22">
        <v>2032.41</v>
      </c>
      <c r="I1886" s="22">
        <v>3.5640000000000001</v>
      </c>
      <c r="J1886" s="22">
        <v>17.159700000000001</v>
      </c>
      <c r="K1886" s="22" t="str">
        <f t="shared" si="87"/>
        <v>19x100-Waste</v>
      </c>
      <c r="L1886" s="32">
        <f>VLOOKUP(K:K,'price per block'!A:B,2,FALSE)</f>
        <v>300</v>
      </c>
      <c r="M1886" s="33">
        <f>VLOOKUP(K:K,'price per block'!A:E,5,FALSE)</f>
        <v>1</v>
      </c>
      <c r="N1886">
        <f t="shared" si="88"/>
        <v>3.5640000000000001</v>
      </c>
      <c r="O1886" s="34">
        <f t="shared" si="89"/>
        <v>0</v>
      </c>
    </row>
    <row r="1887" spans="1:15" x14ac:dyDescent="0.2">
      <c r="A1887" s="40">
        <v>45627</v>
      </c>
      <c r="B1887" s="23" t="s">
        <v>115</v>
      </c>
      <c r="C1887" s="19" t="s">
        <v>42</v>
      </c>
      <c r="D1887" s="19" t="s">
        <v>9</v>
      </c>
      <c r="E1887" s="19" t="s">
        <v>10</v>
      </c>
      <c r="F1887" s="1" t="s">
        <v>6</v>
      </c>
      <c r="G1887" s="21">
        <v>8497</v>
      </c>
      <c r="H1887" s="22">
        <v>2155.6</v>
      </c>
      <c r="I1887" s="22">
        <v>3.798</v>
      </c>
      <c r="J1887" s="22">
        <v>18.285</v>
      </c>
      <c r="K1887" s="22" t="str">
        <f t="shared" si="87"/>
        <v>19x100-Waste</v>
      </c>
      <c r="L1887" s="32">
        <f>VLOOKUP(K:K,'price per block'!A:B,2,FALSE)</f>
        <v>300</v>
      </c>
      <c r="M1887" s="33">
        <f>VLOOKUP(K:K,'price per block'!A:E,5,FALSE)</f>
        <v>1</v>
      </c>
      <c r="N1887">
        <f t="shared" si="88"/>
        <v>3.798</v>
      </c>
      <c r="O1887" s="34">
        <f t="shared" si="89"/>
        <v>0</v>
      </c>
    </row>
    <row r="1888" spans="1:15" x14ac:dyDescent="0.2">
      <c r="A1888" s="40">
        <v>45627</v>
      </c>
      <c r="B1888" s="23" t="s">
        <v>115</v>
      </c>
      <c r="C1888" s="19" t="s">
        <v>42</v>
      </c>
      <c r="D1888" s="19" t="s">
        <v>6</v>
      </c>
      <c r="E1888" s="19" t="s">
        <v>6</v>
      </c>
      <c r="F1888" s="1" t="s">
        <v>6</v>
      </c>
      <c r="G1888" s="21">
        <v>6011</v>
      </c>
      <c r="H1888" s="22">
        <v>418.75299999999999</v>
      </c>
      <c r="I1888" s="22">
        <v>0.73799999999999999</v>
      </c>
      <c r="J1888" s="22">
        <v>3.5531999999999999</v>
      </c>
      <c r="K1888" s="22" t="str">
        <f t="shared" si="87"/>
        <v>19x100-Waste</v>
      </c>
      <c r="L1888" s="32">
        <f>VLOOKUP(K:K,'price per block'!A:B,2,FALSE)</f>
        <v>300</v>
      </c>
      <c r="M1888" s="33">
        <f>VLOOKUP(K:K,'price per block'!A:E,5,FALSE)</f>
        <v>1</v>
      </c>
      <c r="N1888">
        <f t="shared" si="88"/>
        <v>0.73799999999999999</v>
      </c>
      <c r="O1888" s="34">
        <f t="shared" si="89"/>
        <v>0</v>
      </c>
    </row>
    <row r="1889" spans="1:15" x14ac:dyDescent="0.2">
      <c r="A1889" s="40">
        <v>45627</v>
      </c>
      <c r="B1889" s="23" t="s">
        <v>115</v>
      </c>
      <c r="C1889" s="19" t="s">
        <v>42</v>
      </c>
      <c r="D1889" s="19" t="s">
        <v>16</v>
      </c>
      <c r="E1889" s="19" t="s">
        <v>6</v>
      </c>
      <c r="F1889" s="1" t="s">
        <v>6</v>
      </c>
      <c r="G1889" s="21">
        <v>0</v>
      </c>
      <c r="H1889" s="22">
        <v>86.138999999999996</v>
      </c>
      <c r="I1889" s="22">
        <v>0.152</v>
      </c>
      <c r="J1889" s="22">
        <v>0.73081700000000005</v>
      </c>
      <c r="K1889" s="22" t="str">
        <f t="shared" si="87"/>
        <v>19x100-Waste</v>
      </c>
      <c r="L1889" s="32">
        <f>VLOOKUP(K:K,'price per block'!A:B,2,FALSE)</f>
        <v>300</v>
      </c>
      <c r="M1889" s="33">
        <f>VLOOKUP(K:K,'price per block'!A:E,5,FALSE)</f>
        <v>1</v>
      </c>
      <c r="N1889">
        <f t="shared" si="88"/>
        <v>0.152</v>
      </c>
      <c r="O1889" s="34">
        <f t="shared" si="89"/>
        <v>0</v>
      </c>
    </row>
    <row r="1890" spans="1:15" x14ac:dyDescent="0.2">
      <c r="A1890" s="40">
        <v>45627</v>
      </c>
      <c r="B1890" s="23" t="s">
        <v>115</v>
      </c>
      <c r="C1890" s="19" t="s">
        <v>42</v>
      </c>
      <c r="D1890" s="19" t="s">
        <v>17</v>
      </c>
      <c r="E1890" s="19" t="s">
        <v>6</v>
      </c>
      <c r="F1890" s="1" t="s">
        <v>6</v>
      </c>
      <c r="G1890" s="21">
        <v>3</v>
      </c>
      <c r="H1890" s="22">
        <v>10.964</v>
      </c>
      <c r="I1890" s="22">
        <v>1.9E-2</v>
      </c>
      <c r="J1890" s="22">
        <v>9.2771199999999998E-2</v>
      </c>
      <c r="K1890" s="22" t="str">
        <f t="shared" si="87"/>
        <v>19x100-Waste</v>
      </c>
      <c r="L1890" s="32">
        <f>VLOOKUP(K:K,'price per block'!A:B,2,FALSE)</f>
        <v>300</v>
      </c>
      <c r="M1890" s="33">
        <f>VLOOKUP(K:K,'price per block'!A:E,5,FALSE)</f>
        <v>1</v>
      </c>
      <c r="N1890">
        <f t="shared" si="88"/>
        <v>1.9E-2</v>
      </c>
      <c r="O1890" s="34">
        <f t="shared" si="89"/>
        <v>0</v>
      </c>
    </row>
    <row r="1891" spans="1:15" x14ac:dyDescent="0.2">
      <c r="A1891" s="40">
        <v>45627</v>
      </c>
      <c r="B1891" s="23" t="s">
        <v>115</v>
      </c>
      <c r="C1891" s="19" t="s">
        <v>42</v>
      </c>
      <c r="D1891" s="19" t="s">
        <v>96</v>
      </c>
      <c r="E1891" s="19" t="s">
        <v>15</v>
      </c>
      <c r="F1891" s="1" t="s">
        <v>62</v>
      </c>
      <c r="G1891" s="21">
        <v>1528</v>
      </c>
      <c r="H1891" s="22">
        <v>377.96199999999999</v>
      </c>
      <c r="I1891" s="22">
        <v>0.66300000000000003</v>
      </c>
      <c r="J1891" s="22">
        <v>3.1903800000000002</v>
      </c>
      <c r="K1891" s="22" t="str">
        <f t="shared" si="87"/>
        <v>19x100-Q3</v>
      </c>
      <c r="L1891" s="32">
        <f>VLOOKUP(K:K,'price per block'!A:B,2,FALSE)</f>
        <v>225</v>
      </c>
      <c r="M1891" s="33">
        <f>VLOOKUP(K:K,'price per block'!A:E,5,FALSE)</f>
        <v>0.75</v>
      </c>
      <c r="N1891">
        <f t="shared" si="88"/>
        <v>0.49725000000000003</v>
      </c>
      <c r="O1891" s="34">
        <f t="shared" si="89"/>
        <v>0.16575000000000001</v>
      </c>
    </row>
    <row r="1892" spans="1:15" x14ac:dyDescent="0.2">
      <c r="A1892" s="40">
        <v>45627</v>
      </c>
      <c r="B1892" s="23" t="s">
        <v>115</v>
      </c>
      <c r="C1892" s="19" t="s">
        <v>42</v>
      </c>
      <c r="D1892" s="19" t="s">
        <v>46</v>
      </c>
      <c r="E1892" s="19" t="s">
        <v>12</v>
      </c>
      <c r="F1892" s="1" t="s">
        <v>61</v>
      </c>
      <c r="G1892" s="21">
        <v>2895</v>
      </c>
      <c r="H1892" s="22">
        <v>537.9</v>
      </c>
      <c r="I1892" s="22">
        <v>0.94299999999999995</v>
      </c>
      <c r="J1892" s="22">
        <v>4.5403000000000002</v>
      </c>
      <c r="K1892" s="22" t="str">
        <f t="shared" si="87"/>
        <v>19x100-Q1</v>
      </c>
      <c r="L1892" s="32">
        <f>VLOOKUP(K:K,'price per block'!A:B,2,FALSE)</f>
        <v>300</v>
      </c>
      <c r="M1892" s="33">
        <f>VLOOKUP(K:K,'price per block'!A:E,5,FALSE)</f>
        <v>1</v>
      </c>
      <c r="N1892">
        <f t="shared" si="88"/>
        <v>0.94299999999999995</v>
      </c>
      <c r="O1892" s="34">
        <f t="shared" si="89"/>
        <v>0</v>
      </c>
    </row>
    <row r="1893" spans="1:15" x14ac:dyDescent="0.2">
      <c r="A1893" s="40">
        <v>45627</v>
      </c>
      <c r="B1893" s="23" t="s">
        <v>115</v>
      </c>
      <c r="C1893" s="19" t="s">
        <v>42</v>
      </c>
      <c r="D1893" s="19" t="s">
        <v>47</v>
      </c>
      <c r="E1893" s="19" t="s">
        <v>12</v>
      </c>
      <c r="F1893" s="1" t="s">
        <v>61</v>
      </c>
      <c r="G1893" s="21">
        <v>4094</v>
      </c>
      <c r="H1893" s="22">
        <v>1372.57</v>
      </c>
      <c r="I1893" s="22">
        <v>2.407</v>
      </c>
      <c r="J1893" s="22">
        <v>11.5892</v>
      </c>
      <c r="K1893" s="22" t="str">
        <f t="shared" si="87"/>
        <v>19x100-Q1</v>
      </c>
      <c r="L1893" s="32">
        <f>VLOOKUP(K:K,'price per block'!A:B,2,FALSE)</f>
        <v>300</v>
      </c>
      <c r="M1893" s="33">
        <f>VLOOKUP(K:K,'price per block'!A:E,5,FALSE)</f>
        <v>1</v>
      </c>
      <c r="N1893">
        <f t="shared" si="88"/>
        <v>2.407</v>
      </c>
      <c r="O1893" s="34">
        <f t="shared" si="89"/>
        <v>0</v>
      </c>
    </row>
    <row r="1894" spans="1:15" x14ac:dyDescent="0.2">
      <c r="A1894" s="40">
        <v>45627</v>
      </c>
      <c r="B1894" s="23" t="s">
        <v>115</v>
      </c>
      <c r="C1894" s="19" t="s">
        <v>42</v>
      </c>
      <c r="D1894" s="19" t="s">
        <v>110</v>
      </c>
      <c r="E1894" s="19" t="s">
        <v>15</v>
      </c>
      <c r="F1894" s="1" t="s">
        <v>64</v>
      </c>
      <c r="G1894" s="21">
        <v>2629</v>
      </c>
      <c r="H1894" s="22">
        <v>582.23199999999997</v>
      </c>
      <c r="I1894" s="22">
        <v>1.0209999999999999</v>
      </c>
      <c r="J1894" s="22">
        <v>4.9135099999999996</v>
      </c>
      <c r="K1894" s="22" t="str">
        <f t="shared" si="87"/>
        <v>19x100-Q4</v>
      </c>
      <c r="L1894" s="32">
        <f>VLOOKUP(K:K,'price per block'!A:B,2,FALSE)</f>
        <v>150</v>
      </c>
      <c r="M1894" s="33">
        <f>VLOOKUP(K:K,'price per block'!A:E,5,FALSE)</f>
        <v>0.5</v>
      </c>
      <c r="N1894">
        <f t="shared" si="88"/>
        <v>0.51049999999999995</v>
      </c>
      <c r="O1894" s="34">
        <f t="shared" si="89"/>
        <v>0.51049999999999995</v>
      </c>
    </row>
    <row r="1895" spans="1:15" x14ac:dyDescent="0.2">
      <c r="A1895" s="40">
        <v>45627</v>
      </c>
      <c r="B1895" s="23" t="s">
        <v>115</v>
      </c>
      <c r="C1895" s="19" t="s">
        <v>42</v>
      </c>
      <c r="D1895" s="19" t="s">
        <v>45</v>
      </c>
      <c r="E1895" s="19" t="s">
        <v>22</v>
      </c>
      <c r="F1895" s="1" t="s">
        <v>63</v>
      </c>
      <c r="G1895" s="21">
        <v>1860</v>
      </c>
      <c r="H1895" s="22">
        <v>501.25700000000001</v>
      </c>
      <c r="I1895" s="22">
        <v>0.879</v>
      </c>
      <c r="J1895" s="22">
        <v>4.2331399999999997</v>
      </c>
      <c r="K1895" s="22" t="str">
        <f t="shared" si="87"/>
        <v>19x100-Q2</v>
      </c>
      <c r="L1895" s="32">
        <f>VLOOKUP(K:K,'price per block'!A:B,2,FALSE)</f>
        <v>300</v>
      </c>
      <c r="M1895" s="33">
        <f>VLOOKUP(K:K,'price per block'!A:E,5,FALSE)</f>
        <v>1</v>
      </c>
      <c r="N1895">
        <f t="shared" si="88"/>
        <v>0.879</v>
      </c>
      <c r="O1895" s="34">
        <f t="shared" si="89"/>
        <v>0</v>
      </c>
    </row>
    <row r="1896" spans="1:15" x14ac:dyDescent="0.2">
      <c r="A1896" s="40">
        <v>45627</v>
      </c>
      <c r="B1896" s="23" t="s">
        <v>115</v>
      </c>
      <c r="C1896" s="19" t="s">
        <v>42</v>
      </c>
      <c r="D1896" s="19" t="s">
        <v>47</v>
      </c>
      <c r="E1896" s="19" t="s">
        <v>12</v>
      </c>
      <c r="F1896" s="1" t="s">
        <v>61</v>
      </c>
      <c r="G1896" s="21">
        <v>3791</v>
      </c>
      <c r="H1896" s="22">
        <v>1226.6600000000001</v>
      </c>
      <c r="I1896" s="22">
        <v>2.161</v>
      </c>
      <c r="J1896" s="22">
        <v>10.406000000000001</v>
      </c>
      <c r="K1896" s="22" t="str">
        <f t="shared" si="87"/>
        <v>19x100-Q1</v>
      </c>
      <c r="L1896" s="32">
        <f>VLOOKUP(K:K,'price per block'!A:B,2,FALSE)</f>
        <v>300</v>
      </c>
      <c r="M1896" s="33">
        <f>VLOOKUP(K:K,'price per block'!A:E,5,FALSE)</f>
        <v>1</v>
      </c>
      <c r="N1896">
        <f t="shared" si="88"/>
        <v>2.161</v>
      </c>
      <c r="O1896" s="34">
        <f t="shared" si="89"/>
        <v>0</v>
      </c>
    </row>
    <row r="1897" spans="1:15" x14ac:dyDescent="0.2">
      <c r="A1897" s="40">
        <v>45627</v>
      </c>
      <c r="B1897" s="23" t="s">
        <v>115</v>
      </c>
      <c r="C1897" s="19" t="s">
        <v>42</v>
      </c>
      <c r="D1897" s="19" t="s">
        <v>110</v>
      </c>
      <c r="E1897" s="19" t="s">
        <v>15</v>
      </c>
      <c r="F1897" s="1" t="s">
        <v>64</v>
      </c>
      <c r="G1897" s="21">
        <v>2904</v>
      </c>
      <c r="H1897" s="22">
        <v>657.05799999999999</v>
      </c>
      <c r="I1897" s="22">
        <v>1.157</v>
      </c>
      <c r="J1897" s="22">
        <v>5.5727099999999998</v>
      </c>
      <c r="K1897" s="22" t="str">
        <f t="shared" si="87"/>
        <v>19x100-Q4</v>
      </c>
      <c r="L1897" s="32">
        <f>VLOOKUP(K:K,'price per block'!A:B,2,FALSE)</f>
        <v>150</v>
      </c>
      <c r="M1897" s="33">
        <f>VLOOKUP(K:K,'price per block'!A:E,5,FALSE)</f>
        <v>0.5</v>
      </c>
      <c r="N1897">
        <f t="shared" si="88"/>
        <v>0.57850000000000001</v>
      </c>
      <c r="O1897" s="34">
        <f t="shared" si="89"/>
        <v>0.57850000000000001</v>
      </c>
    </row>
    <row r="1898" spans="1:15" x14ac:dyDescent="0.2">
      <c r="A1898" s="40">
        <v>45627</v>
      </c>
      <c r="B1898" s="23" t="s">
        <v>115</v>
      </c>
      <c r="C1898" s="19" t="s">
        <v>42</v>
      </c>
      <c r="D1898" s="19" t="s">
        <v>46</v>
      </c>
      <c r="E1898" s="19" t="s">
        <v>12</v>
      </c>
      <c r="F1898" s="1" t="s">
        <v>61</v>
      </c>
      <c r="G1898" s="21">
        <v>3092</v>
      </c>
      <c r="H1898" s="22">
        <v>576.57600000000002</v>
      </c>
      <c r="I1898" s="22">
        <v>1.016</v>
      </c>
      <c r="J1898" s="22">
        <v>4.8916599999999999</v>
      </c>
      <c r="K1898" s="22" t="str">
        <f t="shared" si="87"/>
        <v>19x100-Q1</v>
      </c>
      <c r="L1898" s="32">
        <f>VLOOKUP(K:K,'price per block'!A:B,2,FALSE)</f>
        <v>300</v>
      </c>
      <c r="M1898" s="33">
        <f>VLOOKUP(K:K,'price per block'!A:E,5,FALSE)</f>
        <v>1</v>
      </c>
      <c r="N1898">
        <f t="shared" si="88"/>
        <v>1.016</v>
      </c>
      <c r="O1898" s="34">
        <f t="shared" si="89"/>
        <v>0</v>
      </c>
    </row>
    <row r="1899" spans="1:15" x14ac:dyDescent="0.2">
      <c r="A1899" s="40">
        <v>45627</v>
      </c>
      <c r="B1899" s="23" t="s">
        <v>115</v>
      </c>
      <c r="C1899" s="19" t="s">
        <v>42</v>
      </c>
      <c r="D1899" s="19" t="s">
        <v>96</v>
      </c>
      <c r="E1899" s="19" t="s">
        <v>15</v>
      </c>
      <c r="F1899" s="1" t="s">
        <v>62</v>
      </c>
      <c r="G1899" s="21">
        <v>1364</v>
      </c>
      <c r="H1899" s="22">
        <v>332.29899999999998</v>
      </c>
      <c r="I1899" s="22">
        <v>0.58599999999999997</v>
      </c>
      <c r="J1899" s="22">
        <v>2.8191600000000001</v>
      </c>
      <c r="K1899" s="22" t="str">
        <f t="shared" si="87"/>
        <v>19x100-Q3</v>
      </c>
      <c r="L1899" s="32">
        <f>VLOOKUP(K:K,'price per block'!A:B,2,FALSE)</f>
        <v>225</v>
      </c>
      <c r="M1899" s="33">
        <f>VLOOKUP(K:K,'price per block'!A:E,5,FALSE)</f>
        <v>0.75</v>
      </c>
      <c r="N1899">
        <f t="shared" si="88"/>
        <v>0.4395</v>
      </c>
      <c r="O1899" s="34">
        <f t="shared" si="89"/>
        <v>0.14649999999999996</v>
      </c>
    </row>
    <row r="1900" spans="1:15" x14ac:dyDescent="0.2">
      <c r="A1900" s="40">
        <v>45627</v>
      </c>
      <c r="B1900" s="23" t="s">
        <v>115</v>
      </c>
      <c r="C1900" s="19" t="s">
        <v>42</v>
      </c>
      <c r="D1900" s="19" t="s">
        <v>45</v>
      </c>
      <c r="E1900" s="19" t="s">
        <v>22</v>
      </c>
      <c r="F1900" s="1" t="s">
        <v>63</v>
      </c>
      <c r="G1900" s="21">
        <v>1577</v>
      </c>
      <c r="H1900" s="22">
        <v>409.39100000000002</v>
      </c>
      <c r="I1900" s="22">
        <v>0.72199999999999998</v>
      </c>
      <c r="J1900" s="22">
        <v>3.4753599999999998</v>
      </c>
      <c r="K1900" s="22" t="str">
        <f t="shared" si="87"/>
        <v>19x100-Q2</v>
      </c>
      <c r="L1900" s="32">
        <f>VLOOKUP(K:K,'price per block'!A:B,2,FALSE)</f>
        <v>300</v>
      </c>
      <c r="M1900" s="33">
        <f>VLOOKUP(K:K,'price per block'!A:E,5,FALSE)</f>
        <v>1</v>
      </c>
      <c r="N1900">
        <f t="shared" si="88"/>
        <v>0.72199999999999998</v>
      </c>
      <c r="O1900" s="34">
        <f t="shared" si="89"/>
        <v>0</v>
      </c>
    </row>
    <row r="1901" spans="1:15" x14ac:dyDescent="0.2">
      <c r="A1901" s="40">
        <v>45627</v>
      </c>
      <c r="B1901" t="s">
        <v>80</v>
      </c>
      <c r="C1901" s="19" t="s">
        <v>28</v>
      </c>
      <c r="D1901" s="19" t="s">
        <v>6</v>
      </c>
      <c r="E1901" s="19" t="s">
        <v>6</v>
      </c>
      <c r="F1901" s="1" t="s">
        <v>6</v>
      </c>
      <c r="G1901" s="21">
        <v>8534</v>
      </c>
      <c r="H1901" s="22">
        <v>537.63199999999995</v>
      </c>
      <c r="I1901" s="22">
        <v>0.56499999999999995</v>
      </c>
      <c r="J1901" s="22">
        <v>7.6660700000000004</v>
      </c>
      <c r="K1901" s="22" t="str">
        <f t="shared" si="87"/>
        <v>16x69-Waste</v>
      </c>
      <c r="L1901" s="32">
        <f>VLOOKUP(K:K,'price per block'!A:B,2,FALSE)</f>
        <v>300</v>
      </c>
      <c r="M1901" s="33">
        <f>VLOOKUP(K:K,'price per block'!A:E,5,FALSE)</f>
        <v>1</v>
      </c>
      <c r="N1901">
        <f t="shared" si="88"/>
        <v>0.56499999999999995</v>
      </c>
      <c r="O1901" s="34">
        <f t="shared" si="89"/>
        <v>0</v>
      </c>
    </row>
    <row r="1902" spans="1:15" x14ac:dyDescent="0.2">
      <c r="A1902" s="40">
        <v>45627</v>
      </c>
      <c r="B1902" t="s">
        <v>80</v>
      </c>
      <c r="C1902" s="19" t="s">
        <v>28</v>
      </c>
      <c r="D1902" s="19" t="s">
        <v>9</v>
      </c>
      <c r="E1902" s="19" t="s">
        <v>10</v>
      </c>
      <c r="F1902" s="1" t="s">
        <v>6</v>
      </c>
      <c r="G1902" s="21">
        <v>6596</v>
      </c>
      <c r="H1902" s="22">
        <v>1527.54</v>
      </c>
      <c r="I1902" s="22">
        <v>1.603</v>
      </c>
      <c r="J1902" s="22">
        <v>21.750299999999999</v>
      </c>
      <c r="K1902" s="22" t="str">
        <f t="shared" si="87"/>
        <v>16x69-Waste</v>
      </c>
      <c r="L1902" s="32">
        <f>VLOOKUP(K:K,'price per block'!A:B,2,FALSE)</f>
        <v>300</v>
      </c>
      <c r="M1902" s="33">
        <f>VLOOKUP(K:K,'price per block'!A:E,5,FALSE)</f>
        <v>1</v>
      </c>
      <c r="N1902">
        <f t="shared" si="88"/>
        <v>1.603</v>
      </c>
      <c r="O1902" s="34">
        <f t="shared" si="89"/>
        <v>0</v>
      </c>
    </row>
    <row r="1903" spans="1:15" x14ac:dyDescent="0.2">
      <c r="A1903" s="40">
        <v>45627</v>
      </c>
      <c r="B1903" t="s">
        <v>80</v>
      </c>
      <c r="C1903" s="19" t="s">
        <v>28</v>
      </c>
      <c r="D1903" s="19" t="s">
        <v>16</v>
      </c>
      <c r="E1903" s="19" t="s">
        <v>6</v>
      </c>
      <c r="F1903" s="1" t="s">
        <v>6</v>
      </c>
      <c r="G1903" s="21">
        <v>0</v>
      </c>
      <c r="H1903" s="22">
        <v>108.009</v>
      </c>
      <c r="I1903" s="22">
        <v>0.113</v>
      </c>
      <c r="J1903" s="22">
        <v>1.53976</v>
      </c>
      <c r="K1903" s="22" t="str">
        <f t="shared" si="87"/>
        <v>16x69-Waste</v>
      </c>
      <c r="L1903" s="32">
        <f>VLOOKUP(K:K,'price per block'!A:B,2,FALSE)</f>
        <v>300</v>
      </c>
      <c r="M1903" s="33">
        <f>VLOOKUP(K:K,'price per block'!A:E,5,FALSE)</f>
        <v>1</v>
      </c>
      <c r="N1903">
        <f t="shared" si="88"/>
        <v>0.113</v>
      </c>
      <c r="O1903" s="34">
        <f t="shared" si="89"/>
        <v>0</v>
      </c>
    </row>
    <row r="1904" spans="1:15" x14ac:dyDescent="0.2">
      <c r="A1904" s="40">
        <v>45627</v>
      </c>
      <c r="B1904" t="s">
        <v>80</v>
      </c>
      <c r="C1904" s="19" t="s">
        <v>28</v>
      </c>
      <c r="D1904" s="19" t="s">
        <v>17</v>
      </c>
      <c r="E1904" s="19" t="s">
        <v>6</v>
      </c>
      <c r="F1904" s="1" t="s">
        <v>6</v>
      </c>
      <c r="G1904" s="21">
        <v>7</v>
      </c>
      <c r="H1904" s="22">
        <v>28.916</v>
      </c>
      <c r="I1904" s="22">
        <v>0.03</v>
      </c>
      <c r="J1904" s="22">
        <v>0.40970600000000001</v>
      </c>
      <c r="K1904" s="22" t="str">
        <f t="shared" si="87"/>
        <v>16x69-Waste</v>
      </c>
      <c r="L1904" s="32">
        <f>VLOOKUP(K:K,'price per block'!A:B,2,FALSE)</f>
        <v>300</v>
      </c>
      <c r="M1904" s="33">
        <f>VLOOKUP(K:K,'price per block'!A:E,5,FALSE)</f>
        <v>1</v>
      </c>
      <c r="N1904">
        <f t="shared" si="88"/>
        <v>0.03</v>
      </c>
      <c r="O1904" s="34">
        <f t="shared" si="89"/>
        <v>0</v>
      </c>
    </row>
    <row r="1905" spans="1:15" x14ac:dyDescent="0.2">
      <c r="A1905" s="40">
        <v>45627</v>
      </c>
      <c r="B1905" t="s">
        <v>80</v>
      </c>
      <c r="C1905" s="19" t="s">
        <v>28</v>
      </c>
      <c r="D1905" s="19" t="s">
        <v>31</v>
      </c>
      <c r="E1905" s="19" t="s">
        <v>12</v>
      </c>
      <c r="F1905" s="1" t="s">
        <v>61</v>
      </c>
      <c r="G1905" s="21">
        <v>2999</v>
      </c>
      <c r="H1905" s="22">
        <v>604.33100000000002</v>
      </c>
      <c r="I1905" s="22">
        <v>0.63500000000000001</v>
      </c>
      <c r="J1905" s="22">
        <v>8.6170799999999996</v>
      </c>
      <c r="K1905" s="22" t="str">
        <f t="shared" si="87"/>
        <v>16x69-Q1</v>
      </c>
      <c r="L1905" s="32">
        <f>VLOOKUP(K:K,'price per block'!A:B,2,FALSE)</f>
        <v>300</v>
      </c>
      <c r="M1905" s="33">
        <f>VLOOKUP(K:K,'price per block'!A:E,5,FALSE)</f>
        <v>1</v>
      </c>
      <c r="N1905">
        <f t="shared" si="88"/>
        <v>0.63500000000000001</v>
      </c>
      <c r="O1905" s="34">
        <f t="shared" si="89"/>
        <v>0</v>
      </c>
    </row>
    <row r="1906" spans="1:15" x14ac:dyDescent="0.2">
      <c r="A1906" s="40">
        <v>45627</v>
      </c>
      <c r="B1906" t="s">
        <v>80</v>
      </c>
      <c r="C1906" s="19" t="s">
        <v>28</v>
      </c>
      <c r="D1906" s="19" t="s">
        <v>30</v>
      </c>
      <c r="E1906" s="19" t="s">
        <v>12</v>
      </c>
      <c r="F1906" s="1" t="s">
        <v>61</v>
      </c>
      <c r="G1906" s="21">
        <v>6272</v>
      </c>
      <c r="H1906" s="22">
        <v>2448.48</v>
      </c>
      <c r="I1906" s="22">
        <v>2.5739999999999998</v>
      </c>
      <c r="J1906" s="22">
        <v>34.919400000000003</v>
      </c>
      <c r="K1906" s="22" t="str">
        <f t="shared" si="87"/>
        <v>16x69-Q1</v>
      </c>
      <c r="L1906" s="32">
        <f>VLOOKUP(K:K,'price per block'!A:B,2,FALSE)</f>
        <v>300</v>
      </c>
      <c r="M1906" s="33">
        <f>VLOOKUP(K:K,'price per block'!A:E,5,FALSE)</f>
        <v>1</v>
      </c>
      <c r="N1906">
        <f t="shared" si="88"/>
        <v>2.5739999999999998</v>
      </c>
      <c r="O1906" s="34">
        <f t="shared" si="89"/>
        <v>0</v>
      </c>
    </row>
    <row r="1907" spans="1:15" x14ac:dyDescent="0.2">
      <c r="A1907" s="40">
        <v>45627</v>
      </c>
      <c r="B1907" t="s">
        <v>80</v>
      </c>
      <c r="C1907" s="19" t="s">
        <v>28</v>
      </c>
      <c r="D1907" s="19" t="s">
        <v>29</v>
      </c>
      <c r="E1907" s="19" t="s">
        <v>15</v>
      </c>
      <c r="F1907" s="1" t="s">
        <v>62</v>
      </c>
      <c r="G1907" s="21">
        <v>1506</v>
      </c>
      <c r="H1907" s="22">
        <v>352.63299999999998</v>
      </c>
      <c r="I1907" s="22">
        <v>0.37</v>
      </c>
      <c r="J1907" s="22">
        <v>5.02494</v>
      </c>
      <c r="K1907" s="22" t="str">
        <f t="shared" si="87"/>
        <v>16x69-Q3</v>
      </c>
      <c r="L1907" s="32">
        <f>VLOOKUP(K:K,'price per block'!A:B,2,FALSE)</f>
        <v>217.39130434782609</v>
      </c>
      <c r="M1907" s="33">
        <f>VLOOKUP(K:K,'price per block'!A:E,5,FALSE)</f>
        <v>0.72463768115942029</v>
      </c>
      <c r="N1907">
        <f t="shared" si="88"/>
        <v>0.26811594202898548</v>
      </c>
      <c r="O1907" s="34">
        <f t="shared" si="89"/>
        <v>0.10188405797101452</v>
      </c>
    </row>
    <row r="1908" spans="1:15" x14ac:dyDescent="0.2">
      <c r="A1908" s="40">
        <v>45627</v>
      </c>
      <c r="B1908" t="s">
        <v>80</v>
      </c>
      <c r="C1908" s="19" t="s">
        <v>28</v>
      </c>
      <c r="D1908" s="19" t="s">
        <v>32</v>
      </c>
      <c r="E1908" s="19" t="s">
        <v>15</v>
      </c>
      <c r="F1908" s="1" t="s">
        <v>64</v>
      </c>
      <c r="G1908" s="21">
        <v>983</v>
      </c>
      <c r="H1908" s="22">
        <v>223.80699999999999</v>
      </c>
      <c r="I1908" s="22">
        <v>0.23499999999999999</v>
      </c>
      <c r="J1908" s="22">
        <v>3.19028</v>
      </c>
      <c r="K1908" s="22" t="str">
        <f t="shared" si="87"/>
        <v>16x69-Q4</v>
      </c>
      <c r="L1908" s="32">
        <f>VLOOKUP(K:K,'price per block'!A:B,2,FALSE)</f>
        <v>217.39130434782609</v>
      </c>
      <c r="M1908" s="33">
        <f>VLOOKUP(K:K,'price per block'!A:E,5,FALSE)</f>
        <v>0.72463768115942029</v>
      </c>
      <c r="N1908">
        <f t="shared" si="88"/>
        <v>0.17028985507246375</v>
      </c>
      <c r="O1908" s="34">
        <f t="shared" si="89"/>
        <v>6.4710144927536239E-2</v>
      </c>
    </row>
    <row r="1909" spans="1:15" x14ac:dyDescent="0.2">
      <c r="A1909" s="40">
        <v>45627</v>
      </c>
      <c r="B1909" t="s">
        <v>80</v>
      </c>
      <c r="C1909" s="19" t="s">
        <v>28</v>
      </c>
      <c r="D1909" s="19" t="s">
        <v>33</v>
      </c>
      <c r="E1909" s="19" t="s">
        <v>22</v>
      </c>
      <c r="F1909" s="1" t="s">
        <v>63</v>
      </c>
      <c r="G1909" s="21">
        <v>3651</v>
      </c>
      <c r="H1909" s="22">
        <v>1185.72</v>
      </c>
      <c r="I1909" s="22">
        <v>1.244</v>
      </c>
      <c r="J1909" s="22">
        <v>16.882400000000001</v>
      </c>
      <c r="K1909" s="22" t="str">
        <f t="shared" si="87"/>
        <v>16x69-Q2</v>
      </c>
      <c r="L1909" s="32">
        <f>VLOOKUP(K:K,'price per block'!A:B,2,FALSE)</f>
        <v>300</v>
      </c>
      <c r="M1909" s="33">
        <f>VLOOKUP(K:K,'price per block'!A:E,5,FALSE)</f>
        <v>1</v>
      </c>
      <c r="N1909">
        <f t="shared" si="88"/>
        <v>1.244</v>
      </c>
      <c r="O1909" s="34">
        <f t="shared" si="89"/>
        <v>0</v>
      </c>
    </row>
    <row r="1910" spans="1:15" x14ac:dyDescent="0.2">
      <c r="A1910" s="40">
        <v>45627</v>
      </c>
      <c r="B1910" t="s">
        <v>97</v>
      </c>
      <c r="C1910" s="19" t="s">
        <v>126</v>
      </c>
      <c r="D1910" s="19" t="s">
        <v>6</v>
      </c>
      <c r="E1910" s="19" t="s">
        <v>6</v>
      </c>
      <c r="F1910" s="1" t="s">
        <v>6</v>
      </c>
      <c r="G1910" s="21">
        <v>85229</v>
      </c>
      <c r="H1910" s="22">
        <v>4664.1099999999997</v>
      </c>
      <c r="I1910" s="22">
        <v>6.1210000000000004</v>
      </c>
      <c r="J1910" s="22">
        <v>5.7003399999999997</v>
      </c>
      <c r="K1910" s="22" t="str">
        <f t="shared" si="87"/>
        <v>19x75-Waste</v>
      </c>
      <c r="L1910" s="32">
        <f>VLOOKUP(K:K,'price per block'!A:B,2,FALSE)</f>
        <v>300</v>
      </c>
      <c r="M1910" s="33">
        <f>VLOOKUP(K:K,'price per block'!A:E,5,FALSE)</f>
        <v>1</v>
      </c>
      <c r="N1910">
        <f t="shared" si="88"/>
        <v>6.1210000000000004</v>
      </c>
      <c r="O1910" s="34">
        <f t="shared" si="89"/>
        <v>0</v>
      </c>
    </row>
    <row r="1911" spans="1:15" x14ac:dyDescent="0.2">
      <c r="A1911" s="40">
        <v>45627</v>
      </c>
      <c r="B1911" t="s">
        <v>97</v>
      </c>
      <c r="C1911" s="19" t="s">
        <v>126</v>
      </c>
      <c r="D1911" s="19" t="s">
        <v>9</v>
      </c>
      <c r="E1911" s="19" t="s">
        <v>10</v>
      </c>
      <c r="F1911" s="1" t="s">
        <v>6</v>
      </c>
      <c r="G1911" s="21">
        <v>64955</v>
      </c>
      <c r="H1911" s="22">
        <v>12539.5</v>
      </c>
      <c r="I1911" s="22">
        <v>16.446999999999999</v>
      </c>
      <c r="J1911" s="22">
        <v>15.317299999999999</v>
      </c>
      <c r="K1911" s="22" t="str">
        <f t="shared" si="87"/>
        <v>19x75-Waste</v>
      </c>
      <c r="L1911" s="32">
        <f>VLOOKUP(K:K,'price per block'!A:B,2,FALSE)</f>
        <v>300</v>
      </c>
      <c r="M1911" s="33">
        <f>VLOOKUP(K:K,'price per block'!A:E,5,FALSE)</f>
        <v>1</v>
      </c>
      <c r="N1911">
        <f t="shared" si="88"/>
        <v>16.446999999999999</v>
      </c>
      <c r="O1911" s="34">
        <f t="shared" si="89"/>
        <v>0</v>
      </c>
    </row>
    <row r="1912" spans="1:15" x14ac:dyDescent="0.2">
      <c r="A1912" s="40">
        <v>45627</v>
      </c>
      <c r="B1912" t="s">
        <v>97</v>
      </c>
      <c r="C1912" s="19" t="s">
        <v>126</v>
      </c>
      <c r="D1912" s="19" t="s">
        <v>16</v>
      </c>
      <c r="E1912" s="19" t="s">
        <v>6</v>
      </c>
      <c r="F1912" s="1" t="s">
        <v>6</v>
      </c>
      <c r="G1912" s="21">
        <v>0</v>
      </c>
      <c r="H1912" s="22">
        <v>1054.71</v>
      </c>
      <c r="I1912" s="22">
        <v>1.3839999999999999</v>
      </c>
      <c r="J1912" s="22">
        <v>1.2887900000000001</v>
      </c>
      <c r="K1912" s="22" t="str">
        <f t="shared" si="87"/>
        <v>19x75-Waste</v>
      </c>
      <c r="L1912" s="32">
        <f>VLOOKUP(K:K,'price per block'!A:B,2,FALSE)</f>
        <v>300</v>
      </c>
      <c r="M1912" s="33">
        <f>VLOOKUP(K:K,'price per block'!A:E,5,FALSE)</f>
        <v>1</v>
      </c>
      <c r="N1912">
        <f t="shared" si="88"/>
        <v>1.3839999999999999</v>
      </c>
      <c r="O1912" s="34">
        <f t="shared" si="89"/>
        <v>0</v>
      </c>
    </row>
    <row r="1913" spans="1:15" x14ac:dyDescent="0.2">
      <c r="A1913" s="40">
        <v>45627</v>
      </c>
      <c r="B1913" t="s">
        <v>97</v>
      </c>
      <c r="C1913" s="19" t="s">
        <v>126</v>
      </c>
      <c r="D1913" s="19" t="s">
        <v>17</v>
      </c>
      <c r="E1913" s="19" t="s">
        <v>6</v>
      </c>
      <c r="F1913" s="1" t="s">
        <v>6</v>
      </c>
      <c r="G1913" s="21">
        <v>0</v>
      </c>
      <c r="H1913" s="22">
        <v>0</v>
      </c>
      <c r="I1913" s="22">
        <v>0</v>
      </c>
      <c r="J1913" s="22">
        <v>0</v>
      </c>
      <c r="K1913" s="22" t="str">
        <f t="shared" si="87"/>
        <v>19x75-Waste</v>
      </c>
      <c r="L1913" s="32">
        <f>VLOOKUP(K:K,'price per block'!A:B,2,FALSE)</f>
        <v>300</v>
      </c>
      <c r="M1913" s="33">
        <f>VLOOKUP(K:K,'price per block'!A:E,5,FALSE)</f>
        <v>1</v>
      </c>
      <c r="N1913">
        <f t="shared" si="88"/>
        <v>0</v>
      </c>
      <c r="O1913" s="34">
        <f t="shared" si="89"/>
        <v>0</v>
      </c>
    </row>
    <row r="1914" spans="1:15" x14ac:dyDescent="0.2">
      <c r="A1914" s="40">
        <v>45627</v>
      </c>
      <c r="B1914" t="s">
        <v>97</v>
      </c>
      <c r="C1914" s="19" t="s">
        <v>126</v>
      </c>
      <c r="D1914" s="19" t="s">
        <v>13</v>
      </c>
      <c r="E1914" s="19" t="s">
        <v>12</v>
      </c>
      <c r="F1914" s="1" t="s">
        <v>61</v>
      </c>
      <c r="G1914" s="21">
        <v>26939</v>
      </c>
      <c r="H1914" s="22">
        <v>5481.1</v>
      </c>
      <c r="I1914" s="22">
        <v>7.1909999999999998</v>
      </c>
      <c r="J1914" s="22">
        <v>6.6968699999999997</v>
      </c>
      <c r="K1914" s="22" t="str">
        <f t="shared" si="87"/>
        <v>19x75-Q1</v>
      </c>
      <c r="L1914" s="32">
        <f>VLOOKUP(K:K,'price per block'!A:B,2,FALSE)</f>
        <v>300</v>
      </c>
      <c r="M1914" s="33">
        <f>VLOOKUP(K:K,'price per block'!A:E,5,FALSE)</f>
        <v>1</v>
      </c>
      <c r="N1914">
        <f t="shared" si="88"/>
        <v>7.1909999999999998</v>
      </c>
      <c r="O1914" s="34">
        <f t="shared" si="89"/>
        <v>0</v>
      </c>
    </row>
    <row r="1915" spans="1:15" x14ac:dyDescent="0.2">
      <c r="A1915" s="40">
        <v>45627</v>
      </c>
      <c r="B1915" t="s">
        <v>97</v>
      </c>
      <c r="C1915" s="19" t="s">
        <v>126</v>
      </c>
      <c r="D1915" s="19" t="s">
        <v>11</v>
      </c>
      <c r="E1915" s="19" t="s">
        <v>12</v>
      </c>
      <c r="F1915" s="1" t="s">
        <v>61</v>
      </c>
      <c r="G1915" s="21">
        <v>114948</v>
      </c>
      <c r="H1915" s="22">
        <v>49600.1</v>
      </c>
      <c r="I1915" s="22">
        <v>65.09</v>
      </c>
      <c r="J1915" s="22">
        <v>60.618499999999997</v>
      </c>
      <c r="K1915" s="22" t="str">
        <f t="shared" si="87"/>
        <v>19x75-Q1</v>
      </c>
      <c r="L1915" s="32">
        <f>VLOOKUP(K:K,'price per block'!A:B,2,FALSE)</f>
        <v>300</v>
      </c>
      <c r="M1915" s="33">
        <f>VLOOKUP(K:K,'price per block'!A:E,5,FALSE)</f>
        <v>1</v>
      </c>
      <c r="N1915">
        <f t="shared" si="88"/>
        <v>65.09</v>
      </c>
      <c r="O1915" s="34">
        <f t="shared" si="89"/>
        <v>0</v>
      </c>
    </row>
    <row r="1916" spans="1:15" x14ac:dyDescent="0.2">
      <c r="A1916" s="40">
        <v>45627</v>
      </c>
      <c r="B1916" t="s">
        <v>97</v>
      </c>
      <c r="C1916" s="19" t="s">
        <v>126</v>
      </c>
      <c r="D1916" s="19" t="s">
        <v>27</v>
      </c>
      <c r="E1916" s="19" t="s">
        <v>15</v>
      </c>
      <c r="F1916" s="1" t="s">
        <v>64</v>
      </c>
      <c r="G1916" s="21">
        <v>8080</v>
      </c>
      <c r="H1916" s="22">
        <v>1892.34</v>
      </c>
      <c r="I1916" s="22">
        <v>2.4820000000000002</v>
      </c>
      <c r="J1916" s="22">
        <v>2.3118799999999999</v>
      </c>
      <c r="K1916" s="22" t="str">
        <f t="shared" si="87"/>
        <v>19x75-Q4</v>
      </c>
      <c r="L1916" s="32">
        <f>VLOOKUP(K:K,'price per block'!A:B,2,FALSE)</f>
        <v>200.00000000000003</v>
      </c>
      <c r="M1916" s="33">
        <f>VLOOKUP(K:K,'price per block'!A:E,5,FALSE)</f>
        <v>0.66666666666666663</v>
      </c>
      <c r="N1916">
        <f t="shared" si="88"/>
        <v>1.6546666666666667</v>
      </c>
      <c r="O1916" s="34">
        <f t="shared" si="89"/>
        <v>0.82733333333333348</v>
      </c>
    </row>
    <row r="1917" spans="1:15" x14ac:dyDescent="0.2">
      <c r="A1917" s="40">
        <v>45627</v>
      </c>
      <c r="B1917" t="s">
        <v>97</v>
      </c>
      <c r="C1917" s="19" t="s">
        <v>126</v>
      </c>
      <c r="D1917" s="19" t="s">
        <v>23</v>
      </c>
      <c r="E1917" s="19" t="s">
        <v>22</v>
      </c>
      <c r="F1917" s="1" t="s">
        <v>63</v>
      </c>
      <c r="G1917" s="21">
        <v>308</v>
      </c>
      <c r="H1917" s="22">
        <v>89.341999999999999</v>
      </c>
      <c r="I1917" s="22">
        <v>0.11700000000000001</v>
      </c>
      <c r="J1917" s="22">
        <v>0.109151</v>
      </c>
      <c r="K1917" s="22" t="str">
        <f t="shared" si="87"/>
        <v>19x75-Q2</v>
      </c>
      <c r="L1917" s="32">
        <f>VLOOKUP(K:K,'price per block'!A:B,2,FALSE)</f>
        <v>300</v>
      </c>
      <c r="M1917" s="33">
        <f>VLOOKUP(K:K,'price per block'!A:E,5,FALSE)</f>
        <v>1</v>
      </c>
      <c r="N1917">
        <f t="shared" si="88"/>
        <v>0.11700000000000001</v>
      </c>
      <c r="O1917" s="34">
        <f t="shared" si="89"/>
        <v>0</v>
      </c>
    </row>
    <row r="1918" spans="1:15" x14ac:dyDescent="0.2">
      <c r="A1918" s="40">
        <v>45627</v>
      </c>
      <c r="B1918" t="s">
        <v>97</v>
      </c>
      <c r="C1918" s="19" t="s">
        <v>126</v>
      </c>
      <c r="D1918" s="19" t="s">
        <v>14</v>
      </c>
      <c r="E1918" s="19" t="s">
        <v>15</v>
      </c>
      <c r="F1918" s="1" t="s">
        <v>62</v>
      </c>
      <c r="G1918" s="21">
        <v>16907</v>
      </c>
      <c r="H1918" s="22">
        <v>4791.12</v>
      </c>
      <c r="I1918" s="22">
        <v>6.2830000000000004</v>
      </c>
      <c r="J1918" s="22">
        <v>5.85128</v>
      </c>
      <c r="K1918" s="22" t="str">
        <f t="shared" si="87"/>
        <v>19x75-Q3</v>
      </c>
      <c r="L1918" s="32">
        <f>VLOOKUP(K:K,'price per block'!A:B,2,FALSE)</f>
        <v>244</v>
      </c>
      <c r="M1918" s="33">
        <f>VLOOKUP(K:K,'price per block'!A:E,5,FALSE)</f>
        <v>0.81333333333333335</v>
      </c>
      <c r="N1918">
        <f t="shared" si="88"/>
        <v>5.1101733333333339</v>
      </c>
      <c r="O1918" s="34">
        <f t="shared" si="89"/>
        <v>1.1728266666666665</v>
      </c>
    </row>
    <row r="1919" spans="1:15" x14ac:dyDescent="0.2">
      <c r="A1919" s="40">
        <v>45627</v>
      </c>
      <c r="B1919" t="s">
        <v>97</v>
      </c>
      <c r="C1919" s="19" t="s">
        <v>126</v>
      </c>
      <c r="D1919" s="19" t="s">
        <v>25</v>
      </c>
      <c r="E1919" s="19" t="s">
        <v>12</v>
      </c>
      <c r="F1919" s="1" t="s">
        <v>65</v>
      </c>
      <c r="G1919" s="21">
        <v>295</v>
      </c>
      <c r="H1919" s="22">
        <v>885.88499999999999</v>
      </c>
      <c r="I1919" s="22">
        <v>1.163</v>
      </c>
      <c r="J1919" s="22">
        <v>1.08342</v>
      </c>
      <c r="K1919" s="22" t="str">
        <f t="shared" si="87"/>
        <v>19x75-Q5</v>
      </c>
      <c r="L1919" s="32">
        <f>VLOOKUP(K:K,'price per block'!A:B,2,FALSE)</f>
        <v>300</v>
      </c>
      <c r="M1919" s="33">
        <f>VLOOKUP(K:K,'price per block'!A:E,5,FALSE)</f>
        <v>1</v>
      </c>
      <c r="N1919">
        <f t="shared" si="88"/>
        <v>1.163</v>
      </c>
      <c r="O1919" s="34">
        <f t="shared" si="89"/>
        <v>0</v>
      </c>
    </row>
    <row r="1920" spans="1:15" x14ac:dyDescent="0.2">
      <c r="A1920" s="40">
        <v>45627</v>
      </c>
      <c r="B1920" t="s">
        <v>97</v>
      </c>
      <c r="C1920" s="19" t="s">
        <v>126</v>
      </c>
      <c r="D1920" s="19" t="s">
        <v>24</v>
      </c>
      <c r="E1920" s="19" t="s">
        <v>12</v>
      </c>
      <c r="F1920" s="1" t="s">
        <v>65</v>
      </c>
      <c r="G1920" s="21">
        <v>348</v>
      </c>
      <c r="H1920" s="22">
        <v>836.24400000000003</v>
      </c>
      <c r="I1920" s="22">
        <v>1.0980000000000001</v>
      </c>
      <c r="J1920" s="22">
        <v>1.0225500000000001</v>
      </c>
      <c r="K1920" s="22" t="str">
        <f t="shared" si="87"/>
        <v>19x75-Q5</v>
      </c>
      <c r="L1920" s="32">
        <f>VLOOKUP(K:K,'price per block'!A:B,2,FALSE)</f>
        <v>300</v>
      </c>
      <c r="M1920" s="33">
        <f>VLOOKUP(K:K,'price per block'!A:E,5,FALSE)</f>
        <v>1</v>
      </c>
      <c r="N1920">
        <f t="shared" si="88"/>
        <v>1.0980000000000001</v>
      </c>
      <c r="O1920" s="34">
        <f t="shared" si="89"/>
        <v>0</v>
      </c>
    </row>
    <row r="1921" spans="1:15" x14ac:dyDescent="0.2">
      <c r="A1921" s="40">
        <v>45658</v>
      </c>
      <c r="B1921" t="s">
        <v>240</v>
      </c>
      <c r="C1921" s="19" t="s">
        <v>130</v>
      </c>
      <c r="D1921" s="19" t="s">
        <v>6</v>
      </c>
      <c r="E1921" s="19" t="s">
        <v>6</v>
      </c>
      <c r="F1921" s="1" t="s">
        <v>6</v>
      </c>
      <c r="G1921" s="21">
        <v>40466</v>
      </c>
      <c r="H1921" s="22">
        <v>2494.69</v>
      </c>
      <c r="I1921" s="22">
        <v>2.7240000000000002</v>
      </c>
      <c r="J1921" s="22">
        <v>7.0581199999999997</v>
      </c>
      <c r="K1921" s="22" t="str">
        <f t="shared" si="87"/>
        <v>16x75-Waste</v>
      </c>
      <c r="L1921" s="32">
        <f>VLOOKUP(K:K,'price per block'!A:B,2,FALSE)</f>
        <v>300</v>
      </c>
      <c r="M1921" s="33">
        <f>VLOOKUP(K:K,'price per block'!A:E,5,FALSE)</f>
        <v>1</v>
      </c>
      <c r="N1921">
        <f t="shared" si="88"/>
        <v>2.7240000000000002</v>
      </c>
      <c r="O1921" s="34">
        <f t="shared" si="89"/>
        <v>0</v>
      </c>
    </row>
    <row r="1922" spans="1:15" x14ac:dyDescent="0.2">
      <c r="A1922" s="40">
        <v>45658</v>
      </c>
      <c r="B1922" t="s">
        <v>240</v>
      </c>
      <c r="C1922" s="19" t="s">
        <v>130</v>
      </c>
      <c r="D1922" s="19" t="s">
        <v>9</v>
      </c>
      <c r="E1922" s="19" t="s">
        <v>10</v>
      </c>
      <c r="F1922" s="1" t="s">
        <v>6</v>
      </c>
      <c r="G1922" s="21">
        <v>35889</v>
      </c>
      <c r="H1922" s="22">
        <v>9442.5400000000009</v>
      </c>
      <c r="I1922" s="22">
        <v>10.307</v>
      </c>
      <c r="J1922" s="22">
        <v>26.708600000000001</v>
      </c>
      <c r="K1922" s="22" t="str">
        <f t="shared" si="87"/>
        <v>16x75-Waste</v>
      </c>
      <c r="L1922" s="32">
        <f>VLOOKUP(K:K,'price per block'!A:B,2,FALSE)</f>
        <v>300</v>
      </c>
      <c r="M1922" s="33">
        <f>VLOOKUP(K:K,'price per block'!A:E,5,FALSE)</f>
        <v>1</v>
      </c>
      <c r="N1922">
        <f t="shared" si="88"/>
        <v>10.307</v>
      </c>
      <c r="O1922" s="34">
        <f t="shared" si="89"/>
        <v>0</v>
      </c>
    </row>
    <row r="1923" spans="1:15" x14ac:dyDescent="0.2">
      <c r="A1923" s="40">
        <v>45658</v>
      </c>
      <c r="B1923" t="s">
        <v>240</v>
      </c>
      <c r="C1923" s="19" t="s">
        <v>130</v>
      </c>
      <c r="D1923" s="19" t="s">
        <v>16</v>
      </c>
      <c r="E1923" s="19" t="s">
        <v>6</v>
      </c>
      <c r="F1923" s="1" t="s">
        <v>6</v>
      </c>
      <c r="G1923" s="21">
        <v>0</v>
      </c>
      <c r="H1923" s="22">
        <v>483.13499999999999</v>
      </c>
      <c r="I1923" s="22">
        <v>0.52700000000000002</v>
      </c>
      <c r="J1923" s="22">
        <v>1.36673</v>
      </c>
      <c r="K1923" s="22" t="str">
        <f t="shared" ref="K1923:K1986" si="90">CONCATENATE(C1923,"-",F1923)</f>
        <v>16x75-Waste</v>
      </c>
      <c r="L1923" s="32">
        <f>VLOOKUP(K:K,'price per block'!A:B,2,FALSE)</f>
        <v>300</v>
      </c>
      <c r="M1923" s="33">
        <f>VLOOKUP(K:K,'price per block'!A:E,5,FALSE)</f>
        <v>1</v>
      </c>
      <c r="N1923">
        <f t="shared" ref="N1923:N1986" si="91">M1923*I1923</f>
        <v>0.52700000000000002</v>
      </c>
      <c r="O1923" s="34">
        <f t="shared" ref="O1923:O1986" si="92">I1923-N1923</f>
        <v>0</v>
      </c>
    </row>
    <row r="1924" spans="1:15" x14ac:dyDescent="0.2">
      <c r="A1924" s="40">
        <v>45658</v>
      </c>
      <c r="B1924" t="s">
        <v>240</v>
      </c>
      <c r="C1924" s="19" t="s">
        <v>130</v>
      </c>
      <c r="D1924" s="19" t="s">
        <v>17</v>
      </c>
      <c r="E1924" s="19" t="s">
        <v>6</v>
      </c>
      <c r="F1924" s="1" t="s">
        <v>6</v>
      </c>
      <c r="G1924" s="21">
        <v>6</v>
      </c>
      <c r="H1924" s="22">
        <v>21.390999999999998</v>
      </c>
      <c r="I1924" s="22">
        <v>3.2000000000000001E-2</v>
      </c>
      <c r="J1924" s="22">
        <v>8.2674200000000003E-2</v>
      </c>
      <c r="K1924" s="22" t="str">
        <f t="shared" si="90"/>
        <v>16x75-Waste</v>
      </c>
      <c r="L1924" s="32">
        <f>VLOOKUP(K:K,'price per block'!A:B,2,FALSE)</f>
        <v>300</v>
      </c>
      <c r="M1924" s="33">
        <f>VLOOKUP(K:K,'price per block'!A:E,5,FALSE)</f>
        <v>1</v>
      </c>
      <c r="N1924">
        <f t="shared" si="91"/>
        <v>3.2000000000000001E-2</v>
      </c>
      <c r="O1924" s="34">
        <f t="shared" si="92"/>
        <v>0</v>
      </c>
    </row>
    <row r="1925" spans="1:15" x14ac:dyDescent="0.2">
      <c r="A1925" s="40">
        <v>45658</v>
      </c>
      <c r="B1925" t="s">
        <v>240</v>
      </c>
      <c r="C1925" s="19" t="s">
        <v>130</v>
      </c>
      <c r="D1925" s="19" t="s">
        <v>38</v>
      </c>
      <c r="E1925" s="19" t="s">
        <v>12</v>
      </c>
      <c r="F1925" s="28" t="s">
        <v>61</v>
      </c>
      <c r="G1925" s="21">
        <v>35642</v>
      </c>
      <c r="H1925" s="22">
        <v>14006.9</v>
      </c>
      <c r="I1925" s="22">
        <v>15.294</v>
      </c>
      <c r="J1925" s="22">
        <v>39.631700000000002</v>
      </c>
      <c r="K1925" s="22" t="str">
        <f t="shared" si="90"/>
        <v>16x75-Q1</v>
      </c>
      <c r="L1925" s="32">
        <f>VLOOKUP(K:K,'price per block'!A:B,2,FALSE)</f>
        <v>300</v>
      </c>
      <c r="M1925" s="33">
        <f>VLOOKUP(K:K,'price per block'!A:E,5,FALSE)</f>
        <v>1</v>
      </c>
      <c r="N1925">
        <f t="shared" si="91"/>
        <v>15.294</v>
      </c>
      <c r="O1925" s="34">
        <f t="shared" si="92"/>
        <v>0</v>
      </c>
    </row>
    <row r="1926" spans="1:15" x14ac:dyDescent="0.2">
      <c r="A1926" s="40">
        <v>45658</v>
      </c>
      <c r="B1926" t="s">
        <v>240</v>
      </c>
      <c r="C1926" s="19" t="s">
        <v>130</v>
      </c>
      <c r="D1926" s="19" t="s">
        <v>67</v>
      </c>
      <c r="E1926" s="19" t="s">
        <v>22</v>
      </c>
      <c r="F1926" s="28" t="s">
        <v>63</v>
      </c>
      <c r="G1926" s="21">
        <v>8828</v>
      </c>
      <c r="H1926" s="22">
        <v>2756.06</v>
      </c>
      <c r="I1926" s="22">
        <v>3.0089999999999999</v>
      </c>
      <c r="J1926" s="22">
        <v>7.7977600000000002</v>
      </c>
      <c r="K1926" s="22" t="str">
        <f t="shared" si="90"/>
        <v>16x75-Q2</v>
      </c>
      <c r="L1926" s="32">
        <f>VLOOKUP(K:K,'price per block'!A:B,2,FALSE)</f>
        <v>300</v>
      </c>
      <c r="M1926" s="33">
        <f>VLOOKUP(K:K,'price per block'!A:E,5,FALSE)</f>
        <v>1</v>
      </c>
      <c r="N1926">
        <f t="shared" si="91"/>
        <v>3.0089999999999999</v>
      </c>
      <c r="O1926" s="34">
        <f t="shared" si="92"/>
        <v>0</v>
      </c>
    </row>
    <row r="1927" spans="1:15" x14ac:dyDescent="0.2">
      <c r="A1927" s="40">
        <v>45658</v>
      </c>
      <c r="B1927" t="s">
        <v>240</v>
      </c>
      <c r="C1927" s="19" t="s">
        <v>130</v>
      </c>
      <c r="D1927" s="19" t="s">
        <v>116</v>
      </c>
      <c r="E1927" s="19" t="s">
        <v>117</v>
      </c>
      <c r="F1927" s="28" t="s">
        <v>64</v>
      </c>
      <c r="G1927" s="21">
        <v>3581</v>
      </c>
      <c r="H1927" s="22">
        <v>928.41700000000003</v>
      </c>
      <c r="I1927" s="22">
        <v>1.0129999999999999</v>
      </c>
      <c r="J1927" s="22">
        <v>2.6253199999999999</v>
      </c>
      <c r="K1927" s="22" t="str">
        <f t="shared" si="90"/>
        <v>16x75-Q4</v>
      </c>
      <c r="L1927" s="32">
        <f>VLOOKUP(K:K,'price per block'!A:B,2,FALSE)</f>
        <v>200.00000000000003</v>
      </c>
      <c r="M1927" s="33">
        <f>VLOOKUP(K:K,'price per block'!A:E,5,FALSE)</f>
        <v>0.66666666666666663</v>
      </c>
      <c r="N1927">
        <f t="shared" si="91"/>
        <v>0.67533333333333323</v>
      </c>
      <c r="O1927" s="34">
        <f t="shared" si="92"/>
        <v>0.33766666666666667</v>
      </c>
    </row>
    <row r="1928" spans="1:15" x14ac:dyDescent="0.2">
      <c r="A1928" s="40">
        <v>45658</v>
      </c>
      <c r="B1928" t="s">
        <v>240</v>
      </c>
      <c r="C1928" s="19" t="s">
        <v>130</v>
      </c>
      <c r="D1928" s="19" t="s">
        <v>39</v>
      </c>
      <c r="E1928" s="19" t="s">
        <v>12</v>
      </c>
      <c r="F1928" s="28" t="s">
        <v>61</v>
      </c>
      <c r="G1928" s="21">
        <v>16912</v>
      </c>
      <c r="H1928" s="22">
        <v>3402.13</v>
      </c>
      <c r="I1928" s="22">
        <v>3.714</v>
      </c>
      <c r="J1928" s="22">
        <v>9.6244899999999998</v>
      </c>
      <c r="K1928" s="22" t="str">
        <f t="shared" si="90"/>
        <v>16x75-Q1</v>
      </c>
      <c r="L1928" s="32">
        <f>VLOOKUP(K:K,'price per block'!A:B,2,FALSE)</f>
        <v>300</v>
      </c>
      <c r="M1928" s="33">
        <f>VLOOKUP(K:K,'price per block'!A:E,5,FALSE)</f>
        <v>1</v>
      </c>
      <c r="N1928">
        <f t="shared" si="91"/>
        <v>3.714</v>
      </c>
      <c r="O1928" s="34">
        <f t="shared" si="92"/>
        <v>0</v>
      </c>
    </row>
    <row r="1929" spans="1:15" x14ac:dyDescent="0.2">
      <c r="A1929" s="40">
        <v>45658</v>
      </c>
      <c r="B1929" t="s">
        <v>240</v>
      </c>
      <c r="C1929" s="19" t="s">
        <v>130</v>
      </c>
      <c r="D1929" s="19" t="s">
        <v>40</v>
      </c>
      <c r="E1929" s="19" t="s">
        <v>15</v>
      </c>
      <c r="F1929" s="28" t="s">
        <v>62</v>
      </c>
      <c r="G1929" s="21">
        <v>6671</v>
      </c>
      <c r="H1929" s="22">
        <v>1738.53</v>
      </c>
      <c r="I1929" s="22">
        <v>1.897</v>
      </c>
      <c r="J1929" s="22">
        <v>4.9156700000000004</v>
      </c>
      <c r="K1929" s="22" t="str">
        <f t="shared" si="90"/>
        <v>16x75-Q3</v>
      </c>
      <c r="L1929" s="32">
        <f>VLOOKUP(K:K,'price per block'!A:B,2,FALSE)</f>
        <v>244</v>
      </c>
      <c r="M1929" s="33">
        <f>VLOOKUP(K:K,'price per block'!A:E,5,FALSE)</f>
        <v>0.81333333333333335</v>
      </c>
      <c r="N1929">
        <f t="shared" si="91"/>
        <v>1.5428933333333334</v>
      </c>
      <c r="O1929" s="34">
        <f t="shared" si="92"/>
        <v>0.35410666666666657</v>
      </c>
    </row>
    <row r="1930" spans="1:15" x14ac:dyDescent="0.2">
      <c r="A1930" s="40">
        <v>45658</v>
      </c>
      <c r="B1930" t="s">
        <v>240</v>
      </c>
      <c r="C1930" s="19" t="s">
        <v>130</v>
      </c>
      <c r="D1930" s="19" t="s">
        <v>35</v>
      </c>
      <c r="E1930" s="19" t="s">
        <v>12</v>
      </c>
      <c r="F1930" s="28" t="s">
        <v>65</v>
      </c>
      <c r="G1930" s="21">
        <v>19</v>
      </c>
      <c r="H1930" s="22">
        <v>45.752000000000002</v>
      </c>
      <c r="I1930" s="22">
        <v>0.05</v>
      </c>
      <c r="J1930" s="22">
        <v>0.12955800000000001</v>
      </c>
      <c r="K1930" s="22" t="str">
        <f t="shared" si="90"/>
        <v>16x75-Q5</v>
      </c>
      <c r="L1930" s="32">
        <f>VLOOKUP(K:K,'price per block'!A:B,2,FALSE)</f>
        <v>225</v>
      </c>
      <c r="M1930" s="33">
        <f>VLOOKUP(K:K,'price per block'!A:E,5,FALSE)</f>
        <v>1</v>
      </c>
      <c r="N1930">
        <f t="shared" si="91"/>
        <v>0.05</v>
      </c>
      <c r="O1930" s="34">
        <f t="shared" si="92"/>
        <v>0</v>
      </c>
    </row>
    <row r="1931" spans="1:15" x14ac:dyDescent="0.2">
      <c r="A1931" s="40">
        <v>45658</v>
      </c>
      <c r="B1931" t="s">
        <v>240</v>
      </c>
      <c r="C1931" s="19" t="s">
        <v>130</v>
      </c>
      <c r="D1931" s="19" t="s">
        <v>37</v>
      </c>
      <c r="E1931" s="19" t="s">
        <v>12</v>
      </c>
      <c r="F1931" s="28" t="s">
        <v>65</v>
      </c>
      <c r="G1931" s="21">
        <v>7</v>
      </c>
      <c r="H1931" s="22">
        <v>21.021000000000001</v>
      </c>
      <c r="I1931" s="22">
        <v>2.3E-2</v>
      </c>
      <c r="J1931" s="22">
        <v>5.9399500000000001E-2</v>
      </c>
      <c r="K1931" s="22" t="str">
        <f t="shared" si="90"/>
        <v>16x75-Q5</v>
      </c>
      <c r="L1931" s="32">
        <f>VLOOKUP(K:K,'price per block'!A:B,2,FALSE)</f>
        <v>225</v>
      </c>
      <c r="M1931" s="33">
        <f>VLOOKUP(K:K,'price per block'!A:E,5,FALSE)</f>
        <v>1</v>
      </c>
      <c r="N1931">
        <f t="shared" si="91"/>
        <v>2.3E-2</v>
      </c>
      <c r="O1931" s="34">
        <f t="shared" si="92"/>
        <v>0</v>
      </c>
    </row>
    <row r="1932" spans="1:15" x14ac:dyDescent="0.2">
      <c r="A1932" s="40">
        <v>45658</v>
      </c>
      <c r="B1932" t="s">
        <v>78</v>
      </c>
      <c r="C1932" s="19" t="s">
        <v>42</v>
      </c>
      <c r="D1932" s="19" t="s">
        <v>6</v>
      </c>
      <c r="E1932" s="19" t="s">
        <v>6</v>
      </c>
      <c r="F1932" s="1" t="s">
        <v>6</v>
      </c>
      <c r="G1932" s="21">
        <v>112067</v>
      </c>
      <c r="H1932" s="22">
        <v>7205.27</v>
      </c>
      <c r="I1932" s="22">
        <v>12.654999999999999</v>
      </c>
      <c r="J1932" s="22">
        <v>5.0370299999999997</v>
      </c>
      <c r="K1932" s="22" t="str">
        <f t="shared" si="90"/>
        <v>19x100-Waste</v>
      </c>
      <c r="L1932" s="32">
        <f>VLOOKUP(K:K,'price per block'!A:B,2,FALSE)</f>
        <v>300</v>
      </c>
      <c r="M1932" s="33">
        <f>VLOOKUP(K:K,'price per block'!A:E,5,FALSE)</f>
        <v>1</v>
      </c>
      <c r="N1932">
        <f t="shared" si="91"/>
        <v>12.654999999999999</v>
      </c>
      <c r="O1932" s="34">
        <f t="shared" si="92"/>
        <v>0</v>
      </c>
    </row>
    <row r="1933" spans="1:15" x14ac:dyDescent="0.2">
      <c r="A1933" s="40">
        <v>45658</v>
      </c>
      <c r="B1933" t="s">
        <v>78</v>
      </c>
      <c r="C1933" s="19" t="s">
        <v>42</v>
      </c>
      <c r="D1933" s="19" t="s">
        <v>9</v>
      </c>
      <c r="E1933" s="19" t="s">
        <v>10</v>
      </c>
      <c r="F1933" s="1" t="s">
        <v>6</v>
      </c>
      <c r="G1933" s="21">
        <v>101048</v>
      </c>
      <c r="H1933" s="22">
        <v>22000</v>
      </c>
      <c r="I1933" s="22">
        <v>38.624000000000002</v>
      </c>
      <c r="J1933" s="22">
        <v>15.373100000000001</v>
      </c>
      <c r="K1933" s="22" t="str">
        <f t="shared" si="90"/>
        <v>19x100-Waste</v>
      </c>
      <c r="L1933" s="32">
        <f>VLOOKUP(K:K,'price per block'!A:B,2,FALSE)</f>
        <v>300</v>
      </c>
      <c r="M1933" s="33">
        <f>VLOOKUP(K:K,'price per block'!A:E,5,FALSE)</f>
        <v>1</v>
      </c>
      <c r="N1933">
        <f t="shared" si="91"/>
        <v>38.624000000000002</v>
      </c>
      <c r="O1933" s="34">
        <f t="shared" si="92"/>
        <v>0</v>
      </c>
    </row>
    <row r="1934" spans="1:15" x14ac:dyDescent="0.2">
      <c r="A1934" s="40">
        <v>45658</v>
      </c>
      <c r="B1934" t="s">
        <v>78</v>
      </c>
      <c r="C1934" s="19" t="s">
        <v>42</v>
      </c>
      <c r="D1934" s="19" t="s">
        <v>16</v>
      </c>
      <c r="E1934" s="19" t="s">
        <v>6</v>
      </c>
      <c r="F1934" s="1" t="s">
        <v>6</v>
      </c>
      <c r="G1934" s="21">
        <v>0</v>
      </c>
      <c r="H1934" s="22">
        <v>1416.44</v>
      </c>
      <c r="I1934" s="22">
        <v>2.488</v>
      </c>
      <c r="J1934" s="22">
        <v>0.99014400000000002</v>
      </c>
      <c r="K1934" s="22" t="str">
        <f t="shared" si="90"/>
        <v>19x100-Waste</v>
      </c>
      <c r="L1934" s="32">
        <f>VLOOKUP(K:K,'price per block'!A:B,2,FALSE)</f>
        <v>300</v>
      </c>
      <c r="M1934" s="33">
        <f>VLOOKUP(K:K,'price per block'!A:E,5,FALSE)</f>
        <v>1</v>
      </c>
      <c r="N1934">
        <f t="shared" si="91"/>
        <v>2.488</v>
      </c>
      <c r="O1934" s="34">
        <f t="shared" si="92"/>
        <v>0</v>
      </c>
    </row>
    <row r="1935" spans="1:15" x14ac:dyDescent="0.2">
      <c r="A1935" s="40">
        <v>45658</v>
      </c>
      <c r="B1935" t="s">
        <v>78</v>
      </c>
      <c r="C1935" s="19" t="s">
        <v>42</v>
      </c>
      <c r="D1935" s="19" t="s">
        <v>17</v>
      </c>
      <c r="E1935" s="19" t="s">
        <v>6</v>
      </c>
      <c r="F1935" s="1" t="s">
        <v>6</v>
      </c>
      <c r="G1935" s="21">
        <v>7</v>
      </c>
      <c r="H1935" s="22">
        <v>20.623000000000001</v>
      </c>
      <c r="I1935" s="22">
        <v>3.5999999999999997E-2</v>
      </c>
      <c r="J1935" s="22">
        <v>1.43304E-2</v>
      </c>
      <c r="K1935" s="22" t="str">
        <f t="shared" si="90"/>
        <v>19x100-Waste</v>
      </c>
      <c r="L1935" s="32">
        <f>VLOOKUP(K:K,'price per block'!A:B,2,FALSE)</f>
        <v>300</v>
      </c>
      <c r="M1935" s="33">
        <f>VLOOKUP(K:K,'price per block'!A:E,5,FALSE)</f>
        <v>1</v>
      </c>
      <c r="N1935">
        <f t="shared" si="91"/>
        <v>3.5999999999999997E-2</v>
      </c>
      <c r="O1935" s="34">
        <f t="shared" si="92"/>
        <v>0</v>
      </c>
    </row>
    <row r="1936" spans="1:15" x14ac:dyDescent="0.2">
      <c r="A1936" s="40">
        <v>45658</v>
      </c>
      <c r="B1936" t="s">
        <v>78</v>
      </c>
      <c r="C1936" s="19" t="s">
        <v>126</v>
      </c>
      <c r="D1936" s="19" t="s">
        <v>6</v>
      </c>
      <c r="E1936" s="19" t="s">
        <v>6</v>
      </c>
      <c r="F1936" s="1" t="s">
        <v>6</v>
      </c>
      <c r="G1936" s="21">
        <v>81337</v>
      </c>
      <c r="H1936" s="22">
        <v>5253.9</v>
      </c>
      <c r="I1936" s="22">
        <v>6.89</v>
      </c>
      <c r="J1936" s="22">
        <v>2.7423199999999999</v>
      </c>
      <c r="K1936" s="22" t="str">
        <f t="shared" si="90"/>
        <v>19x75-Waste</v>
      </c>
      <c r="L1936" s="32">
        <f>VLOOKUP(K:K,'price per block'!A:B,2,FALSE)</f>
        <v>300</v>
      </c>
      <c r="M1936" s="33">
        <f>VLOOKUP(K:K,'price per block'!A:E,5,FALSE)</f>
        <v>1</v>
      </c>
      <c r="N1936">
        <f t="shared" si="91"/>
        <v>6.89</v>
      </c>
      <c r="O1936" s="34">
        <f t="shared" si="92"/>
        <v>0</v>
      </c>
    </row>
    <row r="1937" spans="1:15" x14ac:dyDescent="0.2">
      <c r="A1937" s="40">
        <v>45658</v>
      </c>
      <c r="B1937" t="s">
        <v>78</v>
      </c>
      <c r="C1937" s="19" t="s">
        <v>126</v>
      </c>
      <c r="D1937" s="19" t="s">
        <v>16</v>
      </c>
      <c r="E1937" s="19" t="s">
        <v>6</v>
      </c>
      <c r="F1937" s="1" t="s">
        <v>6</v>
      </c>
      <c r="G1937" s="21">
        <v>0</v>
      </c>
      <c r="H1937" s="22">
        <v>888.84100000000001</v>
      </c>
      <c r="I1937" s="22">
        <v>1.1679999999999999</v>
      </c>
      <c r="J1937" s="22">
        <v>0.464978</v>
      </c>
      <c r="K1937" s="22" t="str">
        <f t="shared" si="90"/>
        <v>19x75-Waste</v>
      </c>
      <c r="L1937" s="32">
        <f>VLOOKUP(K:K,'price per block'!A:B,2,FALSE)</f>
        <v>300</v>
      </c>
      <c r="M1937" s="33">
        <f>VLOOKUP(K:K,'price per block'!A:E,5,FALSE)</f>
        <v>1</v>
      </c>
      <c r="N1937">
        <f t="shared" si="91"/>
        <v>1.1679999999999999</v>
      </c>
      <c r="O1937" s="34">
        <f t="shared" si="92"/>
        <v>0</v>
      </c>
    </row>
    <row r="1938" spans="1:15" x14ac:dyDescent="0.2">
      <c r="A1938" s="40">
        <v>45658</v>
      </c>
      <c r="B1938" t="s">
        <v>78</v>
      </c>
      <c r="C1938" s="19" t="s">
        <v>126</v>
      </c>
      <c r="D1938" s="19" t="s">
        <v>17</v>
      </c>
      <c r="E1938" s="19" t="s">
        <v>6</v>
      </c>
      <c r="F1938" s="1" t="s">
        <v>6</v>
      </c>
      <c r="G1938" s="21">
        <v>3</v>
      </c>
      <c r="H1938" s="22">
        <v>7.07</v>
      </c>
      <c r="I1938" s="22">
        <v>8.9999999999999993E-3</v>
      </c>
      <c r="J1938" s="22">
        <v>3.6343500000000002E-3</v>
      </c>
      <c r="K1938" s="22" t="str">
        <f t="shared" si="90"/>
        <v>19x75-Waste</v>
      </c>
      <c r="L1938" s="32">
        <f>VLOOKUP(K:K,'price per block'!A:B,2,FALSE)</f>
        <v>300</v>
      </c>
      <c r="M1938" s="33">
        <f>VLOOKUP(K:K,'price per block'!A:E,5,FALSE)</f>
        <v>1</v>
      </c>
      <c r="N1938">
        <f t="shared" si="91"/>
        <v>8.9999999999999993E-3</v>
      </c>
      <c r="O1938" s="34">
        <f t="shared" si="92"/>
        <v>0</v>
      </c>
    </row>
    <row r="1939" spans="1:15" x14ac:dyDescent="0.2">
      <c r="A1939" s="40">
        <v>45658</v>
      </c>
      <c r="B1939" t="s">
        <v>78</v>
      </c>
      <c r="C1939" s="19" t="s">
        <v>126</v>
      </c>
      <c r="D1939" s="19" t="s">
        <v>9</v>
      </c>
      <c r="E1939" s="19" t="s">
        <v>10</v>
      </c>
      <c r="F1939" s="1" t="s">
        <v>6</v>
      </c>
      <c r="G1939" s="21">
        <v>54047</v>
      </c>
      <c r="H1939" s="22">
        <v>11368.9</v>
      </c>
      <c r="I1939" s="22">
        <v>14.898</v>
      </c>
      <c r="J1939" s="22">
        <v>5.9297500000000003</v>
      </c>
      <c r="K1939" s="22" t="str">
        <f t="shared" si="90"/>
        <v>19x75-Waste</v>
      </c>
      <c r="L1939" s="32">
        <f>VLOOKUP(K:K,'price per block'!A:B,2,FALSE)</f>
        <v>300</v>
      </c>
      <c r="M1939" s="33">
        <f>VLOOKUP(K:K,'price per block'!A:E,5,FALSE)</f>
        <v>1</v>
      </c>
      <c r="N1939">
        <f t="shared" si="91"/>
        <v>14.898</v>
      </c>
      <c r="O1939" s="34">
        <f t="shared" si="92"/>
        <v>0</v>
      </c>
    </row>
    <row r="1940" spans="1:15" x14ac:dyDescent="0.2">
      <c r="A1940" s="40">
        <v>45658</v>
      </c>
      <c r="B1940" t="s">
        <v>78</v>
      </c>
      <c r="C1940" s="19" t="s">
        <v>42</v>
      </c>
      <c r="D1940" s="19" t="s">
        <v>46</v>
      </c>
      <c r="E1940" s="19" t="s">
        <v>12</v>
      </c>
      <c r="F1940" s="1" t="s">
        <v>61</v>
      </c>
      <c r="G1940" s="21">
        <v>49953</v>
      </c>
      <c r="H1940" s="22">
        <v>9385.31</v>
      </c>
      <c r="I1940" s="22">
        <v>16.483000000000001</v>
      </c>
      <c r="J1940" s="22">
        <v>6.5604800000000001</v>
      </c>
      <c r="K1940" s="22" t="str">
        <f t="shared" si="90"/>
        <v>19x100-Q1</v>
      </c>
      <c r="L1940" s="32">
        <f>VLOOKUP(K:K,'price per block'!A:B,2,FALSE)</f>
        <v>300</v>
      </c>
      <c r="M1940" s="33">
        <f>VLOOKUP(K:K,'price per block'!A:E,5,FALSE)</f>
        <v>1</v>
      </c>
      <c r="N1940">
        <f t="shared" si="91"/>
        <v>16.483000000000001</v>
      </c>
      <c r="O1940" s="34">
        <f t="shared" si="92"/>
        <v>0</v>
      </c>
    </row>
    <row r="1941" spans="1:15" x14ac:dyDescent="0.2">
      <c r="A1941" s="40">
        <v>45658</v>
      </c>
      <c r="B1941" t="s">
        <v>78</v>
      </c>
      <c r="C1941" s="19" t="s">
        <v>42</v>
      </c>
      <c r="D1941" s="19" t="s">
        <v>47</v>
      </c>
      <c r="E1941" s="19" t="s">
        <v>12</v>
      </c>
      <c r="F1941" s="1" t="s">
        <v>61</v>
      </c>
      <c r="G1941" s="21">
        <v>120952</v>
      </c>
      <c r="H1941" s="22">
        <v>45230.7</v>
      </c>
      <c r="I1941" s="22">
        <v>79.460999999999999</v>
      </c>
      <c r="J1941" s="22">
        <v>31.627300000000002</v>
      </c>
      <c r="K1941" s="22" t="str">
        <f t="shared" si="90"/>
        <v>19x100-Q1</v>
      </c>
      <c r="L1941" s="32">
        <f>VLOOKUP(K:K,'price per block'!A:B,2,FALSE)</f>
        <v>300</v>
      </c>
      <c r="M1941" s="33">
        <f>VLOOKUP(K:K,'price per block'!A:E,5,FALSE)</f>
        <v>1</v>
      </c>
      <c r="N1941">
        <f t="shared" si="91"/>
        <v>79.460999999999999</v>
      </c>
      <c r="O1941" s="34">
        <f t="shared" si="92"/>
        <v>0</v>
      </c>
    </row>
    <row r="1942" spans="1:15" x14ac:dyDescent="0.2">
      <c r="A1942" s="40">
        <v>45658</v>
      </c>
      <c r="B1942" t="s">
        <v>78</v>
      </c>
      <c r="C1942" s="19" t="s">
        <v>42</v>
      </c>
      <c r="D1942" s="19" t="s">
        <v>44</v>
      </c>
      <c r="E1942" s="19" t="s">
        <v>15</v>
      </c>
      <c r="F1942" s="1" t="s">
        <v>64</v>
      </c>
      <c r="G1942" s="21">
        <v>13594</v>
      </c>
      <c r="H1942" s="22">
        <v>3188.26</v>
      </c>
      <c r="I1942" s="22">
        <v>5.5990000000000002</v>
      </c>
      <c r="J1942" s="22">
        <v>2.2286600000000001</v>
      </c>
      <c r="K1942" s="22" t="str">
        <f t="shared" si="90"/>
        <v>19x100-Q4</v>
      </c>
      <c r="L1942" s="32">
        <f>VLOOKUP(K:K,'price per block'!A:B,2,FALSE)</f>
        <v>150</v>
      </c>
      <c r="M1942" s="33">
        <f>VLOOKUP(K:K,'price per block'!A:E,5,FALSE)</f>
        <v>0.5</v>
      </c>
      <c r="N1942">
        <f t="shared" si="91"/>
        <v>2.7995000000000001</v>
      </c>
      <c r="O1942" s="34">
        <f t="shared" si="92"/>
        <v>2.7995000000000001</v>
      </c>
    </row>
    <row r="1943" spans="1:15" x14ac:dyDescent="0.2">
      <c r="A1943" s="40">
        <v>45658</v>
      </c>
      <c r="B1943" t="s">
        <v>78</v>
      </c>
      <c r="C1943" s="19" t="s">
        <v>42</v>
      </c>
      <c r="D1943" s="19" t="s">
        <v>96</v>
      </c>
      <c r="E1943" s="19" t="s">
        <v>15</v>
      </c>
      <c r="F1943" s="1" t="s">
        <v>62</v>
      </c>
      <c r="G1943" s="21">
        <v>29275</v>
      </c>
      <c r="H1943" s="22">
        <v>7810.22</v>
      </c>
      <c r="I1943" s="22">
        <v>13.71</v>
      </c>
      <c r="J1943" s="22">
        <v>5.4568300000000001</v>
      </c>
      <c r="K1943" s="22" t="str">
        <f t="shared" si="90"/>
        <v>19x100-Q3</v>
      </c>
      <c r="L1943" s="32">
        <f>VLOOKUP(K:K,'price per block'!A:B,2,FALSE)</f>
        <v>225</v>
      </c>
      <c r="M1943" s="33">
        <f>VLOOKUP(K:K,'price per block'!A:E,5,FALSE)</f>
        <v>0.75</v>
      </c>
      <c r="N1943">
        <f t="shared" si="91"/>
        <v>10.282500000000001</v>
      </c>
      <c r="O1943" s="34">
        <f t="shared" si="92"/>
        <v>3.4275000000000002</v>
      </c>
    </row>
    <row r="1944" spans="1:15" x14ac:dyDescent="0.2">
      <c r="A1944" s="40">
        <v>45658</v>
      </c>
      <c r="B1944" t="s">
        <v>78</v>
      </c>
      <c r="C1944" s="19" t="s">
        <v>42</v>
      </c>
      <c r="D1944" s="19" t="s">
        <v>45</v>
      </c>
      <c r="E1944" s="19" t="s">
        <v>22</v>
      </c>
      <c r="F1944" s="1" t="s">
        <v>63</v>
      </c>
      <c r="G1944" s="21">
        <v>1336</v>
      </c>
      <c r="H1944" s="22">
        <v>332.79</v>
      </c>
      <c r="I1944" s="22">
        <v>0.58499999999999996</v>
      </c>
      <c r="J1944" s="22">
        <v>0.23281499999999999</v>
      </c>
      <c r="K1944" s="22" t="str">
        <f t="shared" si="90"/>
        <v>19x100-Q2</v>
      </c>
      <c r="L1944" s="32">
        <f>VLOOKUP(K:K,'price per block'!A:B,2,FALSE)</f>
        <v>300</v>
      </c>
      <c r="M1944" s="33">
        <f>VLOOKUP(K:K,'price per block'!A:E,5,FALSE)</f>
        <v>1</v>
      </c>
      <c r="N1944">
        <f t="shared" si="91"/>
        <v>0.58499999999999996</v>
      </c>
      <c r="O1944" s="34">
        <f t="shared" si="92"/>
        <v>0</v>
      </c>
    </row>
    <row r="1945" spans="1:15" x14ac:dyDescent="0.2">
      <c r="A1945" s="40">
        <v>45658</v>
      </c>
      <c r="B1945" t="s">
        <v>78</v>
      </c>
      <c r="C1945" s="19" t="s">
        <v>42</v>
      </c>
      <c r="D1945" s="19" t="s">
        <v>41</v>
      </c>
      <c r="E1945" s="19" t="s">
        <v>12</v>
      </c>
      <c r="F1945" s="1" t="s">
        <v>65</v>
      </c>
      <c r="G1945" s="21">
        <v>44</v>
      </c>
      <c r="H1945" s="22">
        <v>132.13200000000001</v>
      </c>
      <c r="I1945" s="22">
        <v>0.23300000000000001</v>
      </c>
      <c r="J1945" s="22">
        <v>9.2600500000000002E-2</v>
      </c>
      <c r="K1945" s="22" t="str">
        <f t="shared" si="90"/>
        <v>19x100-Q5</v>
      </c>
      <c r="L1945" s="32">
        <f>VLOOKUP(K:K,'price per block'!A:B,2,FALSE)</f>
        <v>300</v>
      </c>
      <c r="M1945" s="33">
        <f>VLOOKUP(K:K,'price per block'!A:E,5,FALSE)</f>
        <v>1</v>
      </c>
      <c r="N1945">
        <f t="shared" si="91"/>
        <v>0.23300000000000001</v>
      </c>
      <c r="O1945" s="34">
        <f t="shared" si="92"/>
        <v>0</v>
      </c>
    </row>
    <row r="1946" spans="1:15" x14ac:dyDescent="0.2">
      <c r="A1946" s="40">
        <v>45658</v>
      </c>
      <c r="B1946" t="s">
        <v>78</v>
      </c>
      <c r="C1946" s="19" t="s">
        <v>42</v>
      </c>
      <c r="D1946" s="19" t="s">
        <v>43</v>
      </c>
      <c r="E1946" s="19" t="s">
        <v>12</v>
      </c>
      <c r="F1946" s="1" t="s">
        <v>65</v>
      </c>
      <c r="G1946" s="21">
        <v>100</v>
      </c>
      <c r="H1946" s="22">
        <v>240.8</v>
      </c>
      <c r="I1946" s="22">
        <v>0.42399999999999999</v>
      </c>
      <c r="J1946" s="22">
        <v>0.16878699999999999</v>
      </c>
      <c r="K1946" s="22" t="str">
        <f t="shared" si="90"/>
        <v>19x100-Q5</v>
      </c>
      <c r="L1946" s="32">
        <f>VLOOKUP(K:K,'price per block'!A:B,2,FALSE)</f>
        <v>300</v>
      </c>
      <c r="M1946" s="33">
        <f>VLOOKUP(K:K,'price per block'!A:E,5,FALSE)</f>
        <v>1</v>
      </c>
      <c r="N1946">
        <f t="shared" si="91"/>
        <v>0.42399999999999999</v>
      </c>
      <c r="O1946" s="34">
        <f t="shared" si="92"/>
        <v>0</v>
      </c>
    </row>
    <row r="1947" spans="1:15" x14ac:dyDescent="0.2">
      <c r="A1947" s="40">
        <v>45658</v>
      </c>
      <c r="B1947" t="s">
        <v>78</v>
      </c>
      <c r="C1947" s="19" t="s">
        <v>126</v>
      </c>
      <c r="D1947" s="19" t="s">
        <v>13</v>
      </c>
      <c r="E1947" s="19" t="s">
        <v>12</v>
      </c>
      <c r="F1947" s="1" t="s">
        <v>61</v>
      </c>
      <c r="G1947" s="21">
        <v>31144</v>
      </c>
      <c r="H1947" s="22">
        <v>6338.68</v>
      </c>
      <c r="I1947" s="22">
        <v>8.31</v>
      </c>
      <c r="J1947" s="22">
        <v>3.3076500000000002</v>
      </c>
      <c r="K1947" s="22" t="str">
        <f t="shared" si="90"/>
        <v>19x75-Q1</v>
      </c>
      <c r="L1947" s="32">
        <f>VLOOKUP(K:K,'price per block'!A:B,2,FALSE)</f>
        <v>300</v>
      </c>
      <c r="M1947" s="33">
        <f>VLOOKUP(K:K,'price per block'!A:E,5,FALSE)</f>
        <v>1</v>
      </c>
      <c r="N1947">
        <f t="shared" si="91"/>
        <v>8.31</v>
      </c>
      <c r="O1947" s="34">
        <f t="shared" si="92"/>
        <v>0</v>
      </c>
    </row>
    <row r="1948" spans="1:15" x14ac:dyDescent="0.2">
      <c r="A1948" s="40">
        <v>45658</v>
      </c>
      <c r="B1948" t="s">
        <v>78</v>
      </c>
      <c r="C1948" s="19" t="s">
        <v>126</v>
      </c>
      <c r="D1948" s="19" t="s">
        <v>27</v>
      </c>
      <c r="E1948" s="19" t="s">
        <v>15</v>
      </c>
      <c r="F1948" s="1" t="s">
        <v>64</v>
      </c>
      <c r="G1948" s="21">
        <v>7916</v>
      </c>
      <c r="H1948" s="22">
        <v>1857</v>
      </c>
      <c r="I1948" s="22">
        <v>2.4329999999999998</v>
      </c>
      <c r="J1948" s="22">
        <v>0.968275</v>
      </c>
      <c r="K1948" s="22" t="str">
        <f t="shared" si="90"/>
        <v>19x75-Q4</v>
      </c>
      <c r="L1948" s="32">
        <f>VLOOKUP(K:K,'price per block'!A:B,2,FALSE)</f>
        <v>200.00000000000003</v>
      </c>
      <c r="M1948" s="33">
        <f>VLOOKUP(K:K,'price per block'!A:E,5,FALSE)</f>
        <v>0.66666666666666663</v>
      </c>
      <c r="N1948">
        <f t="shared" si="91"/>
        <v>1.6219999999999999</v>
      </c>
      <c r="O1948" s="34">
        <f t="shared" si="92"/>
        <v>0.81099999999999994</v>
      </c>
    </row>
    <row r="1949" spans="1:15" x14ac:dyDescent="0.2">
      <c r="A1949" s="40">
        <v>45658</v>
      </c>
      <c r="B1949" t="s">
        <v>78</v>
      </c>
      <c r="C1949" s="19" t="s">
        <v>126</v>
      </c>
      <c r="D1949" s="19" t="s">
        <v>14</v>
      </c>
      <c r="E1949" s="19" t="s">
        <v>15</v>
      </c>
      <c r="F1949" s="1" t="s">
        <v>62</v>
      </c>
      <c r="G1949" s="21">
        <v>16399</v>
      </c>
      <c r="H1949" s="22">
        <v>4567.43</v>
      </c>
      <c r="I1949" s="22">
        <v>5.9820000000000002</v>
      </c>
      <c r="J1949" s="22">
        <v>2.3808600000000002</v>
      </c>
      <c r="K1949" s="22" t="str">
        <f t="shared" si="90"/>
        <v>19x75-Q3</v>
      </c>
      <c r="L1949" s="32">
        <f>VLOOKUP(K:K,'price per block'!A:B,2,FALSE)</f>
        <v>244</v>
      </c>
      <c r="M1949" s="33">
        <f>VLOOKUP(K:K,'price per block'!A:E,5,FALSE)</f>
        <v>0.81333333333333335</v>
      </c>
      <c r="N1949">
        <f t="shared" si="91"/>
        <v>4.8653599999999999</v>
      </c>
      <c r="O1949" s="34">
        <f t="shared" si="92"/>
        <v>1.1166400000000003</v>
      </c>
    </row>
    <row r="1950" spans="1:15" x14ac:dyDescent="0.2">
      <c r="A1950" s="40">
        <v>45658</v>
      </c>
      <c r="B1950" t="s">
        <v>78</v>
      </c>
      <c r="C1950" s="19" t="s">
        <v>126</v>
      </c>
      <c r="D1950" s="19" t="s">
        <v>11</v>
      </c>
      <c r="E1950" s="19" t="s">
        <v>12</v>
      </c>
      <c r="F1950" s="1" t="s">
        <v>61</v>
      </c>
      <c r="G1950" s="21">
        <v>77791</v>
      </c>
      <c r="H1950" s="22">
        <v>30145.5</v>
      </c>
      <c r="I1950" s="22">
        <v>39.527000000000001</v>
      </c>
      <c r="J1950" s="22">
        <v>15.7325</v>
      </c>
      <c r="K1950" s="22" t="str">
        <f t="shared" si="90"/>
        <v>19x75-Q1</v>
      </c>
      <c r="L1950" s="32">
        <f>VLOOKUP(K:K,'price per block'!A:B,2,FALSE)</f>
        <v>300</v>
      </c>
      <c r="M1950" s="33">
        <f>VLOOKUP(K:K,'price per block'!A:E,5,FALSE)</f>
        <v>1</v>
      </c>
      <c r="N1950">
        <f t="shared" si="91"/>
        <v>39.527000000000001</v>
      </c>
      <c r="O1950" s="34">
        <f t="shared" si="92"/>
        <v>0</v>
      </c>
    </row>
    <row r="1951" spans="1:15" x14ac:dyDescent="0.2">
      <c r="A1951" s="40">
        <v>45658</v>
      </c>
      <c r="B1951" t="s">
        <v>78</v>
      </c>
      <c r="C1951" s="19" t="s">
        <v>126</v>
      </c>
      <c r="D1951" s="19" t="s">
        <v>94</v>
      </c>
      <c r="E1951" s="19" t="s">
        <v>12</v>
      </c>
      <c r="F1951" s="1" t="s">
        <v>65</v>
      </c>
      <c r="G1951" s="21">
        <v>1068</v>
      </c>
      <c r="H1951" s="22">
        <v>1281.5999999999999</v>
      </c>
      <c r="I1951" s="22">
        <v>1.679</v>
      </c>
      <c r="J1951" s="22">
        <v>0.66834000000000005</v>
      </c>
      <c r="K1951" s="22" t="str">
        <f t="shared" si="90"/>
        <v>19x75-Q5</v>
      </c>
      <c r="L1951" s="32">
        <f>VLOOKUP(K:K,'price per block'!A:B,2,FALSE)</f>
        <v>300</v>
      </c>
      <c r="M1951" s="33">
        <f>VLOOKUP(K:K,'price per block'!A:E,5,FALSE)</f>
        <v>1</v>
      </c>
      <c r="N1951">
        <f t="shared" si="91"/>
        <v>1.679</v>
      </c>
      <c r="O1951" s="34">
        <f t="shared" si="92"/>
        <v>0</v>
      </c>
    </row>
    <row r="1952" spans="1:15" x14ac:dyDescent="0.2">
      <c r="A1952" s="40">
        <v>45658</v>
      </c>
      <c r="B1952" t="s">
        <v>78</v>
      </c>
      <c r="C1952" s="19" t="s">
        <v>126</v>
      </c>
      <c r="D1952" s="19" t="s">
        <v>23</v>
      </c>
      <c r="E1952" s="19" t="s">
        <v>22</v>
      </c>
      <c r="F1952" s="1" t="s">
        <v>63</v>
      </c>
      <c r="G1952" s="21">
        <v>135</v>
      </c>
      <c r="H1952" s="22">
        <v>37.515999999999998</v>
      </c>
      <c r="I1952" s="22">
        <v>4.9000000000000002E-2</v>
      </c>
      <c r="J1952" s="22">
        <v>1.9579900000000001E-2</v>
      </c>
      <c r="K1952" s="22" t="str">
        <f t="shared" si="90"/>
        <v>19x75-Q2</v>
      </c>
      <c r="L1952" s="32">
        <f>VLOOKUP(K:K,'price per block'!A:B,2,FALSE)</f>
        <v>300</v>
      </c>
      <c r="M1952" s="33">
        <f>VLOOKUP(K:K,'price per block'!A:E,5,FALSE)</f>
        <v>1</v>
      </c>
      <c r="N1952">
        <f t="shared" si="91"/>
        <v>4.9000000000000002E-2</v>
      </c>
      <c r="O1952" s="34">
        <f t="shared" si="92"/>
        <v>0</v>
      </c>
    </row>
    <row r="1953" spans="1:15" x14ac:dyDescent="0.2">
      <c r="A1953" s="40">
        <v>45658</v>
      </c>
      <c r="B1953" s="23" t="s">
        <v>83</v>
      </c>
      <c r="C1953" s="19" t="s">
        <v>130</v>
      </c>
      <c r="D1953" s="19" t="s">
        <v>9</v>
      </c>
      <c r="E1953" s="19" t="s">
        <v>10</v>
      </c>
      <c r="F1953" s="1" t="s">
        <v>6</v>
      </c>
      <c r="G1953" s="21">
        <v>99753</v>
      </c>
      <c r="H1953" s="22">
        <v>19201.3</v>
      </c>
      <c r="I1953" s="22">
        <v>20.986999999999998</v>
      </c>
      <c r="J1953" s="22">
        <v>11.1601</v>
      </c>
      <c r="K1953" s="22" t="str">
        <f t="shared" si="90"/>
        <v>16x75-Waste</v>
      </c>
      <c r="L1953" s="32">
        <f>VLOOKUP(K:K,'price per block'!A:B,2,FALSE)</f>
        <v>300</v>
      </c>
      <c r="M1953" s="33">
        <f>VLOOKUP(K:K,'price per block'!A:E,5,FALSE)</f>
        <v>1</v>
      </c>
      <c r="N1953">
        <f t="shared" si="91"/>
        <v>20.986999999999998</v>
      </c>
      <c r="O1953" s="34">
        <f t="shared" si="92"/>
        <v>0</v>
      </c>
    </row>
    <row r="1954" spans="1:15" x14ac:dyDescent="0.2">
      <c r="A1954" s="40">
        <v>45658</v>
      </c>
      <c r="B1954" s="23" t="s">
        <v>83</v>
      </c>
      <c r="C1954" s="19" t="s">
        <v>130</v>
      </c>
      <c r="D1954" s="19" t="s">
        <v>6</v>
      </c>
      <c r="E1954" s="19" t="s">
        <v>6</v>
      </c>
      <c r="F1954" s="1" t="s">
        <v>6</v>
      </c>
      <c r="G1954" s="21">
        <v>189616</v>
      </c>
      <c r="H1954" s="22">
        <v>8569.4699999999993</v>
      </c>
      <c r="I1954" s="22">
        <v>9.3710000000000004</v>
      </c>
      <c r="J1954" s="22">
        <v>4.9833299999999996</v>
      </c>
      <c r="K1954" s="22" t="str">
        <f t="shared" si="90"/>
        <v>16x75-Waste</v>
      </c>
      <c r="L1954" s="32">
        <f>VLOOKUP(K:K,'price per block'!A:B,2,FALSE)</f>
        <v>300</v>
      </c>
      <c r="M1954" s="33">
        <f>VLOOKUP(K:K,'price per block'!A:E,5,FALSE)</f>
        <v>1</v>
      </c>
      <c r="N1954">
        <f t="shared" si="91"/>
        <v>9.3710000000000004</v>
      </c>
      <c r="O1954" s="34">
        <f t="shared" si="92"/>
        <v>0</v>
      </c>
    </row>
    <row r="1955" spans="1:15" x14ac:dyDescent="0.2">
      <c r="A1955" s="40">
        <v>45658</v>
      </c>
      <c r="B1955" s="23" t="s">
        <v>83</v>
      </c>
      <c r="C1955" s="19" t="s">
        <v>130</v>
      </c>
      <c r="D1955" s="19" t="s">
        <v>16</v>
      </c>
      <c r="E1955" s="19" t="s">
        <v>6</v>
      </c>
      <c r="F1955" s="1" t="s">
        <v>6</v>
      </c>
      <c r="G1955" s="21">
        <v>0</v>
      </c>
      <c r="H1955" s="22">
        <v>2081.11</v>
      </c>
      <c r="I1955" s="22">
        <v>2.2759999999999998</v>
      </c>
      <c r="J1955" s="22">
        <v>1.2100500000000001</v>
      </c>
      <c r="K1955" s="22" t="str">
        <f t="shared" si="90"/>
        <v>16x75-Waste</v>
      </c>
      <c r="L1955" s="32">
        <f>VLOOKUP(K:K,'price per block'!A:B,2,FALSE)</f>
        <v>300</v>
      </c>
      <c r="M1955" s="33">
        <f>VLOOKUP(K:K,'price per block'!A:E,5,FALSE)</f>
        <v>1</v>
      </c>
      <c r="N1955">
        <f t="shared" si="91"/>
        <v>2.2759999999999998</v>
      </c>
      <c r="O1955" s="34">
        <f t="shared" si="92"/>
        <v>0</v>
      </c>
    </row>
    <row r="1956" spans="1:15" x14ac:dyDescent="0.2">
      <c r="A1956" s="40">
        <v>45658</v>
      </c>
      <c r="B1956" s="23" t="s">
        <v>83</v>
      </c>
      <c r="C1956" s="19" t="s">
        <v>130</v>
      </c>
      <c r="D1956" s="19" t="s">
        <v>17</v>
      </c>
      <c r="E1956" s="19" t="s">
        <v>6</v>
      </c>
      <c r="F1956" s="1" t="s">
        <v>6</v>
      </c>
      <c r="G1956" s="21">
        <v>1</v>
      </c>
      <c r="H1956" s="22">
        <v>2.4239999999999999</v>
      </c>
      <c r="I1956" s="22">
        <v>3.0000000000000001E-3</v>
      </c>
      <c r="J1956" s="22">
        <v>1.41132E-3</v>
      </c>
      <c r="K1956" s="22" t="str">
        <f t="shared" si="90"/>
        <v>16x75-Waste</v>
      </c>
      <c r="L1956" s="32">
        <f>VLOOKUP(K:K,'price per block'!A:B,2,FALSE)</f>
        <v>300</v>
      </c>
      <c r="M1956" s="33">
        <f>VLOOKUP(K:K,'price per block'!A:E,5,FALSE)</f>
        <v>1</v>
      </c>
      <c r="N1956">
        <f t="shared" si="91"/>
        <v>3.0000000000000001E-3</v>
      </c>
      <c r="O1956" s="34">
        <f t="shared" si="92"/>
        <v>0</v>
      </c>
    </row>
    <row r="1957" spans="1:15" x14ac:dyDescent="0.2">
      <c r="A1957" s="40">
        <v>45658</v>
      </c>
      <c r="B1957" s="23" t="s">
        <v>83</v>
      </c>
      <c r="C1957" s="19" t="s">
        <v>130</v>
      </c>
      <c r="D1957" s="19" t="s">
        <v>38</v>
      </c>
      <c r="E1957" s="19" t="s">
        <v>12</v>
      </c>
      <c r="F1957" s="1" t="s">
        <v>61</v>
      </c>
      <c r="G1957" s="21">
        <v>247100</v>
      </c>
      <c r="H1957" s="22">
        <v>110949</v>
      </c>
      <c r="I1957" s="22">
        <v>121.343</v>
      </c>
      <c r="J1957" s="22">
        <v>64.526700000000005</v>
      </c>
      <c r="K1957" s="22" t="str">
        <f t="shared" si="90"/>
        <v>16x75-Q1</v>
      </c>
      <c r="L1957" s="32">
        <f>VLOOKUP(K:K,'price per block'!A:B,2,FALSE)</f>
        <v>300</v>
      </c>
      <c r="M1957" s="33">
        <f>VLOOKUP(K:K,'price per block'!A:E,5,FALSE)</f>
        <v>1</v>
      </c>
      <c r="N1957">
        <f t="shared" si="91"/>
        <v>121.343</v>
      </c>
      <c r="O1957" s="34">
        <f t="shared" si="92"/>
        <v>0</v>
      </c>
    </row>
    <row r="1958" spans="1:15" x14ac:dyDescent="0.2">
      <c r="A1958" s="40">
        <v>45658</v>
      </c>
      <c r="B1958" s="23" t="s">
        <v>83</v>
      </c>
      <c r="C1958" s="19" t="s">
        <v>130</v>
      </c>
      <c r="D1958" s="19" t="s">
        <v>116</v>
      </c>
      <c r="E1958" s="19" t="s">
        <v>117</v>
      </c>
      <c r="F1958" s="1" t="s">
        <v>64</v>
      </c>
      <c r="G1958" s="21">
        <v>57437</v>
      </c>
      <c r="H1958" s="22">
        <v>11629.4</v>
      </c>
      <c r="I1958" s="22">
        <v>12.71</v>
      </c>
      <c r="J1958" s="22">
        <v>6.7586399999999998</v>
      </c>
      <c r="K1958" s="22" t="str">
        <f t="shared" si="90"/>
        <v>16x75-Q4</v>
      </c>
      <c r="L1958" s="32">
        <f>VLOOKUP(K:K,'price per block'!A:B,2,FALSE)</f>
        <v>200.00000000000003</v>
      </c>
      <c r="M1958" s="33">
        <f>VLOOKUP(K:K,'price per block'!A:E,5,FALSE)</f>
        <v>0.66666666666666663</v>
      </c>
      <c r="N1958">
        <f t="shared" si="91"/>
        <v>8.4733333333333327</v>
      </c>
      <c r="O1958" s="34">
        <f t="shared" si="92"/>
        <v>4.2366666666666681</v>
      </c>
    </row>
    <row r="1959" spans="1:15" x14ac:dyDescent="0.2">
      <c r="A1959" s="40">
        <v>45658</v>
      </c>
      <c r="B1959" s="23" t="s">
        <v>83</v>
      </c>
      <c r="C1959" s="19" t="s">
        <v>130</v>
      </c>
      <c r="D1959" s="19" t="s">
        <v>40</v>
      </c>
      <c r="E1959" s="19" t="s">
        <v>15</v>
      </c>
      <c r="F1959" s="1" t="s">
        <v>62</v>
      </c>
      <c r="G1959" s="21">
        <v>1596</v>
      </c>
      <c r="H1959" s="22">
        <v>338.31599999999997</v>
      </c>
      <c r="I1959" s="22">
        <v>0.36899999999999999</v>
      </c>
      <c r="J1959" s="22">
        <v>0.19620499999999999</v>
      </c>
      <c r="K1959" s="22" t="str">
        <f t="shared" si="90"/>
        <v>16x75-Q3</v>
      </c>
      <c r="L1959" s="32">
        <f>VLOOKUP(K:K,'price per block'!A:B,2,FALSE)</f>
        <v>244</v>
      </c>
      <c r="M1959" s="33">
        <f>VLOOKUP(K:K,'price per block'!A:E,5,FALSE)</f>
        <v>0.81333333333333335</v>
      </c>
      <c r="N1959">
        <f t="shared" si="91"/>
        <v>0.30012</v>
      </c>
      <c r="O1959" s="34">
        <f t="shared" si="92"/>
        <v>6.8879999999999997E-2</v>
      </c>
    </row>
    <row r="1960" spans="1:15" x14ac:dyDescent="0.2">
      <c r="A1960" s="40">
        <v>45658</v>
      </c>
      <c r="B1960" s="23" t="s">
        <v>83</v>
      </c>
      <c r="C1960" s="19" t="s">
        <v>130</v>
      </c>
      <c r="D1960" s="19" t="s">
        <v>39</v>
      </c>
      <c r="E1960" s="19" t="s">
        <v>12</v>
      </c>
      <c r="F1960" s="1" t="s">
        <v>61</v>
      </c>
      <c r="G1960" s="21">
        <v>41566</v>
      </c>
      <c r="H1960" s="22">
        <v>8253.6200000000008</v>
      </c>
      <c r="I1960" s="22">
        <v>9.0220000000000002</v>
      </c>
      <c r="J1960" s="22">
        <v>4.7978500000000004</v>
      </c>
      <c r="K1960" s="22" t="str">
        <f t="shared" si="90"/>
        <v>16x75-Q1</v>
      </c>
      <c r="L1960" s="32">
        <f>VLOOKUP(K:K,'price per block'!A:B,2,FALSE)</f>
        <v>300</v>
      </c>
      <c r="M1960" s="33">
        <f>VLOOKUP(K:K,'price per block'!A:E,5,FALSE)</f>
        <v>1</v>
      </c>
      <c r="N1960">
        <f t="shared" si="91"/>
        <v>9.0220000000000002</v>
      </c>
      <c r="O1960" s="34">
        <f t="shared" si="92"/>
        <v>0</v>
      </c>
    </row>
    <row r="1961" spans="1:15" x14ac:dyDescent="0.2">
      <c r="A1961" s="40">
        <v>45658</v>
      </c>
      <c r="B1961" s="23" t="s">
        <v>83</v>
      </c>
      <c r="C1961" s="19" t="s">
        <v>130</v>
      </c>
      <c r="D1961" s="19" t="s">
        <v>118</v>
      </c>
      <c r="E1961" s="19" t="s">
        <v>12</v>
      </c>
      <c r="F1961" s="1" t="s">
        <v>65</v>
      </c>
      <c r="G1961" s="21">
        <v>4714</v>
      </c>
      <c r="H1961" s="22">
        <v>5656.8</v>
      </c>
      <c r="I1961" s="22">
        <v>6.1790000000000003</v>
      </c>
      <c r="J1961" s="22">
        <v>3.2860399999999998</v>
      </c>
      <c r="K1961" s="22" t="str">
        <f t="shared" si="90"/>
        <v>16x75-Q5</v>
      </c>
      <c r="L1961" s="32">
        <f>VLOOKUP(K:K,'price per block'!A:B,2,FALSE)</f>
        <v>225</v>
      </c>
      <c r="M1961" s="33">
        <f>VLOOKUP(K:K,'price per block'!A:E,5,FALSE)</f>
        <v>1</v>
      </c>
      <c r="N1961">
        <f t="shared" si="91"/>
        <v>6.1790000000000003</v>
      </c>
      <c r="O1961" s="34">
        <f t="shared" si="92"/>
        <v>0</v>
      </c>
    </row>
    <row r="1962" spans="1:15" x14ac:dyDescent="0.2">
      <c r="A1962" s="40">
        <v>45658</v>
      </c>
      <c r="B1962" s="23" t="s">
        <v>83</v>
      </c>
      <c r="C1962" s="19" t="s">
        <v>130</v>
      </c>
      <c r="D1962" s="19" t="s">
        <v>67</v>
      </c>
      <c r="E1962" s="19" t="s">
        <v>22</v>
      </c>
      <c r="F1962" s="1" t="s">
        <v>63</v>
      </c>
      <c r="G1962" s="21">
        <v>1122</v>
      </c>
      <c r="H1962" s="22">
        <v>320.10599999999999</v>
      </c>
      <c r="I1962" s="22">
        <v>0.35</v>
      </c>
      <c r="J1962" s="22">
        <v>0.18631500000000001</v>
      </c>
      <c r="K1962" s="22" t="str">
        <f t="shared" si="90"/>
        <v>16x75-Q2</v>
      </c>
      <c r="L1962" s="32">
        <f>VLOOKUP(K:K,'price per block'!A:B,2,FALSE)</f>
        <v>300</v>
      </c>
      <c r="M1962" s="33">
        <f>VLOOKUP(K:K,'price per block'!A:E,5,FALSE)</f>
        <v>1</v>
      </c>
      <c r="N1962">
        <f t="shared" si="91"/>
        <v>0.35</v>
      </c>
      <c r="O1962" s="34">
        <f t="shared" si="92"/>
        <v>0</v>
      </c>
    </row>
    <row r="1963" spans="1:15" x14ac:dyDescent="0.2">
      <c r="A1963" s="40">
        <v>45658</v>
      </c>
      <c r="B1963" s="23" t="s">
        <v>83</v>
      </c>
      <c r="C1963" s="19" t="s">
        <v>130</v>
      </c>
      <c r="D1963" s="19" t="s">
        <v>35</v>
      </c>
      <c r="E1963" s="19" t="s">
        <v>12</v>
      </c>
      <c r="F1963" s="1" t="s">
        <v>65</v>
      </c>
      <c r="G1963" s="21">
        <v>829</v>
      </c>
      <c r="H1963" s="22">
        <v>1996.23</v>
      </c>
      <c r="I1963" s="22">
        <v>2.1859999999999999</v>
      </c>
      <c r="J1963" s="22">
        <v>1.1624399999999999</v>
      </c>
      <c r="K1963" s="22" t="str">
        <f t="shared" si="90"/>
        <v>16x75-Q5</v>
      </c>
      <c r="L1963" s="32">
        <f>VLOOKUP(K:K,'price per block'!A:B,2,FALSE)</f>
        <v>225</v>
      </c>
      <c r="M1963" s="33">
        <f>VLOOKUP(K:K,'price per block'!A:E,5,FALSE)</f>
        <v>1</v>
      </c>
      <c r="N1963">
        <f t="shared" si="91"/>
        <v>2.1859999999999999</v>
      </c>
      <c r="O1963" s="34">
        <f t="shared" si="92"/>
        <v>0</v>
      </c>
    </row>
    <row r="1964" spans="1:15" x14ac:dyDescent="0.2">
      <c r="A1964" s="40">
        <v>45658</v>
      </c>
      <c r="B1964" s="23" t="s">
        <v>83</v>
      </c>
      <c r="C1964" s="19" t="s">
        <v>130</v>
      </c>
      <c r="D1964" s="19" t="s">
        <v>37</v>
      </c>
      <c r="E1964" s="19" t="s">
        <v>12</v>
      </c>
      <c r="F1964" s="1" t="s">
        <v>65</v>
      </c>
      <c r="G1964" s="21">
        <v>989</v>
      </c>
      <c r="H1964" s="22">
        <v>2969.97</v>
      </c>
      <c r="I1964" s="22">
        <v>3.2549999999999999</v>
      </c>
      <c r="J1964" s="22">
        <v>1.73092</v>
      </c>
      <c r="K1964" s="22" t="str">
        <f t="shared" si="90"/>
        <v>16x75-Q5</v>
      </c>
      <c r="L1964" s="32">
        <f>VLOOKUP(K:K,'price per block'!A:B,2,FALSE)</f>
        <v>225</v>
      </c>
      <c r="M1964" s="33">
        <f>VLOOKUP(K:K,'price per block'!A:E,5,FALSE)</f>
        <v>1</v>
      </c>
      <c r="N1964">
        <f t="shared" si="91"/>
        <v>3.2549999999999999</v>
      </c>
      <c r="O1964" s="34">
        <f t="shared" si="92"/>
        <v>0</v>
      </c>
    </row>
    <row r="1965" spans="1:15" x14ac:dyDescent="0.2">
      <c r="A1965" s="40">
        <v>45658</v>
      </c>
      <c r="B1965" s="23" t="s">
        <v>83</v>
      </c>
      <c r="C1965" s="19" t="s">
        <v>130</v>
      </c>
      <c r="D1965" s="19" t="s">
        <v>6</v>
      </c>
      <c r="E1965" s="19" t="s">
        <v>6</v>
      </c>
      <c r="F1965" s="29" t="s">
        <v>6</v>
      </c>
      <c r="G1965" s="21">
        <v>5360</v>
      </c>
      <c r="H1965" s="22">
        <v>255.375</v>
      </c>
      <c r="I1965" s="22">
        <v>0.28000000000000003</v>
      </c>
      <c r="J1965" s="22">
        <v>0.13830200000000001</v>
      </c>
      <c r="K1965" s="22" t="str">
        <f t="shared" si="90"/>
        <v>16x75-Waste</v>
      </c>
      <c r="L1965" s="32">
        <f>VLOOKUP(K:K,'price per block'!A:B,2,FALSE)</f>
        <v>300</v>
      </c>
      <c r="M1965" s="33">
        <f>VLOOKUP(K:K,'price per block'!A:E,5,FALSE)</f>
        <v>1</v>
      </c>
      <c r="N1965">
        <f t="shared" si="91"/>
        <v>0.28000000000000003</v>
      </c>
      <c r="O1965" s="34">
        <f t="shared" si="92"/>
        <v>0</v>
      </c>
    </row>
    <row r="1966" spans="1:15" x14ac:dyDescent="0.2">
      <c r="A1966" s="40">
        <v>45658</v>
      </c>
      <c r="B1966" s="23" t="s">
        <v>83</v>
      </c>
      <c r="C1966" s="19" t="s">
        <v>130</v>
      </c>
      <c r="D1966" s="19" t="s">
        <v>16</v>
      </c>
      <c r="E1966" s="19" t="s">
        <v>6</v>
      </c>
      <c r="F1966" s="29" t="s">
        <v>6</v>
      </c>
      <c r="G1966" s="21">
        <v>0</v>
      </c>
      <c r="H1966" s="22">
        <v>65.183999999999997</v>
      </c>
      <c r="I1966" s="22">
        <v>7.0999999999999994E-2</v>
      </c>
      <c r="J1966" s="22">
        <v>3.5307900000000003E-2</v>
      </c>
      <c r="K1966" s="22" t="str">
        <f t="shared" si="90"/>
        <v>16x75-Waste</v>
      </c>
      <c r="L1966" s="32">
        <f>VLOOKUP(K:K,'price per block'!A:B,2,FALSE)</f>
        <v>300</v>
      </c>
      <c r="M1966" s="33">
        <f>VLOOKUP(K:K,'price per block'!A:E,5,FALSE)</f>
        <v>1</v>
      </c>
      <c r="N1966">
        <f t="shared" si="91"/>
        <v>7.0999999999999994E-2</v>
      </c>
      <c r="O1966" s="34">
        <f t="shared" si="92"/>
        <v>0</v>
      </c>
    </row>
    <row r="1967" spans="1:15" x14ac:dyDescent="0.2">
      <c r="A1967" s="40">
        <v>45658</v>
      </c>
      <c r="B1967" s="23" t="s">
        <v>83</v>
      </c>
      <c r="C1967" s="19" t="s">
        <v>130</v>
      </c>
      <c r="D1967" s="19" t="s">
        <v>17</v>
      </c>
      <c r="E1967" s="19" t="s">
        <v>6</v>
      </c>
      <c r="F1967" s="29" t="s">
        <v>6</v>
      </c>
      <c r="G1967" s="21">
        <v>0</v>
      </c>
      <c r="H1967" s="22">
        <v>0</v>
      </c>
      <c r="I1967" s="22">
        <v>0</v>
      </c>
      <c r="J1967" s="22">
        <v>0</v>
      </c>
      <c r="K1967" s="22" t="str">
        <f t="shared" si="90"/>
        <v>16x75-Waste</v>
      </c>
      <c r="L1967" s="32">
        <f>VLOOKUP(K:K,'price per block'!A:B,2,FALSE)</f>
        <v>300</v>
      </c>
      <c r="M1967" s="33">
        <f>VLOOKUP(K:K,'price per block'!A:E,5,FALSE)</f>
        <v>1</v>
      </c>
      <c r="N1967">
        <f t="shared" si="91"/>
        <v>0</v>
      </c>
      <c r="O1967" s="34">
        <f t="shared" si="92"/>
        <v>0</v>
      </c>
    </row>
    <row r="1968" spans="1:15" x14ac:dyDescent="0.2">
      <c r="A1968" s="40">
        <v>45658</v>
      </c>
      <c r="B1968" s="23" t="s">
        <v>83</v>
      </c>
      <c r="C1968" s="19" t="s">
        <v>130</v>
      </c>
      <c r="D1968" s="19" t="s">
        <v>9</v>
      </c>
      <c r="E1968" s="19" t="s">
        <v>10</v>
      </c>
      <c r="F1968" s="29" t="s">
        <v>6</v>
      </c>
      <c r="G1968" s="21">
        <v>3323</v>
      </c>
      <c r="H1968" s="22">
        <v>666.61</v>
      </c>
      <c r="I1968" s="22">
        <v>0.73</v>
      </c>
      <c r="J1968" s="22">
        <v>0.36076200000000003</v>
      </c>
      <c r="K1968" s="22" t="str">
        <f t="shared" si="90"/>
        <v>16x75-Waste</v>
      </c>
      <c r="L1968" s="32">
        <f>VLOOKUP(K:K,'price per block'!A:B,2,FALSE)</f>
        <v>300</v>
      </c>
      <c r="M1968" s="33">
        <f>VLOOKUP(K:K,'price per block'!A:E,5,FALSE)</f>
        <v>1</v>
      </c>
      <c r="N1968">
        <f t="shared" si="91"/>
        <v>0.73</v>
      </c>
      <c r="O1968" s="34">
        <f t="shared" si="92"/>
        <v>0</v>
      </c>
    </row>
    <row r="1969" spans="1:15" x14ac:dyDescent="0.2">
      <c r="A1969" s="40">
        <v>45658</v>
      </c>
      <c r="B1969" s="23" t="s">
        <v>83</v>
      </c>
      <c r="C1969" s="19" t="s">
        <v>130</v>
      </c>
      <c r="D1969" s="19" t="s">
        <v>6</v>
      </c>
      <c r="E1969" s="19" t="s">
        <v>6</v>
      </c>
      <c r="F1969" s="29" t="s">
        <v>6</v>
      </c>
      <c r="G1969" s="21">
        <v>26188</v>
      </c>
      <c r="H1969" s="22">
        <v>1404.96</v>
      </c>
      <c r="I1969" s="22">
        <v>1.538</v>
      </c>
      <c r="J1969" s="22">
        <v>0.75986299999999996</v>
      </c>
      <c r="K1969" s="22" t="str">
        <f t="shared" si="90"/>
        <v>16x75-Waste</v>
      </c>
      <c r="L1969" s="32">
        <f>VLOOKUP(K:K,'price per block'!A:B,2,FALSE)</f>
        <v>300</v>
      </c>
      <c r="M1969" s="33">
        <f>VLOOKUP(K:K,'price per block'!A:E,5,FALSE)</f>
        <v>1</v>
      </c>
      <c r="N1969">
        <f t="shared" si="91"/>
        <v>1.538</v>
      </c>
      <c r="O1969" s="34">
        <f t="shared" si="92"/>
        <v>0</v>
      </c>
    </row>
    <row r="1970" spans="1:15" x14ac:dyDescent="0.2">
      <c r="A1970" s="40">
        <v>45658</v>
      </c>
      <c r="B1970" s="23" t="s">
        <v>83</v>
      </c>
      <c r="C1970" s="19" t="s">
        <v>130</v>
      </c>
      <c r="D1970" s="19" t="s">
        <v>16</v>
      </c>
      <c r="E1970" s="19" t="s">
        <v>6</v>
      </c>
      <c r="F1970" s="29" t="s">
        <v>6</v>
      </c>
      <c r="G1970" s="21">
        <v>0</v>
      </c>
      <c r="H1970" s="22">
        <v>283.58600000000001</v>
      </c>
      <c r="I1970" s="22">
        <v>0.31</v>
      </c>
      <c r="J1970" s="22">
        <v>0.153332</v>
      </c>
      <c r="K1970" s="22" t="str">
        <f t="shared" si="90"/>
        <v>16x75-Waste</v>
      </c>
      <c r="L1970" s="32">
        <f>VLOOKUP(K:K,'price per block'!A:B,2,FALSE)</f>
        <v>300</v>
      </c>
      <c r="M1970" s="33">
        <f>VLOOKUP(K:K,'price per block'!A:E,5,FALSE)</f>
        <v>1</v>
      </c>
      <c r="N1970">
        <f t="shared" si="91"/>
        <v>0.31</v>
      </c>
      <c r="O1970" s="34">
        <f t="shared" si="92"/>
        <v>0</v>
      </c>
    </row>
    <row r="1971" spans="1:15" x14ac:dyDescent="0.2">
      <c r="A1971" s="40">
        <v>45658</v>
      </c>
      <c r="B1971" s="23" t="s">
        <v>83</v>
      </c>
      <c r="C1971" s="19" t="s">
        <v>130</v>
      </c>
      <c r="D1971" s="19" t="s">
        <v>17</v>
      </c>
      <c r="E1971" s="19" t="s">
        <v>6</v>
      </c>
      <c r="F1971" s="29" t="s">
        <v>6</v>
      </c>
      <c r="G1971" s="21">
        <v>1</v>
      </c>
      <c r="H1971" s="22">
        <v>1E-3</v>
      </c>
      <c r="I1971" s="22">
        <v>0</v>
      </c>
      <c r="J1971" s="22">
        <v>4.9418899999999998E-7</v>
      </c>
      <c r="K1971" s="22" t="str">
        <f t="shared" si="90"/>
        <v>16x75-Waste</v>
      </c>
      <c r="L1971" s="32">
        <f>VLOOKUP(K:K,'price per block'!A:B,2,FALSE)</f>
        <v>300</v>
      </c>
      <c r="M1971" s="33">
        <f>VLOOKUP(K:K,'price per block'!A:E,5,FALSE)</f>
        <v>1</v>
      </c>
      <c r="N1971">
        <f t="shared" si="91"/>
        <v>0</v>
      </c>
      <c r="O1971" s="34">
        <f t="shared" si="92"/>
        <v>0</v>
      </c>
    </row>
    <row r="1972" spans="1:15" x14ac:dyDescent="0.2">
      <c r="A1972" s="40">
        <v>45658</v>
      </c>
      <c r="B1972" s="23" t="s">
        <v>83</v>
      </c>
      <c r="C1972" s="19" t="s">
        <v>130</v>
      </c>
      <c r="D1972" s="19" t="s">
        <v>9</v>
      </c>
      <c r="E1972" s="19" t="s">
        <v>10</v>
      </c>
      <c r="F1972" s="29" t="s">
        <v>6</v>
      </c>
      <c r="G1972" s="21">
        <v>15245</v>
      </c>
      <c r="H1972" s="22">
        <v>3080.93</v>
      </c>
      <c r="I1972" s="22">
        <v>3.37</v>
      </c>
      <c r="J1972" s="22">
        <v>1.6654800000000001</v>
      </c>
      <c r="K1972" s="22" t="str">
        <f t="shared" si="90"/>
        <v>16x75-Waste</v>
      </c>
      <c r="L1972" s="32">
        <f>VLOOKUP(K:K,'price per block'!A:B,2,FALSE)</f>
        <v>300</v>
      </c>
      <c r="M1972" s="33">
        <f>VLOOKUP(K:K,'price per block'!A:E,5,FALSE)</f>
        <v>1</v>
      </c>
      <c r="N1972">
        <f t="shared" si="91"/>
        <v>3.37</v>
      </c>
      <c r="O1972" s="34">
        <f t="shared" si="92"/>
        <v>0</v>
      </c>
    </row>
    <row r="1973" spans="1:15" x14ac:dyDescent="0.2">
      <c r="A1973" s="40">
        <v>45658</v>
      </c>
      <c r="B1973" s="23" t="s">
        <v>83</v>
      </c>
      <c r="C1973" s="19" t="s">
        <v>130</v>
      </c>
      <c r="D1973" s="19" t="s">
        <v>39</v>
      </c>
      <c r="E1973" s="19" t="s">
        <v>12</v>
      </c>
      <c r="F1973" s="29" t="s">
        <v>61</v>
      </c>
      <c r="G1973" s="21">
        <v>2724</v>
      </c>
      <c r="H1973" s="22">
        <v>664.35699999999997</v>
      </c>
      <c r="I1973" s="22">
        <v>0.72699999999999998</v>
      </c>
      <c r="J1973" s="22">
        <v>0.35948600000000003</v>
      </c>
      <c r="K1973" s="22" t="str">
        <f t="shared" si="90"/>
        <v>16x75-Q1</v>
      </c>
      <c r="L1973" s="32">
        <f>VLOOKUP(K:K,'price per block'!A:B,2,FALSE)</f>
        <v>300</v>
      </c>
      <c r="M1973" s="33">
        <f>VLOOKUP(K:K,'price per block'!A:E,5,FALSE)</f>
        <v>1</v>
      </c>
      <c r="N1973">
        <f t="shared" si="91"/>
        <v>0.72699999999999998</v>
      </c>
      <c r="O1973" s="34">
        <f t="shared" si="92"/>
        <v>0</v>
      </c>
    </row>
    <row r="1974" spans="1:15" x14ac:dyDescent="0.2">
      <c r="A1974" s="40">
        <v>45658</v>
      </c>
      <c r="B1974" s="23" t="s">
        <v>83</v>
      </c>
      <c r="C1974" s="19" t="s">
        <v>130</v>
      </c>
      <c r="D1974" s="19" t="s">
        <v>40</v>
      </c>
      <c r="E1974" s="19" t="s">
        <v>15</v>
      </c>
      <c r="F1974" s="29" t="s">
        <v>62</v>
      </c>
      <c r="G1974" s="21">
        <v>203</v>
      </c>
      <c r="H1974" s="22">
        <v>46.16</v>
      </c>
      <c r="I1974" s="22">
        <v>0.05</v>
      </c>
      <c r="J1974" s="22">
        <v>2.4921499999999999E-2</v>
      </c>
      <c r="K1974" s="22" t="str">
        <f t="shared" si="90"/>
        <v>16x75-Q3</v>
      </c>
      <c r="L1974" s="32">
        <f>VLOOKUP(K:K,'price per block'!A:B,2,FALSE)</f>
        <v>244</v>
      </c>
      <c r="M1974" s="33">
        <f>VLOOKUP(K:K,'price per block'!A:E,5,FALSE)</f>
        <v>0.81333333333333335</v>
      </c>
      <c r="N1974">
        <f t="shared" si="91"/>
        <v>4.066666666666667E-2</v>
      </c>
      <c r="O1974" s="34">
        <f t="shared" si="92"/>
        <v>9.3333333333333324E-3</v>
      </c>
    </row>
    <row r="1975" spans="1:15" x14ac:dyDescent="0.2">
      <c r="A1975" s="40">
        <v>45658</v>
      </c>
      <c r="B1975" s="23" t="s">
        <v>83</v>
      </c>
      <c r="C1975" s="19" t="s">
        <v>130</v>
      </c>
      <c r="D1975" s="19" t="s">
        <v>38</v>
      </c>
      <c r="E1975" s="19" t="s">
        <v>12</v>
      </c>
      <c r="F1975" s="29" t="s">
        <v>61</v>
      </c>
      <c r="G1975" s="21">
        <v>5465</v>
      </c>
      <c r="H1975" s="22">
        <v>2570.4699999999998</v>
      </c>
      <c r="I1975" s="22">
        <v>2.819</v>
      </c>
      <c r="J1975" s="22">
        <v>1.39303</v>
      </c>
      <c r="K1975" s="22" t="str">
        <f t="shared" si="90"/>
        <v>16x75-Q1</v>
      </c>
      <c r="L1975" s="32">
        <f>VLOOKUP(K:K,'price per block'!A:B,2,FALSE)</f>
        <v>300</v>
      </c>
      <c r="M1975" s="33">
        <f>VLOOKUP(K:K,'price per block'!A:E,5,FALSE)</f>
        <v>1</v>
      </c>
      <c r="N1975">
        <f t="shared" si="91"/>
        <v>2.819</v>
      </c>
      <c r="O1975" s="34">
        <f t="shared" si="92"/>
        <v>0</v>
      </c>
    </row>
    <row r="1976" spans="1:15" x14ac:dyDescent="0.2">
      <c r="A1976" s="40">
        <v>45658</v>
      </c>
      <c r="B1976" s="23" t="s">
        <v>83</v>
      </c>
      <c r="C1976" s="19" t="s">
        <v>130</v>
      </c>
      <c r="D1976" s="19" t="s">
        <v>35</v>
      </c>
      <c r="E1976" s="19" t="s">
        <v>12</v>
      </c>
      <c r="F1976" s="29" t="s">
        <v>65</v>
      </c>
      <c r="G1976" s="21">
        <v>18</v>
      </c>
      <c r="H1976" s="22">
        <v>43.344000000000001</v>
      </c>
      <c r="I1976" s="22">
        <v>4.7E-2</v>
      </c>
      <c r="J1976" s="22">
        <v>2.3413199999999999E-2</v>
      </c>
      <c r="K1976" s="22" t="str">
        <f t="shared" si="90"/>
        <v>16x75-Q5</v>
      </c>
      <c r="L1976" s="32">
        <f>VLOOKUP(K:K,'price per block'!A:B,2,FALSE)</f>
        <v>225</v>
      </c>
      <c r="M1976" s="33">
        <f>VLOOKUP(K:K,'price per block'!A:E,5,FALSE)</f>
        <v>1</v>
      </c>
      <c r="N1976">
        <f t="shared" si="91"/>
        <v>4.7E-2</v>
      </c>
      <c r="O1976" s="34">
        <f t="shared" si="92"/>
        <v>0</v>
      </c>
    </row>
    <row r="1977" spans="1:15" x14ac:dyDescent="0.2">
      <c r="A1977" s="40">
        <v>45658</v>
      </c>
      <c r="B1977" s="23" t="s">
        <v>83</v>
      </c>
      <c r="C1977" s="19" t="s">
        <v>130</v>
      </c>
      <c r="D1977" s="19" t="s">
        <v>67</v>
      </c>
      <c r="E1977" s="19" t="s">
        <v>22</v>
      </c>
      <c r="F1977" s="29" t="s">
        <v>63</v>
      </c>
      <c r="G1977" s="21">
        <v>7</v>
      </c>
      <c r="H1977" s="22">
        <v>1.766</v>
      </c>
      <c r="I1977" s="22">
        <v>2E-3</v>
      </c>
      <c r="J1977" s="22">
        <v>9.5625699999999996E-4</v>
      </c>
      <c r="K1977" s="22" t="str">
        <f t="shared" si="90"/>
        <v>16x75-Q2</v>
      </c>
      <c r="L1977" s="32">
        <f>VLOOKUP(K:K,'price per block'!A:B,2,FALSE)</f>
        <v>300</v>
      </c>
      <c r="M1977" s="33">
        <f>VLOOKUP(K:K,'price per block'!A:E,5,FALSE)</f>
        <v>1</v>
      </c>
      <c r="N1977">
        <f t="shared" si="91"/>
        <v>2E-3</v>
      </c>
      <c r="O1977" s="34">
        <f t="shared" si="92"/>
        <v>0</v>
      </c>
    </row>
    <row r="1978" spans="1:15" x14ac:dyDescent="0.2">
      <c r="A1978" s="40">
        <v>45658</v>
      </c>
      <c r="B1978" s="23" t="s">
        <v>83</v>
      </c>
      <c r="C1978" s="19" t="s">
        <v>130</v>
      </c>
      <c r="D1978" s="19" t="s">
        <v>37</v>
      </c>
      <c r="E1978" s="19" t="s">
        <v>12</v>
      </c>
      <c r="F1978" s="29" t="s">
        <v>65</v>
      </c>
      <c r="G1978" s="21">
        <v>11</v>
      </c>
      <c r="H1978" s="22">
        <v>33.033000000000001</v>
      </c>
      <c r="I1978" s="22">
        <v>3.5999999999999997E-2</v>
      </c>
      <c r="J1978" s="22">
        <v>1.7895100000000001E-2</v>
      </c>
      <c r="K1978" s="22" t="str">
        <f t="shared" si="90"/>
        <v>16x75-Q5</v>
      </c>
      <c r="L1978" s="32">
        <f>VLOOKUP(K:K,'price per block'!A:B,2,FALSE)</f>
        <v>225</v>
      </c>
      <c r="M1978" s="33">
        <f>VLOOKUP(K:K,'price per block'!A:E,5,FALSE)</f>
        <v>1</v>
      </c>
      <c r="N1978">
        <f t="shared" si="91"/>
        <v>3.5999999999999997E-2</v>
      </c>
      <c r="O1978" s="34">
        <f t="shared" si="92"/>
        <v>0</v>
      </c>
    </row>
    <row r="1979" spans="1:15" x14ac:dyDescent="0.2">
      <c r="A1979" s="40">
        <v>45658</v>
      </c>
      <c r="B1979" s="23" t="s">
        <v>83</v>
      </c>
      <c r="C1979" s="19" t="s">
        <v>130</v>
      </c>
      <c r="D1979" s="19" t="s">
        <v>116</v>
      </c>
      <c r="E1979" s="19" t="s">
        <v>117</v>
      </c>
      <c r="F1979" s="29" t="s">
        <v>64</v>
      </c>
      <c r="G1979" s="21">
        <v>1345</v>
      </c>
      <c r="H1979" s="22">
        <v>269.14999999999998</v>
      </c>
      <c r="I1979" s="22">
        <v>0.29499999999999998</v>
      </c>
      <c r="J1979" s="22">
        <v>0.14580199999999999</v>
      </c>
      <c r="K1979" s="22" t="str">
        <f t="shared" si="90"/>
        <v>16x75-Q4</v>
      </c>
      <c r="L1979" s="32">
        <f>VLOOKUP(K:K,'price per block'!A:B,2,FALSE)</f>
        <v>200.00000000000003</v>
      </c>
      <c r="M1979" s="33">
        <f>VLOOKUP(K:K,'price per block'!A:E,5,FALSE)</f>
        <v>0.66666666666666663</v>
      </c>
      <c r="N1979">
        <f t="shared" si="91"/>
        <v>0.19666666666666666</v>
      </c>
      <c r="O1979" s="34">
        <f t="shared" si="92"/>
        <v>9.8333333333333328E-2</v>
      </c>
    </row>
    <row r="1980" spans="1:15" x14ac:dyDescent="0.2">
      <c r="A1980" s="40">
        <v>45658</v>
      </c>
      <c r="B1980" s="23" t="s">
        <v>83</v>
      </c>
      <c r="C1980" s="19" t="s">
        <v>130</v>
      </c>
      <c r="D1980" s="19" t="s">
        <v>118</v>
      </c>
      <c r="E1980" s="19" t="s">
        <v>12</v>
      </c>
      <c r="F1980" s="29" t="s">
        <v>65</v>
      </c>
      <c r="G1980" s="21">
        <v>349</v>
      </c>
      <c r="H1980" s="22">
        <v>418.8</v>
      </c>
      <c r="I1980" s="22">
        <v>0.46</v>
      </c>
      <c r="J1980" s="22">
        <v>0.227437</v>
      </c>
      <c r="K1980" s="22" t="str">
        <f t="shared" si="90"/>
        <v>16x75-Q5</v>
      </c>
      <c r="L1980" s="32">
        <f>VLOOKUP(K:K,'price per block'!A:B,2,FALSE)</f>
        <v>225</v>
      </c>
      <c r="M1980" s="33">
        <f>VLOOKUP(K:K,'price per block'!A:E,5,FALSE)</f>
        <v>1</v>
      </c>
      <c r="N1980">
        <f t="shared" si="91"/>
        <v>0.46</v>
      </c>
      <c r="O1980" s="34">
        <f t="shared" si="92"/>
        <v>0</v>
      </c>
    </row>
    <row r="1981" spans="1:15" x14ac:dyDescent="0.2">
      <c r="A1981" s="40">
        <v>45658</v>
      </c>
      <c r="B1981" s="23" t="s">
        <v>83</v>
      </c>
      <c r="C1981" s="19" t="s">
        <v>130</v>
      </c>
      <c r="D1981" s="19" t="s">
        <v>38</v>
      </c>
      <c r="E1981" s="19" t="s">
        <v>12</v>
      </c>
      <c r="F1981" s="29" t="s">
        <v>61</v>
      </c>
      <c r="G1981" s="21">
        <v>31729</v>
      </c>
      <c r="H1981" s="22">
        <v>13794.9</v>
      </c>
      <c r="I1981" s="22">
        <v>15.093999999999999</v>
      </c>
      <c r="J1981" s="22">
        <v>7.4592200000000002</v>
      </c>
      <c r="K1981" s="22" t="str">
        <f t="shared" si="90"/>
        <v>16x75-Q1</v>
      </c>
      <c r="L1981" s="32">
        <f>VLOOKUP(K:K,'price per block'!A:B,2,FALSE)</f>
        <v>300</v>
      </c>
      <c r="M1981" s="33">
        <f>VLOOKUP(K:K,'price per block'!A:E,5,FALSE)</f>
        <v>1</v>
      </c>
      <c r="N1981">
        <f t="shared" si="91"/>
        <v>15.093999999999999</v>
      </c>
      <c r="O1981" s="34">
        <f t="shared" si="92"/>
        <v>0</v>
      </c>
    </row>
    <row r="1982" spans="1:15" x14ac:dyDescent="0.2">
      <c r="A1982" s="40">
        <v>45658</v>
      </c>
      <c r="B1982" s="23" t="s">
        <v>83</v>
      </c>
      <c r="C1982" s="19" t="s">
        <v>130</v>
      </c>
      <c r="D1982" s="19" t="s">
        <v>40</v>
      </c>
      <c r="E1982" s="19" t="s">
        <v>15</v>
      </c>
      <c r="F1982" s="29" t="s">
        <v>62</v>
      </c>
      <c r="G1982" s="21">
        <v>3218</v>
      </c>
      <c r="H1982" s="22">
        <v>848.38</v>
      </c>
      <c r="I1982" s="22">
        <v>0.92800000000000005</v>
      </c>
      <c r="J1982" s="22">
        <v>0.45869300000000002</v>
      </c>
      <c r="K1982" s="22" t="str">
        <f t="shared" si="90"/>
        <v>16x75-Q3</v>
      </c>
      <c r="L1982" s="32">
        <f>VLOOKUP(K:K,'price per block'!A:B,2,FALSE)</f>
        <v>244</v>
      </c>
      <c r="M1982" s="33">
        <f>VLOOKUP(K:K,'price per block'!A:E,5,FALSE)</f>
        <v>0.81333333333333335</v>
      </c>
      <c r="N1982">
        <f t="shared" si="91"/>
        <v>0.75477333333333341</v>
      </c>
      <c r="O1982" s="34">
        <f t="shared" si="92"/>
        <v>0.17322666666666664</v>
      </c>
    </row>
    <row r="1983" spans="1:15" x14ac:dyDescent="0.2">
      <c r="A1983" s="40">
        <v>45658</v>
      </c>
      <c r="B1983" s="23" t="s">
        <v>83</v>
      </c>
      <c r="C1983" s="19" t="s">
        <v>130</v>
      </c>
      <c r="D1983" s="19" t="s">
        <v>116</v>
      </c>
      <c r="E1983" s="19" t="s">
        <v>117</v>
      </c>
      <c r="F1983" s="29" t="s">
        <v>64</v>
      </c>
      <c r="G1983" s="21">
        <v>1275</v>
      </c>
      <c r="H1983" s="22">
        <v>316.923</v>
      </c>
      <c r="I1983" s="22">
        <v>0.34699999999999998</v>
      </c>
      <c r="J1983" s="22">
        <v>0.17136299999999999</v>
      </c>
      <c r="K1983" s="22" t="str">
        <f t="shared" si="90"/>
        <v>16x75-Q4</v>
      </c>
      <c r="L1983" s="32">
        <f>VLOOKUP(K:K,'price per block'!A:B,2,FALSE)</f>
        <v>200.00000000000003</v>
      </c>
      <c r="M1983" s="33">
        <f>VLOOKUP(K:K,'price per block'!A:E,5,FALSE)</f>
        <v>0.66666666666666663</v>
      </c>
      <c r="N1983">
        <f t="shared" si="91"/>
        <v>0.23133333333333331</v>
      </c>
      <c r="O1983" s="34">
        <f t="shared" si="92"/>
        <v>0.11566666666666667</v>
      </c>
    </row>
    <row r="1984" spans="1:15" x14ac:dyDescent="0.2">
      <c r="A1984" s="40">
        <v>45658</v>
      </c>
      <c r="B1984" s="23" t="s">
        <v>83</v>
      </c>
      <c r="C1984" s="19" t="s">
        <v>130</v>
      </c>
      <c r="D1984" s="19" t="s">
        <v>39</v>
      </c>
      <c r="E1984" s="19" t="s">
        <v>12</v>
      </c>
      <c r="F1984" s="29" t="s">
        <v>61</v>
      </c>
      <c r="G1984" s="21">
        <v>6706</v>
      </c>
      <c r="H1984" s="22">
        <v>1362.37</v>
      </c>
      <c r="I1984" s="22">
        <v>1.4910000000000001</v>
      </c>
      <c r="J1984" s="22">
        <v>0.73679899999999998</v>
      </c>
      <c r="K1984" s="22" t="str">
        <f t="shared" si="90"/>
        <v>16x75-Q1</v>
      </c>
      <c r="L1984" s="32">
        <f>VLOOKUP(K:K,'price per block'!A:B,2,FALSE)</f>
        <v>300</v>
      </c>
      <c r="M1984" s="33">
        <f>VLOOKUP(K:K,'price per block'!A:E,5,FALSE)</f>
        <v>1</v>
      </c>
      <c r="N1984">
        <f t="shared" si="91"/>
        <v>1.4910000000000001</v>
      </c>
      <c r="O1984" s="34">
        <f t="shared" si="92"/>
        <v>0</v>
      </c>
    </row>
    <row r="1985" spans="1:15" x14ac:dyDescent="0.2">
      <c r="A1985" s="40">
        <v>45658</v>
      </c>
      <c r="B1985" s="23" t="s">
        <v>83</v>
      </c>
      <c r="C1985" s="19" t="s">
        <v>130</v>
      </c>
      <c r="D1985" s="19" t="s">
        <v>37</v>
      </c>
      <c r="E1985" s="19" t="s">
        <v>12</v>
      </c>
      <c r="F1985" s="29" t="s">
        <v>65</v>
      </c>
      <c r="G1985" s="21">
        <v>86</v>
      </c>
      <c r="H1985" s="22">
        <v>258.25799999999998</v>
      </c>
      <c r="I1985" s="22">
        <v>0.28299999999999997</v>
      </c>
      <c r="J1985" s="22">
        <v>0.13967099999999999</v>
      </c>
      <c r="K1985" s="22" t="str">
        <f t="shared" si="90"/>
        <v>16x75-Q5</v>
      </c>
      <c r="L1985" s="32">
        <f>VLOOKUP(K:K,'price per block'!A:B,2,FALSE)</f>
        <v>225</v>
      </c>
      <c r="M1985" s="33">
        <f>VLOOKUP(K:K,'price per block'!A:E,5,FALSE)</f>
        <v>1</v>
      </c>
      <c r="N1985">
        <f t="shared" si="91"/>
        <v>0.28299999999999997</v>
      </c>
      <c r="O1985" s="34">
        <f t="shared" si="92"/>
        <v>0</v>
      </c>
    </row>
    <row r="1986" spans="1:15" x14ac:dyDescent="0.2">
      <c r="A1986" s="40">
        <v>45658</v>
      </c>
      <c r="B1986" s="23" t="s">
        <v>83</v>
      </c>
      <c r="C1986" s="19" t="s">
        <v>130</v>
      </c>
      <c r="D1986" s="19" t="s">
        <v>67</v>
      </c>
      <c r="E1986" s="19" t="s">
        <v>22</v>
      </c>
      <c r="F1986" s="29" t="s">
        <v>63</v>
      </c>
      <c r="G1986" s="21">
        <v>756</v>
      </c>
      <c r="H1986" s="22">
        <v>226.91</v>
      </c>
      <c r="I1986" s="22">
        <v>0.248</v>
      </c>
      <c r="J1986" s="22">
        <v>0.122433</v>
      </c>
      <c r="K1986" s="22" t="str">
        <f t="shared" si="90"/>
        <v>16x75-Q2</v>
      </c>
      <c r="L1986" s="32">
        <f>VLOOKUP(K:K,'price per block'!A:B,2,FALSE)</f>
        <v>300</v>
      </c>
      <c r="M1986" s="33">
        <f>VLOOKUP(K:K,'price per block'!A:E,5,FALSE)</f>
        <v>1</v>
      </c>
      <c r="N1986">
        <f t="shared" si="91"/>
        <v>0.248</v>
      </c>
      <c r="O1986" s="34">
        <f t="shared" si="92"/>
        <v>0</v>
      </c>
    </row>
    <row r="1987" spans="1:15" x14ac:dyDescent="0.2">
      <c r="A1987" s="40">
        <v>45658</v>
      </c>
      <c r="B1987" s="23" t="s">
        <v>83</v>
      </c>
      <c r="C1987" s="19" t="s">
        <v>130</v>
      </c>
      <c r="D1987" s="19" t="s">
        <v>35</v>
      </c>
      <c r="E1987" s="19" t="s">
        <v>12</v>
      </c>
      <c r="F1987" s="29" t="s">
        <v>65</v>
      </c>
      <c r="G1987" s="21">
        <v>152</v>
      </c>
      <c r="H1987" s="22">
        <v>366.01600000000002</v>
      </c>
      <c r="I1987" s="22">
        <v>0.40100000000000002</v>
      </c>
      <c r="J1987" s="22">
        <v>0.198017</v>
      </c>
      <c r="K1987" s="22" t="str">
        <f t="shared" ref="K1987:K2050" si="93">CONCATENATE(C1987,"-",F1987)</f>
        <v>16x75-Q5</v>
      </c>
      <c r="L1987" s="32">
        <f>VLOOKUP(K:K,'price per block'!A:B,2,FALSE)</f>
        <v>225</v>
      </c>
      <c r="M1987" s="33">
        <f>VLOOKUP(K:K,'price per block'!A:E,5,FALSE)</f>
        <v>1</v>
      </c>
      <c r="N1987">
        <f t="shared" ref="N1987:N2050" si="94">M1987*I1987</f>
        <v>0.40100000000000002</v>
      </c>
      <c r="O1987" s="34">
        <f t="shared" ref="O1987:O2050" si="95">I1987-N1987</f>
        <v>0</v>
      </c>
    </row>
    <row r="1988" spans="1:15" x14ac:dyDescent="0.2">
      <c r="A1988" s="40">
        <v>45658</v>
      </c>
      <c r="B1988" t="s">
        <v>80</v>
      </c>
      <c r="C1988" s="19" t="s">
        <v>42</v>
      </c>
      <c r="D1988" s="19" t="s">
        <v>6</v>
      </c>
      <c r="E1988" s="19" t="s">
        <v>6</v>
      </c>
      <c r="F1988" s="29" t="s">
        <v>6</v>
      </c>
      <c r="G1988" s="21">
        <v>35046</v>
      </c>
      <c r="H1988" s="22">
        <v>2049.92</v>
      </c>
      <c r="I1988" s="22">
        <v>3.5880000000000001</v>
      </c>
      <c r="J1988" s="22">
        <v>1.77329</v>
      </c>
      <c r="K1988" s="22" t="str">
        <f t="shared" si="93"/>
        <v>19x100-Waste</v>
      </c>
      <c r="L1988" s="32">
        <f>VLOOKUP(K:K,'price per block'!A:B,2,FALSE)</f>
        <v>300</v>
      </c>
      <c r="M1988" s="33">
        <f>VLOOKUP(K:K,'price per block'!A:E,5,FALSE)</f>
        <v>1</v>
      </c>
      <c r="N1988">
        <f t="shared" si="94"/>
        <v>3.5880000000000001</v>
      </c>
      <c r="O1988" s="34">
        <f t="shared" si="95"/>
        <v>0</v>
      </c>
    </row>
    <row r="1989" spans="1:15" x14ac:dyDescent="0.2">
      <c r="A1989" s="40">
        <v>45658</v>
      </c>
      <c r="B1989" t="s">
        <v>80</v>
      </c>
      <c r="C1989" s="19" t="s">
        <v>42</v>
      </c>
      <c r="D1989" s="19" t="s">
        <v>16</v>
      </c>
      <c r="E1989" s="19" t="s">
        <v>6</v>
      </c>
      <c r="F1989" s="29" t="s">
        <v>6</v>
      </c>
      <c r="G1989" s="21">
        <v>0</v>
      </c>
      <c r="H1989" s="22">
        <v>454.90499999999997</v>
      </c>
      <c r="I1989" s="22">
        <v>0.79600000000000004</v>
      </c>
      <c r="J1989" s="22">
        <v>0.39342300000000002</v>
      </c>
      <c r="K1989" s="22" t="str">
        <f t="shared" si="93"/>
        <v>19x100-Waste</v>
      </c>
      <c r="L1989" s="32">
        <f>VLOOKUP(K:K,'price per block'!A:B,2,FALSE)</f>
        <v>300</v>
      </c>
      <c r="M1989" s="33">
        <f>VLOOKUP(K:K,'price per block'!A:E,5,FALSE)</f>
        <v>1</v>
      </c>
      <c r="N1989">
        <f t="shared" si="94"/>
        <v>0.79600000000000004</v>
      </c>
      <c r="O1989" s="34">
        <f t="shared" si="95"/>
        <v>0</v>
      </c>
    </row>
    <row r="1990" spans="1:15" x14ac:dyDescent="0.2">
      <c r="A1990" s="40">
        <v>45658</v>
      </c>
      <c r="B1990" t="s">
        <v>80</v>
      </c>
      <c r="C1990" s="19" t="s">
        <v>42</v>
      </c>
      <c r="D1990" s="19" t="s">
        <v>17</v>
      </c>
      <c r="E1990" s="19" t="s">
        <v>6</v>
      </c>
      <c r="F1990" s="29" t="s">
        <v>6</v>
      </c>
      <c r="G1990" s="21">
        <v>0</v>
      </c>
      <c r="H1990" s="22">
        <v>0</v>
      </c>
      <c r="I1990" s="22">
        <v>0</v>
      </c>
      <c r="J1990" s="22">
        <v>0</v>
      </c>
      <c r="K1990" s="22" t="str">
        <f t="shared" si="93"/>
        <v>19x100-Waste</v>
      </c>
      <c r="L1990" s="32">
        <f>VLOOKUP(K:K,'price per block'!A:B,2,FALSE)</f>
        <v>300</v>
      </c>
      <c r="M1990" s="33">
        <f>VLOOKUP(K:K,'price per block'!A:E,5,FALSE)</f>
        <v>1</v>
      </c>
      <c r="N1990">
        <f t="shared" si="94"/>
        <v>0</v>
      </c>
      <c r="O1990" s="34">
        <f t="shared" si="95"/>
        <v>0</v>
      </c>
    </row>
    <row r="1991" spans="1:15" x14ac:dyDescent="0.2">
      <c r="A1991" s="40">
        <v>45658</v>
      </c>
      <c r="B1991" t="s">
        <v>80</v>
      </c>
      <c r="C1991" s="19" t="s">
        <v>42</v>
      </c>
      <c r="D1991" s="19" t="s">
        <v>9</v>
      </c>
      <c r="E1991" s="19" t="s">
        <v>10</v>
      </c>
      <c r="F1991" s="29" t="s">
        <v>6</v>
      </c>
      <c r="G1991" s="21">
        <v>29340</v>
      </c>
      <c r="H1991" s="22">
        <v>6290.34</v>
      </c>
      <c r="I1991" s="22">
        <v>11.000999999999999</v>
      </c>
      <c r="J1991" s="22">
        <v>5.43682</v>
      </c>
      <c r="K1991" s="22" t="str">
        <f t="shared" si="93"/>
        <v>19x100-Waste</v>
      </c>
      <c r="L1991" s="32">
        <f>VLOOKUP(K:K,'price per block'!A:B,2,FALSE)</f>
        <v>300</v>
      </c>
      <c r="M1991" s="33">
        <f>VLOOKUP(K:K,'price per block'!A:E,5,FALSE)</f>
        <v>1</v>
      </c>
      <c r="N1991">
        <f t="shared" si="94"/>
        <v>11.000999999999999</v>
      </c>
      <c r="O1991" s="34">
        <f t="shared" si="95"/>
        <v>0</v>
      </c>
    </row>
    <row r="1992" spans="1:15" x14ac:dyDescent="0.2">
      <c r="A1992" s="40">
        <v>45658</v>
      </c>
      <c r="B1992" t="s">
        <v>80</v>
      </c>
      <c r="C1992" s="19" t="s">
        <v>119</v>
      </c>
      <c r="D1992" s="19" t="s">
        <v>6</v>
      </c>
      <c r="E1992" s="19" t="s">
        <v>6</v>
      </c>
      <c r="F1992" s="29" t="s">
        <v>6</v>
      </c>
      <c r="G1992" s="21">
        <v>48890</v>
      </c>
      <c r="H1992" s="22">
        <v>2732.96</v>
      </c>
      <c r="I1992" s="22">
        <v>6.1289999999999996</v>
      </c>
      <c r="J1992" s="22">
        <v>3.0288300000000001</v>
      </c>
      <c r="K1992" s="22" t="str">
        <f t="shared" si="93"/>
        <v>25x100-Waste</v>
      </c>
      <c r="L1992" s="32">
        <f>VLOOKUP(K:K,'price per block'!A:B,2,FALSE)</f>
        <v>321.42857142857144</v>
      </c>
      <c r="M1992" s="33">
        <f>VLOOKUP(K:K,'price per block'!A:E,5,FALSE)</f>
        <v>1</v>
      </c>
      <c r="N1992">
        <f t="shared" si="94"/>
        <v>6.1289999999999996</v>
      </c>
      <c r="O1992" s="34">
        <f t="shared" si="95"/>
        <v>0</v>
      </c>
    </row>
    <row r="1993" spans="1:15" x14ac:dyDescent="0.2">
      <c r="A1993" s="40">
        <v>45658</v>
      </c>
      <c r="B1993" t="s">
        <v>80</v>
      </c>
      <c r="C1993" s="19" t="s">
        <v>119</v>
      </c>
      <c r="D1993" s="19" t="s">
        <v>16</v>
      </c>
      <c r="E1993" s="19" t="s">
        <v>6</v>
      </c>
      <c r="F1993" s="29" t="s">
        <v>6</v>
      </c>
      <c r="G1993" s="21">
        <v>0</v>
      </c>
      <c r="H1993" s="22">
        <v>687.44</v>
      </c>
      <c r="I1993" s="22">
        <v>1.5409999999999999</v>
      </c>
      <c r="J1993" s="22">
        <v>0.76156599999999997</v>
      </c>
      <c r="K1993" s="22" t="str">
        <f t="shared" si="93"/>
        <v>25x100-Waste</v>
      </c>
      <c r="L1993" s="32">
        <f>VLOOKUP(K:K,'price per block'!A:B,2,FALSE)</f>
        <v>321.42857142857144</v>
      </c>
      <c r="M1993" s="33">
        <f>VLOOKUP(K:K,'price per block'!A:E,5,FALSE)</f>
        <v>1</v>
      </c>
      <c r="N1993">
        <f t="shared" si="94"/>
        <v>1.5409999999999999</v>
      </c>
      <c r="O1993" s="34">
        <f t="shared" si="95"/>
        <v>0</v>
      </c>
    </row>
    <row r="1994" spans="1:15" x14ac:dyDescent="0.2">
      <c r="A1994" s="40">
        <v>45658</v>
      </c>
      <c r="B1994" t="s">
        <v>80</v>
      </c>
      <c r="C1994" s="19" t="s">
        <v>119</v>
      </c>
      <c r="D1994" s="19" t="s">
        <v>17</v>
      </c>
      <c r="E1994" s="19" t="s">
        <v>6</v>
      </c>
      <c r="F1994" s="29" t="s">
        <v>6</v>
      </c>
      <c r="G1994" s="21">
        <v>5</v>
      </c>
      <c r="H1994" s="22">
        <v>16.867000000000001</v>
      </c>
      <c r="I1994" s="22">
        <v>3.7999999999999999E-2</v>
      </c>
      <c r="J1994" s="22">
        <v>1.8592399999999999E-2</v>
      </c>
      <c r="K1994" s="22" t="str">
        <f t="shared" si="93"/>
        <v>25x100-Waste</v>
      </c>
      <c r="L1994" s="32">
        <f>VLOOKUP(K:K,'price per block'!A:B,2,FALSE)</f>
        <v>321.42857142857144</v>
      </c>
      <c r="M1994" s="33">
        <f>VLOOKUP(K:K,'price per block'!A:E,5,FALSE)</f>
        <v>1</v>
      </c>
      <c r="N1994">
        <f t="shared" si="94"/>
        <v>3.7999999999999999E-2</v>
      </c>
      <c r="O1994" s="34">
        <f t="shared" si="95"/>
        <v>0</v>
      </c>
    </row>
    <row r="1995" spans="1:15" x14ac:dyDescent="0.2">
      <c r="A1995" s="40">
        <v>45658</v>
      </c>
      <c r="B1995" t="s">
        <v>80</v>
      </c>
      <c r="C1995" s="19" t="s">
        <v>119</v>
      </c>
      <c r="D1995" s="19" t="s">
        <v>9</v>
      </c>
      <c r="E1995" s="19" t="s">
        <v>10</v>
      </c>
      <c r="F1995" s="29" t="s">
        <v>6</v>
      </c>
      <c r="G1995" s="21">
        <v>48041</v>
      </c>
      <c r="H1995" s="22">
        <v>9631.34</v>
      </c>
      <c r="I1995" s="22">
        <v>21.579000000000001</v>
      </c>
      <c r="J1995" s="22">
        <v>10.664</v>
      </c>
      <c r="K1995" s="22" t="str">
        <f t="shared" si="93"/>
        <v>25x100-Waste</v>
      </c>
      <c r="L1995" s="32">
        <f>VLOOKUP(K:K,'price per block'!A:B,2,FALSE)</f>
        <v>321.42857142857144</v>
      </c>
      <c r="M1995" s="33">
        <f>VLOOKUP(K:K,'price per block'!A:E,5,FALSE)</f>
        <v>1</v>
      </c>
      <c r="N1995">
        <f t="shared" si="94"/>
        <v>21.579000000000001</v>
      </c>
      <c r="O1995" s="34">
        <f t="shared" si="95"/>
        <v>0</v>
      </c>
    </row>
    <row r="1996" spans="1:15" x14ac:dyDescent="0.2">
      <c r="A1996" s="40">
        <v>45658</v>
      </c>
      <c r="B1996" t="s">
        <v>80</v>
      </c>
      <c r="C1996" s="19" t="s">
        <v>119</v>
      </c>
      <c r="D1996" s="19" t="s">
        <v>6</v>
      </c>
      <c r="E1996" s="19" t="s">
        <v>6</v>
      </c>
      <c r="F1996" s="29" t="s">
        <v>6</v>
      </c>
      <c r="G1996" s="21">
        <v>2</v>
      </c>
      <c r="H1996" s="22">
        <v>8.7999999999999995E-2</v>
      </c>
      <c r="I1996" s="22">
        <v>0</v>
      </c>
      <c r="J1996" s="22">
        <v>7.6599400000000004E-5</v>
      </c>
      <c r="K1996" s="22" t="str">
        <f t="shared" si="93"/>
        <v>25x100-Waste</v>
      </c>
      <c r="L1996" s="32">
        <f>VLOOKUP(K:K,'price per block'!A:B,2,FALSE)</f>
        <v>321.42857142857144</v>
      </c>
      <c r="M1996" s="33">
        <f>VLOOKUP(K:K,'price per block'!A:E,5,FALSE)</f>
        <v>1</v>
      </c>
      <c r="N1996">
        <f t="shared" si="94"/>
        <v>0</v>
      </c>
      <c r="O1996" s="34">
        <f t="shared" si="95"/>
        <v>0</v>
      </c>
    </row>
    <row r="1997" spans="1:15" x14ac:dyDescent="0.2">
      <c r="A1997" s="40">
        <v>45658</v>
      </c>
      <c r="B1997" t="s">
        <v>80</v>
      </c>
      <c r="C1997" s="19" t="s">
        <v>119</v>
      </c>
      <c r="D1997" s="19" t="s">
        <v>16</v>
      </c>
      <c r="E1997" s="19" t="s">
        <v>6</v>
      </c>
      <c r="F1997" s="29" t="s">
        <v>6</v>
      </c>
      <c r="G1997" s="21">
        <v>0</v>
      </c>
      <c r="H1997" s="22">
        <v>3.1440000000000001</v>
      </c>
      <c r="I1997" s="22">
        <v>7.0000000000000001E-3</v>
      </c>
      <c r="J1997" s="22">
        <v>3.5062700000000001E-3</v>
      </c>
      <c r="K1997" s="22" t="str">
        <f t="shared" si="93"/>
        <v>25x100-Waste</v>
      </c>
      <c r="L1997" s="32">
        <f>VLOOKUP(K:K,'price per block'!A:B,2,FALSE)</f>
        <v>321.42857142857144</v>
      </c>
      <c r="M1997" s="33">
        <f>VLOOKUP(K:K,'price per block'!A:E,5,FALSE)</f>
        <v>1</v>
      </c>
      <c r="N1997">
        <f t="shared" si="94"/>
        <v>7.0000000000000001E-3</v>
      </c>
      <c r="O1997" s="34">
        <f t="shared" si="95"/>
        <v>0</v>
      </c>
    </row>
    <row r="1998" spans="1:15" x14ac:dyDescent="0.2">
      <c r="A1998" s="40">
        <v>45658</v>
      </c>
      <c r="B1998" t="s">
        <v>80</v>
      </c>
      <c r="C1998" s="19" t="s">
        <v>119</v>
      </c>
      <c r="D1998" s="19" t="s">
        <v>17</v>
      </c>
      <c r="E1998" s="19" t="s">
        <v>6</v>
      </c>
      <c r="F1998" s="29" t="s">
        <v>6</v>
      </c>
      <c r="G1998" s="21">
        <v>0</v>
      </c>
      <c r="H1998" s="22">
        <v>0</v>
      </c>
      <c r="I1998" s="22">
        <v>0</v>
      </c>
      <c r="J1998" s="22">
        <v>0</v>
      </c>
      <c r="K1998" s="22" t="str">
        <f t="shared" si="93"/>
        <v>25x100-Waste</v>
      </c>
      <c r="L1998" s="32">
        <f>VLOOKUP(K:K,'price per block'!A:B,2,FALSE)</f>
        <v>321.42857142857144</v>
      </c>
      <c r="M1998" s="33">
        <f>VLOOKUP(K:K,'price per block'!A:E,5,FALSE)</f>
        <v>1</v>
      </c>
      <c r="N1998">
        <f t="shared" si="94"/>
        <v>0</v>
      </c>
      <c r="O1998" s="34">
        <f t="shared" si="95"/>
        <v>0</v>
      </c>
    </row>
    <row r="1999" spans="1:15" x14ac:dyDescent="0.2">
      <c r="A1999" s="40">
        <v>45658</v>
      </c>
      <c r="B1999" t="s">
        <v>80</v>
      </c>
      <c r="C1999" s="19" t="s">
        <v>119</v>
      </c>
      <c r="D1999" s="19" t="s">
        <v>9</v>
      </c>
      <c r="E1999" s="19" t="s">
        <v>10</v>
      </c>
      <c r="F1999" s="29" t="s">
        <v>6</v>
      </c>
      <c r="G1999" s="21">
        <v>2</v>
      </c>
      <c r="H1999" s="22">
        <v>0.32600000000000001</v>
      </c>
      <c r="I1999" s="22">
        <v>1E-3</v>
      </c>
      <c r="J1999" s="22">
        <v>2.83665E-4</v>
      </c>
      <c r="K1999" s="22" t="str">
        <f t="shared" si="93"/>
        <v>25x100-Waste</v>
      </c>
      <c r="L1999" s="32">
        <f>VLOOKUP(K:K,'price per block'!A:B,2,FALSE)</f>
        <v>321.42857142857144</v>
      </c>
      <c r="M1999" s="33">
        <f>VLOOKUP(K:K,'price per block'!A:E,5,FALSE)</f>
        <v>1</v>
      </c>
      <c r="N1999">
        <f t="shared" si="94"/>
        <v>1E-3</v>
      </c>
      <c r="O1999" s="34">
        <f t="shared" si="95"/>
        <v>0</v>
      </c>
    </row>
    <row r="2000" spans="1:15" x14ac:dyDescent="0.2">
      <c r="A2000" s="40">
        <v>45658</v>
      </c>
      <c r="B2000" t="s">
        <v>80</v>
      </c>
      <c r="C2000" s="19" t="s">
        <v>126</v>
      </c>
      <c r="D2000" s="19" t="s">
        <v>9</v>
      </c>
      <c r="E2000" s="19" t="s">
        <v>10</v>
      </c>
      <c r="F2000" s="29" t="s">
        <v>6</v>
      </c>
      <c r="G2000" s="21">
        <v>8098</v>
      </c>
      <c r="H2000" s="22">
        <v>1628.29</v>
      </c>
      <c r="I2000" s="22">
        <v>2.133</v>
      </c>
      <c r="J2000" s="22">
        <v>1.0543400000000001</v>
      </c>
      <c r="K2000" s="22" t="str">
        <f t="shared" si="93"/>
        <v>19x75-Waste</v>
      </c>
      <c r="L2000" s="32">
        <f>VLOOKUP(K:K,'price per block'!A:B,2,FALSE)</f>
        <v>300</v>
      </c>
      <c r="M2000" s="33">
        <f>VLOOKUP(K:K,'price per block'!A:E,5,FALSE)</f>
        <v>1</v>
      </c>
      <c r="N2000">
        <f t="shared" si="94"/>
        <v>2.133</v>
      </c>
      <c r="O2000" s="34">
        <f t="shared" si="95"/>
        <v>0</v>
      </c>
    </row>
    <row r="2001" spans="1:15" x14ac:dyDescent="0.2">
      <c r="A2001" s="40">
        <v>45658</v>
      </c>
      <c r="B2001" t="s">
        <v>80</v>
      </c>
      <c r="C2001" s="19" t="s">
        <v>126</v>
      </c>
      <c r="D2001" s="19" t="s">
        <v>6</v>
      </c>
      <c r="E2001" s="19" t="s">
        <v>6</v>
      </c>
      <c r="F2001" s="29" t="s">
        <v>6</v>
      </c>
      <c r="G2001" s="21">
        <v>11958</v>
      </c>
      <c r="H2001" s="22">
        <v>637.298</v>
      </c>
      <c r="I2001" s="22">
        <v>0.83499999999999996</v>
      </c>
      <c r="J2001" s="22">
        <v>0.41277999999999998</v>
      </c>
      <c r="K2001" s="22" t="str">
        <f t="shared" si="93"/>
        <v>19x75-Waste</v>
      </c>
      <c r="L2001" s="32">
        <f>VLOOKUP(K:K,'price per block'!A:B,2,FALSE)</f>
        <v>300</v>
      </c>
      <c r="M2001" s="33">
        <f>VLOOKUP(K:K,'price per block'!A:E,5,FALSE)</f>
        <v>1</v>
      </c>
      <c r="N2001">
        <f t="shared" si="94"/>
        <v>0.83499999999999996</v>
      </c>
      <c r="O2001" s="34">
        <f t="shared" si="95"/>
        <v>0</v>
      </c>
    </row>
    <row r="2002" spans="1:15" x14ac:dyDescent="0.2">
      <c r="A2002" s="40">
        <v>45658</v>
      </c>
      <c r="B2002" t="s">
        <v>80</v>
      </c>
      <c r="C2002" s="19" t="s">
        <v>126</v>
      </c>
      <c r="D2002" s="19" t="s">
        <v>16</v>
      </c>
      <c r="E2002" s="19" t="s">
        <v>6</v>
      </c>
      <c r="F2002" s="29" t="s">
        <v>6</v>
      </c>
      <c r="G2002" s="21">
        <v>0</v>
      </c>
      <c r="H2002" s="22">
        <v>129.49600000000001</v>
      </c>
      <c r="I2002" s="22">
        <v>0.17</v>
      </c>
      <c r="J2002" s="22">
        <v>8.3868899999999996E-2</v>
      </c>
      <c r="K2002" s="22" t="str">
        <f t="shared" si="93"/>
        <v>19x75-Waste</v>
      </c>
      <c r="L2002" s="32">
        <f>VLOOKUP(K:K,'price per block'!A:B,2,FALSE)</f>
        <v>300</v>
      </c>
      <c r="M2002" s="33">
        <f>VLOOKUP(K:K,'price per block'!A:E,5,FALSE)</f>
        <v>1</v>
      </c>
      <c r="N2002">
        <f t="shared" si="94"/>
        <v>0.17</v>
      </c>
      <c r="O2002" s="34">
        <f t="shared" si="95"/>
        <v>0</v>
      </c>
    </row>
    <row r="2003" spans="1:15" x14ac:dyDescent="0.2">
      <c r="A2003" s="40">
        <v>45658</v>
      </c>
      <c r="B2003" t="s">
        <v>80</v>
      </c>
      <c r="C2003" s="19" t="s">
        <v>126</v>
      </c>
      <c r="D2003" s="19" t="s">
        <v>17</v>
      </c>
      <c r="E2003" s="19" t="s">
        <v>6</v>
      </c>
      <c r="F2003" s="29" t="s">
        <v>6</v>
      </c>
      <c r="G2003" s="21">
        <v>1</v>
      </c>
      <c r="H2003" s="22">
        <v>4.2169999999999996</v>
      </c>
      <c r="I2003" s="22">
        <v>6.0000000000000001E-3</v>
      </c>
      <c r="J2003" s="22">
        <v>2.7649900000000002E-3</v>
      </c>
      <c r="K2003" s="22" t="str">
        <f t="shared" si="93"/>
        <v>19x75-Waste</v>
      </c>
      <c r="L2003" s="32">
        <f>VLOOKUP(K:K,'price per block'!A:B,2,FALSE)</f>
        <v>300</v>
      </c>
      <c r="M2003" s="33">
        <f>VLOOKUP(K:K,'price per block'!A:E,5,FALSE)</f>
        <v>1</v>
      </c>
      <c r="N2003">
        <f t="shared" si="94"/>
        <v>6.0000000000000001E-3</v>
      </c>
      <c r="O2003" s="34">
        <f t="shared" si="95"/>
        <v>0</v>
      </c>
    </row>
    <row r="2004" spans="1:15" x14ac:dyDescent="0.2">
      <c r="A2004" s="40">
        <v>45658</v>
      </c>
      <c r="B2004" t="s">
        <v>80</v>
      </c>
      <c r="C2004" s="19" t="s">
        <v>42</v>
      </c>
      <c r="D2004" s="19" t="s">
        <v>96</v>
      </c>
      <c r="E2004" s="19" t="s">
        <v>15</v>
      </c>
      <c r="F2004" s="29" t="s">
        <v>62</v>
      </c>
      <c r="G2004" s="21">
        <v>12386</v>
      </c>
      <c r="H2004" s="22">
        <v>3488.45</v>
      </c>
      <c r="I2004" s="22">
        <v>6.0949999999999998</v>
      </c>
      <c r="J2004" s="22">
        <v>3.0123199999999999</v>
      </c>
      <c r="K2004" s="22" t="str">
        <f t="shared" si="93"/>
        <v>19x100-Q3</v>
      </c>
      <c r="L2004" s="32">
        <f>VLOOKUP(K:K,'price per block'!A:B,2,FALSE)</f>
        <v>225</v>
      </c>
      <c r="M2004" s="33">
        <f>VLOOKUP(K:K,'price per block'!A:E,5,FALSE)</f>
        <v>0.75</v>
      </c>
      <c r="N2004">
        <f t="shared" si="94"/>
        <v>4.57125</v>
      </c>
      <c r="O2004" s="34">
        <f t="shared" si="95"/>
        <v>1.5237499999999997</v>
      </c>
    </row>
    <row r="2005" spans="1:15" x14ac:dyDescent="0.2">
      <c r="A2005" s="40">
        <v>45658</v>
      </c>
      <c r="B2005" t="s">
        <v>80</v>
      </c>
      <c r="C2005" s="19" t="s">
        <v>42</v>
      </c>
      <c r="D2005" s="19" t="s">
        <v>47</v>
      </c>
      <c r="E2005" s="19" t="s">
        <v>12</v>
      </c>
      <c r="F2005" s="29" t="s">
        <v>61</v>
      </c>
      <c r="G2005" s="21">
        <v>39107</v>
      </c>
      <c r="H2005" s="22">
        <v>15359.9</v>
      </c>
      <c r="I2005" s="22">
        <v>26.891999999999999</v>
      </c>
      <c r="J2005" s="22">
        <v>13.2896</v>
      </c>
      <c r="K2005" s="22" t="str">
        <f t="shared" si="93"/>
        <v>19x100-Q1</v>
      </c>
      <c r="L2005" s="32">
        <f>VLOOKUP(K:K,'price per block'!A:B,2,FALSE)</f>
        <v>300</v>
      </c>
      <c r="M2005" s="33">
        <f>VLOOKUP(K:K,'price per block'!A:E,5,FALSE)</f>
        <v>1</v>
      </c>
      <c r="N2005">
        <f t="shared" si="94"/>
        <v>26.891999999999999</v>
      </c>
      <c r="O2005" s="34">
        <f t="shared" si="95"/>
        <v>0</v>
      </c>
    </row>
    <row r="2006" spans="1:15" x14ac:dyDescent="0.2">
      <c r="A2006" s="40">
        <v>45658</v>
      </c>
      <c r="B2006" t="s">
        <v>80</v>
      </c>
      <c r="C2006" s="19" t="s">
        <v>42</v>
      </c>
      <c r="D2006" s="19" t="s">
        <v>46</v>
      </c>
      <c r="E2006" s="19" t="s">
        <v>12</v>
      </c>
      <c r="F2006" s="29" t="s">
        <v>61</v>
      </c>
      <c r="G2006" s="21">
        <v>14317</v>
      </c>
      <c r="H2006" s="22">
        <v>2679.08</v>
      </c>
      <c r="I2006" s="22">
        <v>4.6890000000000001</v>
      </c>
      <c r="J2006" s="22">
        <v>2.3174199999999998</v>
      </c>
      <c r="K2006" s="22" t="str">
        <f t="shared" si="93"/>
        <v>19x100-Q1</v>
      </c>
      <c r="L2006" s="32">
        <f>VLOOKUP(K:K,'price per block'!A:B,2,FALSE)</f>
        <v>300</v>
      </c>
      <c r="M2006" s="33">
        <f>VLOOKUP(K:K,'price per block'!A:E,5,FALSE)</f>
        <v>1</v>
      </c>
      <c r="N2006">
        <f t="shared" si="94"/>
        <v>4.6890000000000001</v>
      </c>
      <c r="O2006" s="34">
        <f t="shared" si="95"/>
        <v>0</v>
      </c>
    </row>
    <row r="2007" spans="1:15" x14ac:dyDescent="0.2">
      <c r="A2007" s="40">
        <v>45658</v>
      </c>
      <c r="B2007" t="s">
        <v>80</v>
      </c>
      <c r="C2007" s="19" t="s">
        <v>42</v>
      </c>
      <c r="D2007" s="19" t="s">
        <v>44</v>
      </c>
      <c r="E2007" s="19" t="s">
        <v>15</v>
      </c>
      <c r="F2007" s="29" t="s">
        <v>64</v>
      </c>
      <c r="G2007" s="21">
        <v>3975</v>
      </c>
      <c r="H2007" s="22">
        <v>910.04300000000001</v>
      </c>
      <c r="I2007" s="22">
        <v>1.5920000000000001</v>
      </c>
      <c r="J2007" s="22">
        <v>0.78690700000000002</v>
      </c>
      <c r="K2007" s="22" t="str">
        <f t="shared" si="93"/>
        <v>19x100-Q4</v>
      </c>
      <c r="L2007" s="32">
        <f>VLOOKUP(K:K,'price per block'!A:B,2,FALSE)</f>
        <v>150</v>
      </c>
      <c r="M2007" s="33">
        <f>VLOOKUP(K:K,'price per block'!A:E,5,FALSE)</f>
        <v>0.5</v>
      </c>
      <c r="N2007">
        <f t="shared" si="94"/>
        <v>0.79600000000000004</v>
      </c>
      <c r="O2007" s="34">
        <f t="shared" si="95"/>
        <v>0.79600000000000004</v>
      </c>
    </row>
    <row r="2008" spans="1:15" x14ac:dyDescent="0.2">
      <c r="A2008" s="40">
        <v>45658</v>
      </c>
      <c r="B2008" t="s">
        <v>80</v>
      </c>
      <c r="C2008" s="19" t="s">
        <v>42</v>
      </c>
      <c r="D2008" s="19" t="s">
        <v>43</v>
      </c>
      <c r="E2008" s="19" t="s">
        <v>12</v>
      </c>
      <c r="F2008" s="29" t="s">
        <v>65</v>
      </c>
      <c r="G2008" s="21">
        <v>51</v>
      </c>
      <c r="H2008" s="22">
        <v>122.80800000000001</v>
      </c>
      <c r="I2008" s="22">
        <v>0.215</v>
      </c>
      <c r="J2008" s="22">
        <v>0.106362</v>
      </c>
      <c r="K2008" s="22" t="str">
        <f t="shared" si="93"/>
        <v>19x100-Q5</v>
      </c>
      <c r="L2008" s="32">
        <f>VLOOKUP(K:K,'price per block'!A:B,2,FALSE)</f>
        <v>300</v>
      </c>
      <c r="M2008" s="33">
        <f>VLOOKUP(K:K,'price per block'!A:E,5,FALSE)</f>
        <v>1</v>
      </c>
      <c r="N2008">
        <f t="shared" si="94"/>
        <v>0.215</v>
      </c>
      <c r="O2008" s="34">
        <f t="shared" si="95"/>
        <v>0</v>
      </c>
    </row>
    <row r="2009" spans="1:15" x14ac:dyDescent="0.2">
      <c r="A2009" s="40">
        <v>45658</v>
      </c>
      <c r="B2009" t="s">
        <v>80</v>
      </c>
      <c r="C2009" s="19" t="s">
        <v>42</v>
      </c>
      <c r="D2009" s="19" t="s">
        <v>45</v>
      </c>
      <c r="E2009" s="19" t="s">
        <v>22</v>
      </c>
      <c r="F2009" s="29" t="s">
        <v>63</v>
      </c>
      <c r="G2009" s="21">
        <v>1489</v>
      </c>
      <c r="H2009" s="22">
        <v>415.42599999999999</v>
      </c>
      <c r="I2009" s="22">
        <v>0.72699999999999998</v>
      </c>
      <c r="J2009" s="22">
        <v>0.35926999999999998</v>
      </c>
      <c r="K2009" s="22" t="str">
        <f t="shared" si="93"/>
        <v>19x100-Q2</v>
      </c>
      <c r="L2009" s="32">
        <f>VLOOKUP(K:K,'price per block'!A:B,2,FALSE)</f>
        <v>300</v>
      </c>
      <c r="M2009" s="33">
        <f>VLOOKUP(K:K,'price per block'!A:E,5,FALSE)</f>
        <v>1</v>
      </c>
      <c r="N2009">
        <f t="shared" si="94"/>
        <v>0.72699999999999998</v>
      </c>
      <c r="O2009" s="34">
        <f t="shared" si="95"/>
        <v>0</v>
      </c>
    </row>
    <row r="2010" spans="1:15" x14ac:dyDescent="0.2">
      <c r="A2010" s="40">
        <v>45658</v>
      </c>
      <c r="B2010" t="s">
        <v>80</v>
      </c>
      <c r="C2010" s="19" t="s">
        <v>42</v>
      </c>
      <c r="D2010" s="19" t="s">
        <v>41</v>
      </c>
      <c r="E2010" s="19" t="s">
        <v>12</v>
      </c>
      <c r="F2010" s="29" t="s">
        <v>65</v>
      </c>
      <c r="G2010" s="21">
        <v>20</v>
      </c>
      <c r="H2010" s="22">
        <v>60.06</v>
      </c>
      <c r="I2010" s="22">
        <v>0.105</v>
      </c>
      <c r="J2010" s="22">
        <v>5.1834100000000001E-2</v>
      </c>
      <c r="K2010" s="22" t="str">
        <f t="shared" si="93"/>
        <v>19x100-Q5</v>
      </c>
      <c r="L2010" s="32">
        <f>VLOOKUP(K:K,'price per block'!A:B,2,FALSE)</f>
        <v>300</v>
      </c>
      <c r="M2010" s="33">
        <f>VLOOKUP(K:K,'price per block'!A:E,5,FALSE)</f>
        <v>1</v>
      </c>
      <c r="N2010">
        <f t="shared" si="94"/>
        <v>0.105</v>
      </c>
      <c r="O2010" s="34">
        <f t="shared" si="95"/>
        <v>0</v>
      </c>
    </row>
    <row r="2011" spans="1:15" x14ac:dyDescent="0.2">
      <c r="A2011" s="40">
        <v>45658</v>
      </c>
      <c r="B2011" t="s">
        <v>80</v>
      </c>
      <c r="C2011" s="19" t="s">
        <v>119</v>
      </c>
      <c r="D2011" s="19" t="s">
        <v>47</v>
      </c>
      <c r="E2011" s="19" t="s">
        <v>12</v>
      </c>
      <c r="F2011" s="29" t="s">
        <v>61</v>
      </c>
      <c r="G2011" s="21">
        <v>2</v>
      </c>
      <c r="H2011" s="22">
        <v>0.94099999999999995</v>
      </c>
      <c r="I2011" s="22">
        <v>2E-3</v>
      </c>
      <c r="J2011" s="22">
        <v>8.1837800000000003E-4</v>
      </c>
      <c r="K2011" s="22" t="str">
        <f t="shared" si="93"/>
        <v>25x100-Q1</v>
      </c>
      <c r="L2011" s="32">
        <f>VLOOKUP(K:K,'price per block'!A:B,2,FALSE)</f>
        <v>321.42857142857144</v>
      </c>
      <c r="M2011" s="33">
        <f>VLOOKUP(K:K,'price per block'!A:E,5,FALSE)</f>
        <v>1</v>
      </c>
      <c r="N2011">
        <f t="shared" si="94"/>
        <v>2E-3</v>
      </c>
      <c r="O2011" s="34">
        <f t="shared" si="95"/>
        <v>0</v>
      </c>
    </row>
    <row r="2012" spans="1:15" x14ac:dyDescent="0.2">
      <c r="A2012" s="40">
        <v>45658</v>
      </c>
      <c r="B2012" t="s">
        <v>80</v>
      </c>
      <c r="C2012" s="19" t="s">
        <v>119</v>
      </c>
      <c r="D2012" s="19" t="s">
        <v>96</v>
      </c>
      <c r="E2012" s="19" t="s">
        <v>15</v>
      </c>
      <c r="F2012" s="29" t="s">
        <v>62</v>
      </c>
      <c r="G2012" s="21">
        <v>1</v>
      </c>
      <c r="H2012" s="22">
        <v>0.23599999999999999</v>
      </c>
      <c r="I2012" s="22">
        <v>0</v>
      </c>
      <c r="J2012" s="22">
        <v>2.04594E-4</v>
      </c>
      <c r="K2012" s="22" t="str">
        <f t="shared" si="93"/>
        <v>25x100-Q3</v>
      </c>
      <c r="L2012" s="32">
        <f>VLOOKUP(K:K,'price per block'!A:B,2,FALSE)</f>
        <v>241.07142857142858</v>
      </c>
      <c r="M2012" s="33">
        <f>VLOOKUP(K:K,'price per block'!A:E,5,FALSE)</f>
        <v>0.75</v>
      </c>
      <c r="N2012">
        <f t="shared" si="94"/>
        <v>0</v>
      </c>
      <c r="O2012" s="34">
        <f t="shared" si="95"/>
        <v>0</v>
      </c>
    </row>
    <row r="2013" spans="1:15" x14ac:dyDescent="0.2">
      <c r="A2013" s="40">
        <v>45658</v>
      </c>
      <c r="B2013" t="s">
        <v>80</v>
      </c>
      <c r="C2013" s="19" t="s">
        <v>119</v>
      </c>
      <c r="D2013" s="19" t="s">
        <v>46</v>
      </c>
      <c r="E2013" s="19" t="s">
        <v>12</v>
      </c>
      <c r="F2013" s="29" t="s">
        <v>61</v>
      </c>
      <c r="G2013" s="21">
        <v>1</v>
      </c>
      <c r="H2013" s="22">
        <v>0.191</v>
      </c>
      <c r="I2013" s="22">
        <v>0</v>
      </c>
      <c r="J2013" s="22">
        <v>1.6555300000000001E-4</v>
      </c>
      <c r="K2013" s="22" t="str">
        <f t="shared" si="93"/>
        <v>25x100-Q1</v>
      </c>
      <c r="L2013" s="32">
        <f>VLOOKUP(K:K,'price per block'!A:B,2,FALSE)</f>
        <v>321.42857142857144</v>
      </c>
      <c r="M2013" s="33">
        <f>VLOOKUP(K:K,'price per block'!A:E,5,FALSE)</f>
        <v>1</v>
      </c>
      <c r="N2013">
        <f t="shared" si="94"/>
        <v>0</v>
      </c>
      <c r="O2013" s="34">
        <f t="shared" si="95"/>
        <v>0</v>
      </c>
    </row>
    <row r="2014" spans="1:15" x14ac:dyDescent="0.2">
      <c r="A2014" s="40">
        <v>45658</v>
      </c>
      <c r="B2014" t="s">
        <v>80</v>
      </c>
      <c r="C2014" s="19" t="s">
        <v>119</v>
      </c>
      <c r="D2014" s="19" t="s">
        <v>120</v>
      </c>
      <c r="E2014" s="19" t="s">
        <v>12</v>
      </c>
      <c r="F2014" s="29" t="s">
        <v>61</v>
      </c>
      <c r="G2014" s="21">
        <v>49164</v>
      </c>
      <c r="H2014" s="22">
        <v>19322.5</v>
      </c>
      <c r="I2014" s="22">
        <v>43.328000000000003</v>
      </c>
      <c r="J2014" s="22">
        <v>21.412299999999998</v>
      </c>
      <c r="K2014" s="22" t="str">
        <f t="shared" si="93"/>
        <v>25x100-Q1</v>
      </c>
      <c r="L2014" s="32">
        <f>VLOOKUP(K:K,'price per block'!A:B,2,FALSE)</f>
        <v>321.42857142857144</v>
      </c>
      <c r="M2014" s="33">
        <f>VLOOKUP(K:K,'price per block'!A:E,5,FALSE)</f>
        <v>1</v>
      </c>
      <c r="N2014">
        <f t="shared" si="94"/>
        <v>43.328000000000003</v>
      </c>
      <c r="O2014" s="34">
        <f t="shared" si="95"/>
        <v>0</v>
      </c>
    </row>
    <row r="2015" spans="1:15" x14ac:dyDescent="0.2">
      <c r="A2015" s="40">
        <v>45658</v>
      </c>
      <c r="B2015" t="s">
        <v>80</v>
      </c>
      <c r="C2015" s="19" t="s">
        <v>119</v>
      </c>
      <c r="D2015" s="19" t="s">
        <v>112</v>
      </c>
      <c r="E2015" s="19" t="s">
        <v>15</v>
      </c>
      <c r="F2015" s="29" t="s">
        <v>62</v>
      </c>
      <c r="G2015" s="21">
        <v>16625</v>
      </c>
      <c r="H2015" s="22">
        <v>4146.17</v>
      </c>
      <c r="I2015" s="22">
        <v>9.2880000000000003</v>
      </c>
      <c r="J2015" s="22">
        <v>4.59009</v>
      </c>
      <c r="K2015" s="22" t="str">
        <f t="shared" si="93"/>
        <v>25x100-Q3</v>
      </c>
      <c r="L2015" s="32">
        <f>VLOOKUP(K:K,'price per block'!A:B,2,FALSE)</f>
        <v>241.07142857142858</v>
      </c>
      <c r="M2015" s="33">
        <f>VLOOKUP(K:K,'price per block'!A:E,5,FALSE)</f>
        <v>0.75</v>
      </c>
      <c r="N2015">
        <f t="shared" si="94"/>
        <v>6.9660000000000002</v>
      </c>
      <c r="O2015" s="34">
        <f t="shared" si="95"/>
        <v>2.3220000000000001</v>
      </c>
    </row>
    <row r="2016" spans="1:15" x14ac:dyDescent="0.2">
      <c r="A2016" s="40">
        <v>45658</v>
      </c>
      <c r="B2016" t="s">
        <v>80</v>
      </c>
      <c r="C2016" s="19" t="s">
        <v>119</v>
      </c>
      <c r="D2016" s="19" t="s">
        <v>121</v>
      </c>
      <c r="E2016" s="19" t="s">
        <v>12</v>
      </c>
      <c r="F2016" s="29" t="s">
        <v>61</v>
      </c>
      <c r="G2016" s="21">
        <v>25040</v>
      </c>
      <c r="H2016" s="22">
        <v>4923.08</v>
      </c>
      <c r="I2016" s="22">
        <v>11.039</v>
      </c>
      <c r="J2016" s="22">
        <v>5.4552899999999998</v>
      </c>
      <c r="K2016" s="22" t="str">
        <f t="shared" si="93"/>
        <v>25x100-Q1</v>
      </c>
      <c r="L2016" s="32">
        <f>VLOOKUP(K:K,'price per block'!A:B,2,FALSE)</f>
        <v>321.42857142857144</v>
      </c>
      <c r="M2016" s="33">
        <f>VLOOKUP(K:K,'price per block'!A:E,5,FALSE)</f>
        <v>1</v>
      </c>
      <c r="N2016">
        <f t="shared" si="94"/>
        <v>11.039</v>
      </c>
      <c r="O2016" s="34">
        <f t="shared" si="95"/>
        <v>0</v>
      </c>
    </row>
    <row r="2017" spans="1:15" x14ac:dyDescent="0.2">
      <c r="A2017" s="40">
        <v>45658</v>
      </c>
      <c r="B2017" t="s">
        <v>80</v>
      </c>
      <c r="C2017" s="19" t="s">
        <v>119</v>
      </c>
      <c r="D2017" s="19" t="s">
        <v>111</v>
      </c>
      <c r="E2017" s="19" t="s">
        <v>15</v>
      </c>
      <c r="F2017" s="29" t="s">
        <v>64</v>
      </c>
      <c r="G2017" s="21">
        <v>16908</v>
      </c>
      <c r="H2017" s="22">
        <v>3625.32</v>
      </c>
      <c r="I2017" s="22">
        <v>8.125</v>
      </c>
      <c r="J2017" s="22">
        <v>4.0152400000000004</v>
      </c>
      <c r="K2017" s="22" t="str">
        <f t="shared" si="93"/>
        <v>25x100-Q4</v>
      </c>
      <c r="L2017" s="32">
        <f>VLOOKUP(K:K,'price per block'!A:B,2,FALSE)</f>
        <v>160.71428571428572</v>
      </c>
      <c r="M2017" s="33">
        <f>VLOOKUP(K:K,'price per block'!A:E,5,FALSE)</f>
        <v>0.5</v>
      </c>
      <c r="N2017">
        <f t="shared" si="94"/>
        <v>4.0625</v>
      </c>
      <c r="O2017" s="34">
        <f t="shared" si="95"/>
        <v>4.0625</v>
      </c>
    </row>
    <row r="2018" spans="1:15" x14ac:dyDescent="0.2">
      <c r="A2018" s="40">
        <v>45658</v>
      </c>
      <c r="B2018" t="s">
        <v>80</v>
      </c>
      <c r="C2018" s="19" t="s">
        <v>119</v>
      </c>
      <c r="D2018" s="19" t="s">
        <v>122</v>
      </c>
      <c r="E2018" s="19" t="s">
        <v>22</v>
      </c>
      <c r="F2018" s="29" t="s">
        <v>63</v>
      </c>
      <c r="G2018" s="21">
        <v>5397</v>
      </c>
      <c r="H2018" s="22">
        <v>1402.95</v>
      </c>
      <c r="I2018" s="22">
        <v>3.145</v>
      </c>
      <c r="J2018" s="22">
        <v>1.5542899999999999</v>
      </c>
      <c r="K2018" s="22" t="str">
        <f t="shared" si="93"/>
        <v>25x100-Q2</v>
      </c>
      <c r="L2018" s="32">
        <f>VLOOKUP(K:K,'price per block'!A:B,2,FALSE)</f>
        <v>321.42857142857144</v>
      </c>
      <c r="M2018" s="33">
        <f>VLOOKUP(K:K,'price per block'!A:E,5,FALSE)</f>
        <v>1</v>
      </c>
      <c r="N2018">
        <f t="shared" si="94"/>
        <v>3.145</v>
      </c>
      <c r="O2018" s="34">
        <f t="shared" si="95"/>
        <v>0</v>
      </c>
    </row>
    <row r="2019" spans="1:15" x14ac:dyDescent="0.2">
      <c r="A2019" s="40">
        <v>45658</v>
      </c>
      <c r="B2019" t="s">
        <v>80</v>
      </c>
      <c r="C2019" s="19" t="s">
        <v>119</v>
      </c>
      <c r="D2019" s="19" t="s">
        <v>123</v>
      </c>
      <c r="E2019" s="19" t="s">
        <v>12</v>
      </c>
      <c r="F2019" s="29" t="s">
        <v>65</v>
      </c>
      <c r="G2019" s="21">
        <v>5</v>
      </c>
      <c r="H2019" s="22">
        <v>15.015000000000001</v>
      </c>
      <c r="I2019" s="22">
        <v>3.4000000000000002E-2</v>
      </c>
      <c r="J2019" s="22">
        <v>1.6690300000000002E-2</v>
      </c>
      <c r="K2019" s="22" t="str">
        <f t="shared" si="93"/>
        <v>25x100-Q5</v>
      </c>
      <c r="L2019" s="32">
        <f>VLOOKUP(K:K,'price per block'!A:B,2,FALSE)</f>
        <v>321.42857142857144</v>
      </c>
      <c r="M2019" s="33">
        <f>VLOOKUP(K:K,'price per block'!A:E,5,FALSE)</f>
        <v>1</v>
      </c>
      <c r="N2019">
        <f t="shared" si="94"/>
        <v>3.4000000000000002E-2</v>
      </c>
      <c r="O2019" s="34">
        <f t="shared" si="95"/>
        <v>0</v>
      </c>
    </row>
    <row r="2020" spans="1:15" x14ac:dyDescent="0.2">
      <c r="A2020" s="40">
        <v>45658</v>
      </c>
      <c r="B2020" t="s">
        <v>80</v>
      </c>
      <c r="C2020" s="19" t="s">
        <v>119</v>
      </c>
      <c r="D2020" s="19" t="s">
        <v>124</v>
      </c>
      <c r="E2020" s="19" t="s">
        <v>12</v>
      </c>
      <c r="F2020" s="29" t="s">
        <v>65</v>
      </c>
      <c r="G2020" s="21">
        <v>27</v>
      </c>
      <c r="H2020" s="22">
        <v>65.016000000000005</v>
      </c>
      <c r="I2020" s="22">
        <v>0.14599999999999999</v>
      </c>
      <c r="J2020" s="22">
        <v>7.2085399999999994E-2</v>
      </c>
      <c r="K2020" s="22" t="str">
        <f t="shared" si="93"/>
        <v>25x100-Q5</v>
      </c>
      <c r="L2020" s="32">
        <f>VLOOKUP(K:K,'price per block'!A:B,2,FALSE)</f>
        <v>321.42857142857144</v>
      </c>
      <c r="M2020" s="33">
        <f>VLOOKUP(K:K,'price per block'!A:E,5,FALSE)</f>
        <v>1</v>
      </c>
      <c r="N2020">
        <f t="shared" si="94"/>
        <v>0.14599999999999999</v>
      </c>
      <c r="O2020" s="34">
        <f t="shared" si="95"/>
        <v>0</v>
      </c>
    </row>
    <row r="2021" spans="1:15" x14ac:dyDescent="0.2">
      <c r="A2021" s="40">
        <v>45658</v>
      </c>
      <c r="B2021" t="s">
        <v>80</v>
      </c>
      <c r="C2021" s="19" t="s">
        <v>126</v>
      </c>
      <c r="D2021" s="19" t="s">
        <v>13</v>
      </c>
      <c r="E2021" s="19" t="s">
        <v>12</v>
      </c>
      <c r="F2021" s="29" t="s">
        <v>61</v>
      </c>
      <c r="G2021" s="21">
        <v>3996</v>
      </c>
      <c r="H2021" s="22">
        <v>812.83900000000006</v>
      </c>
      <c r="I2021" s="22">
        <v>1.0649999999999999</v>
      </c>
      <c r="J2021" s="22">
        <v>0.52643799999999996</v>
      </c>
      <c r="K2021" s="22" t="str">
        <f t="shared" si="93"/>
        <v>19x75-Q1</v>
      </c>
      <c r="L2021" s="32">
        <f>VLOOKUP(K:K,'price per block'!A:B,2,FALSE)</f>
        <v>300</v>
      </c>
      <c r="M2021" s="33">
        <f>VLOOKUP(K:K,'price per block'!A:E,5,FALSE)</f>
        <v>1</v>
      </c>
      <c r="N2021">
        <f t="shared" si="94"/>
        <v>1.0649999999999999</v>
      </c>
      <c r="O2021" s="34">
        <f t="shared" si="95"/>
        <v>0</v>
      </c>
    </row>
    <row r="2022" spans="1:15" x14ac:dyDescent="0.2">
      <c r="A2022" s="40">
        <v>45658</v>
      </c>
      <c r="B2022" t="s">
        <v>80</v>
      </c>
      <c r="C2022" s="19" t="s">
        <v>126</v>
      </c>
      <c r="D2022" s="19" t="s">
        <v>11</v>
      </c>
      <c r="E2022" s="19" t="s">
        <v>12</v>
      </c>
      <c r="F2022" s="29" t="s">
        <v>61</v>
      </c>
      <c r="G2022" s="21">
        <v>12834</v>
      </c>
      <c r="H2022" s="22">
        <v>5338.86</v>
      </c>
      <c r="I2022" s="22">
        <v>6.9989999999999997</v>
      </c>
      <c r="J2022" s="22">
        <v>3.4586899999999998</v>
      </c>
      <c r="K2022" s="22" t="str">
        <f t="shared" si="93"/>
        <v>19x75-Q1</v>
      </c>
      <c r="L2022" s="32">
        <f>VLOOKUP(K:K,'price per block'!A:B,2,FALSE)</f>
        <v>300</v>
      </c>
      <c r="M2022" s="33">
        <f>VLOOKUP(K:K,'price per block'!A:E,5,FALSE)</f>
        <v>1</v>
      </c>
      <c r="N2022">
        <f t="shared" si="94"/>
        <v>6.9989999999999997</v>
      </c>
      <c r="O2022" s="34">
        <f t="shared" si="95"/>
        <v>0</v>
      </c>
    </row>
    <row r="2023" spans="1:15" x14ac:dyDescent="0.2">
      <c r="A2023" s="40">
        <v>45658</v>
      </c>
      <c r="B2023" t="s">
        <v>80</v>
      </c>
      <c r="C2023" s="19" t="s">
        <v>126</v>
      </c>
      <c r="D2023" s="19" t="s">
        <v>14</v>
      </c>
      <c r="E2023" s="19" t="s">
        <v>15</v>
      </c>
      <c r="F2023" s="29" t="s">
        <v>62</v>
      </c>
      <c r="G2023" s="21">
        <v>2115</v>
      </c>
      <c r="H2023" s="22">
        <v>588.63199999999995</v>
      </c>
      <c r="I2023" s="22">
        <v>0.77100000000000002</v>
      </c>
      <c r="J2023" s="22">
        <v>0.381081</v>
      </c>
      <c r="K2023" s="22" t="str">
        <f t="shared" si="93"/>
        <v>19x75-Q3</v>
      </c>
      <c r="L2023" s="32">
        <f>VLOOKUP(K:K,'price per block'!A:B,2,FALSE)</f>
        <v>244</v>
      </c>
      <c r="M2023" s="33">
        <f>VLOOKUP(K:K,'price per block'!A:E,5,FALSE)</f>
        <v>0.81333333333333335</v>
      </c>
      <c r="N2023">
        <f t="shared" si="94"/>
        <v>0.62708000000000008</v>
      </c>
      <c r="O2023" s="34">
        <f t="shared" si="95"/>
        <v>0.14391999999999994</v>
      </c>
    </row>
    <row r="2024" spans="1:15" x14ac:dyDescent="0.2">
      <c r="A2024" s="40">
        <v>45658</v>
      </c>
      <c r="B2024" t="s">
        <v>80</v>
      </c>
      <c r="C2024" s="19" t="s">
        <v>126</v>
      </c>
      <c r="D2024" s="19" t="s">
        <v>27</v>
      </c>
      <c r="E2024" s="19" t="s">
        <v>15</v>
      </c>
      <c r="F2024" s="1" t="s">
        <v>64</v>
      </c>
      <c r="G2024" s="21">
        <v>1285</v>
      </c>
      <c r="H2024" s="22">
        <v>304.767</v>
      </c>
      <c r="I2024" s="22">
        <v>0.39900000000000002</v>
      </c>
      <c r="J2024" s="22">
        <v>0.19727600000000001</v>
      </c>
      <c r="K2024" s="22" t="str">
        <f t="shared" si="93"/>
        <v>19x75-Q4</v>
      </c>
      <c r="L2024" s="32">
        <f>VLOOKUP(K:K,'price per block'!A:B,2,FALSE)</f>
        <v>200.00000000000003</v>
      </c>
      <c r="M2024" s="33">
        <f>VLOOKUP(K:K,'price per block'!A:E,5,FALSE)</f>
        <v>0.66666666666666663</v>
      </c>
      <c r="N2024">
        <f t="shared" si="94"/>
        <v>0.26600000000000001</v>
      </c>
      <c r="O2024" s="34">
        <f t="shared" si="95"/>
        <v>0.13300000000000001</v>
      </c>
    </row>
    <row r="2025" spans="1:15" x14ac:dyDescent="0.2">
      <c r="A2025" s="40">
        <v>45658</v>
      </c>
      <c r="B2025" t="s">
        <v>80</v>
      </c>
      <c r="C2025" s="19" t="s">
        <v>126</v>
      </c>
      <c r="D2025" s="19" t="s">
        <v>23</v>
      </c>
      <c r="E2025" s="19" t="s">
        <v>22</v>
      </c>
      <c r="F2025" s="1" t="s">
        <v>63</v>
      </c>
      <c r="G2025" s="21">
        <v>469</v>
      </c>
      <c r="H2025" s="22">
        <v>152.226</v>
      </c>
      <c r="I2025" s="22">
        <v>0.2</v>
      </c>
      <c r="J2025" s="22">
        <v>9.8783999999999997E-2</v>
      </c>
      <c r="K2025" s="22" t="str">
        <f t="shared" si="93"/>
        <v>19x75-Q2</v>
      </c>
      <c r="L2025" s="32">
        <f>VLOOKUP(K:K,'price per block'!A:B,2,FALSE)</f>
        <v>300</v>
      </c>
      <c r="M2025" s="33">
        <f>VLOOKUP(K:K,'price per block'!A:E,5,FALSE)</f>
        <v>1</v>
      </c>
      <c r="N2025">
        <f t="shared" si="94"/>
        <v>0.2</v>
      </c>
      <c r="O2025" s="34">
        <f t="shared" si="95"/>
        <v>0</v>
      </c>
    </row>
    <row r="2026" spans="1:15" x14ac:dyDescent="0.2">
      <c r="A2026" s="40">
        <v>45658</v>
      </c>
      <c r="B2026" t="s">
        <v>80</v>
      </c>
      <c r="C2026" s="19" t="s">
        <v>126</v>
      </c>
      <c r="D2026" s="19" t="s">
        <v>24</v>
      </c>
      <c r="E2026" s="19" t="s">
        <v>12</v>
      </c>
      <c r="F2026" s="1" t="s">
        <v>65</v>
      </c>
      <c r="G2026" s="21">
        <v>34</v>
      </c>
      <c r="H2026" s="22">
        <v>81.701999999999998</v>
      </c>
      <c r="I2026" s="22">
        <v>0.107</v>
      </c>
      <c r="J2026" s="22">
        <v>5.30389E-2</v>
      </c>
      <c r="K2026" s="22" t="str">
        <f t="shared" si="93"/>
        <v>19x75-Q5</v>
      </c>
      <c r="L2026" s="32">
        <f>VLOOKUP(K:K,'price per block'!A:B,2,FALSE)</f>
        <v>300</v>
      </c>
      <c r="M2026" s="33">
        <f>VLOOKUP(K:K,'price per block'!A:E,5,FALSE)</f>
        <v>1</v>
      </c>
      <c r="N2026">
        <f t="shared" si="94"/>
        <v>0.107</v>
      </c>
      <c r="O2026" s="34">
        <f t="shared" si="95"/>
        <v>0</v>
      </c>
    </row>
    <row r="2027" spans="1:15" x14ac:dyDescent="0.2">
      <c r="A2027" s="40">
        <v>45658</v>
      </c>
      <c r="B2027" t="s">
        <v>80</v>
      </c>
      <c r="C2027" s="19" t="s">
        <v>126</v>
      </c>
      <c r="D2027" s="19" t="s">
        <v>25</v>
      </c>
      <c r="E2027" s="19" t="s">
        <v>12</v>
      </c>
      <c r="F2027" s="1" t="s">
        <v>65</v>
      </c>
      <c r="G2027" s="21">
        <v>9</v>
      </c>
      <c r="H2027" s="22">
        <v>27.027000000000001</v>
      </c>
      <c r="I2027" s="22">
        <v>3.5999999999999997E-2</v>
      </c>
      <c r="J2027" s="22">
        <v>1.75482E-2</v>
      </c>
      <c r="K2027" s="22" t="str">
        <f t="shared" si="93"/>
        <v>19x75-Q5</v>
      </c>
      <c r="L2027" s="32">
        <f>VLOOKUP(K:K,'price per block'!A:B,2,FALSE)</f>
        <v>300</v>
      </c>
      <c r="M2027" s="33">
        <f>VLOOKUP(K:K,'price per block'!A:E,5,FALSE)</f>
        <v>1</v>
      </c>
      <c r="N2027">
        <f t="shared" si="94"/>
        <v>3.5999999999999997E-2</v>
      </c>
      <c r="O2027" s="34">
        <f t="shared" si="95"/>
        <v>0</v>
      </c>
    </row>
    <row r="2028" spans="1:15" x14ac:dyDescent="0.2">
      <c r="A2028" s="40">
        <v>45658</v>
      </c>
      <c r="B2028" t="s">
        <v>97</v>
      </c>
      <c r="C2028" s="19" t="s">
        <v>42</v>
      </c>
      <c r="D2028" s="19" t="s">
        <v>6</v>
      </c>
      <c r="E2028" s="19" t="s">
        <v>6</v>
      </c>
      <c r="F2028" s="1" t="s">
        <v>6</v>
      </c>
      <c r="G2028" s="21">
        <v>30453</v>
      </c>
      <c r="H2028" s="22">
        <v>1635.65</v>
      </c>
      <c r="I2028" s="22">
        <v>2.8759999999999999</v>
      </c>
      <c r="J2028" s="22">
        <v>2.0829</v>
      </c>
      <c r="K2028" s="22" t="str">
        <f t="shared" si="93"/>
        <v>19x100-Waste</v>
      </c>
      <c r="L2028" s="32">
        <f>VLOOKUP(K:K,'price per block'!A:B,2,FALSE)</f>
        <v>300</v>
      </c>
      <c r="M2028" s="33">
        <f>VLOOKUP(K:K,'price per block'!A:E,5,FALSE)</f>
        <v>1</v>
      </c>
      <c r="N2028">
        <f t="shared" si="94"/>
        <v>2.8759999999999999</v>
      </c>
      <c r="O2028" s="34">
        <f t="shared" si="95"/>
        <v>0</v>
      </c>
    </row>
    <row r="2029" spans="1:15" x14ac:dyDescent="0.2">
      <c r="A2029" s="40">
        <v>45658</v>
      </c>
      <c r="B2029" t="s">
        <v>97</v>
      </c>
      <c r="C2029" s="19" t="s">
        <v>42</v>
      </c>
      <c r="D2029" s="19" t="s">
        <v>9</v>
      </c>
      <c r="E2029" s="19" t="s">
        <v>10</v>
      </c>
      <c r="F2029" s="1" t="s">
        <v>6</v>
      </c>
      <c r="G2029" s="21">
        <v>22308</v>
      </c>
      <c r="H2029" s="22">
        <v>4370.33</v>
      </c>
      <c r="I2029" s="22">
        <v>7.6790000000000003</v>
      </c>
      <c r="J2029" s="22">
        <v>5.5606299999999997</v>
      </c>
      <c r="K2029" s="22" t="str">
        <f t="shared" si="93"/>
        <v>19x100-Waste</v>
      </c>
      <c r="L2029" s="32">
        <f>VLOOKUP(K:K,'price per block'!A:B,2,FALSE)</f>
        <v>300</v>
      </c>
      <c r="M2029" s="33">
        <f>VLOOKUP(K:K,'price per block'!A:E,5,FALSE)</f>
        <v>1</v>
      </c>
      <c r="N2029">
        <f t="shared" si="94"/>
        <v>7.6790000000000003</v>
      </c>
      <c r="O2029" s="34">
        <f t="shared" si="95"/>
        <v>0</v>
      </c>
    </row>
    <row r="2030" spans="1:15" x14ac:dyDescent="0.2">
      <c r="A2030" s="40">
        <v>45658</v>
      </c>
      <c r="B2030" t="s">
        <v>97</v>
      </c>
      <c r="C2030" s="19" t="s">
        <v>42</v>
      </c>
      <c r="D2030" s="19" t="s">
        <v>16</v>
      </c>
      <c r="E2030" s="19" t="s">
        <v>6</v>
      </c>
      <c r="F2030" s="1" t="s">
        <v>6</v>
      </c>
      <c r="G2030" s="21">
        <v>0</v>
      </c>
      <c r="H2030" s="22">
        <v>367.303</v>
      </c>
      <c r="I2030" s="22">
        <v>0.64600000000000002</v>
      </c>
      <c r="J2030" s="22">
        <v>0.46768399999999999</v>
      </c>
      <c r="K2030" s="22" t="str">
        <f t="shared" si="93"/>
        <v>19x100-Waste</v>
      </c>
      <c r="L2030" s="32">
        <f>VLOOKUP(K:K,'price per block'!A:B,2,FALSE)</f>
        <v>300</v>
      </c>
      <c r="M2030" s="33">
        <f>VLOOKUP(K:K,'price per block'!A:E,5,FALSE)</f>
        <v>1</v>
      </c>
      <c r="N2030">
        <f t="shared" si="94"/>
        <v>0.64600000000000002</v>
      </c>
      <c r="O2030" s="34">
        <f t="shared" si="95"/>
        <v>0</v>
      </c>
    </row>
    <row r="2031" spans="1:15" x14ac:dyDescent="0.2">
      <c r="A2031" s="40">
        <v>45658</v>
      </c>
      <c r="B2031" t="s">
        <v>97</v>
      </c>
      <c r="C2031" s="19" t="s">
        <v>42</v>
      </c>
      <c r="D2031" s="19" t="s">
        <v>17</v>
      </c>
      <c r="E2031" s="19" t="s">
        <v>6</v>
      </c>
      <c r="F2031" s="1" t="s">
        <v>6</v>
      </c>
      <c r="G2031" s="21">
        <v>1</v>
      </c>
      <c r="H2031" s="22">
        <v>3.036</v>
      </c>
      <c r="I2031" s="22">
        <v>5.0000000000000001E-3</v>
      </c>
      <c r="J2031" s="22">
        <v>3.7784300000000002E-3</v>
      </c>
      <c r="K2031" s="22" t="str">
        <f t="shared" si="93"/>
        <v>19x100-Waste</v>
      </c>
      <c r="L2031" s="32">
        <f>VLOOKUP(K:K,'price per block'!A:B,2,FALSE)</f>
        <v>300</v>
      </c>
      <c r="M2031" s="33">
        <f>VLOOKUP(K:K,'price per block'!A:E,5,FALSE)</f>
        <v>1</v>
      </c>
      <c r="N2031">
        <f t="shared" si="94"/>
        <v>5.0000000000000001E-3</v>
      </c>
      <c r="O2031" s="34">
        <f t="shared" si="95"/>
        <v>0</v>
      </c>
    </row>
    <row r="2032" spans="1:15" x14ac:dyDescent="0.2">
      <c r="A2032" s="40">
        <v>45658</v>
      </c>
      <c r="B2032" t="s">
        <v>97</v>
      </c>
      <c r="C2032" s="19" t="s">
        <v>126</v>
      </c>
      <c r="D2032" s="19" t="s">
        <v>9</v>
      </c>
      <c r="E2032" s="19" t="s">
        <v>10</v>
      </c>
      <c r="F2032" s="1" t="s">
        <v>6</v>
      </c>
      <c r="G2032" s="21">
        <v>53909</v>
      </c>
      <c r="H2032" s="22">
        <v>10119.799999999999</v>
      </c>
      <c r="I2032" s="22">
        <v>13.318</v>
      </c>
      <c r="J2032" s="22">
        <v>9.6438100000000002</v>
      </c>
      <c r="K2032" s="22" t="str">
        <f t="shared" si="93"/>
        <v>19x75-Waste</v>
      </c>
      <c r="L2032" s="32">
        <f>VLOOKUP(K:K,'price per block'!A:B,2,FALSE)</f>
        <v>300</v>
      </c>
      <c r="M2032" s="33">
        <f>VLOOKUP(K:K,'price per block'!A:E,5,FALSE)</f>
        <v>1</v>
      </c>
      <c r="N2032">
        <f t="shared" si="94"/>
        <v>13.318</v>
      </c>
      <c r="O2032" s="34">
        <f t="shared" si="95"/>
        <v>0</v>
      </c>
    </row>
    <row r="2033" spans="1:15" x14ac:dyDescent="0.2">
      <c r="A2033" s="40">
        <v>45658</v>
      </c>
      <c r="B2033" t="s">
        <v>97</v>
      </c>
      <c r="C2033" s="19" t="s">
        <v>126</v>
      </c>
      <c r="D2033" s="19" t="s">
        <v>6</v>
      </c>
      <c r="E2033" s="19" t="s">
        <v>6</v>
      </c>
      <c r="F2033" s="1" t="s">
        <v>6</v>
      </c>
      <c r="G2033" s="21">
        <v>68770</v>
      </c>
      <c r="H2033" s="22">
        <v>3828.13</v>
      </c>
      <c r="I2033" s="22">
        <v>5.0410000000000004</v>
      </c>
      <c r="J2033" s="22">
        <v>3.65029</v>
      </c>
      <c r="K2033" s="22" t="str">
        <f t="shared" si="93"/>
        <v>19x75-Waste</v>
      </c>
      <c r="L2033" s="32">
        <f>VLOOKUP(K:K,'price per block'!A:B,2,FALSE)</f>
        <v>300</v>
      </c>
      <c r="M2033" s="33">
        <f>VLOOKUP(K:K,'price per block'!A:E,5,FALSE)</f>
        <v>1</v>
      </c>
      <c r="N2033">
        <f t="shared" si="94"/>
        <v>5.0410000000000004</v>
      </c>
      <c r="O2033" s="34">
        <f t="shared" si="95"/>
        <v>0</v>
      </c>
    </row>
    <row r="2034" spans="1:15" x14ac:dyDescent="0.2">
      <c r="A2034" s="40">
        <v>45658</v>
      </c>
      <c r="B2034" t="s">
        <v>97</v>
      </c>
      <c r="C2034" s="19" t="s">
        <v>126</v>
      </c>
      <c r="D2034" s="19" t="s">
        <v>16</v>
      </c>
      <c r="E2034" s="19" t="s">
        <v>6</v>
      </c>
      <c r="F2034" s="1" t="s">
        <v>6</v>
      </c>
      <c r="G2034" s="21">
        <v>0</v>
      </c>
      <c r="H2034" s="22">
        <v>839.29399999999998</v>
      </c>
      <c r="I2034" s="22">
        <v>1.105</v>
      </c>
      <c r="J2034" s="22">
        <v>0.80016100000000001</v>
      </c>
      <c r="K2034" s="22" t="str">
        <f t="shared" si="93"/>
        <v>19x75-Waste</v>
      </c>
      <c r="L2034" s="32">
        <f>VLOOKUP(K:K,'price per block'!A:B,2,FALSE)</f>
        <v>300</v>
      </c>
      <c r="M2034" s="33">
        <f>VLOOKUP(K:K,'price per block'!A:E,5,FALSE)</f>
        <v>1</v>
      </c>
      <c r="N2034">
        <f t="shared" si="94"/>
        <v>1.105</v>
      </c>
      <c r="O2034" s="34">
        <f t="shared" si="95"/>
        <v>0</v>
      </c>
    </row>
    <row r="2035" spans="1:15" x14ac:dyDescent="0.2">
      <c r="A2035" s="40">
        <v>45658</v>
      </c>
      <c r="B2035" t="s">
        <v>97</v>
      </c>
      <c r="C2035" s="19" t="s">
        <v>126</v>
      </c>
      <c r="D2035" s="19" t="s">
        <v>17</v>
      </c>
      <c r="E2035" s="19" t="s">
        <v>6</v>
      </c>
      <c r="F2035" s="1" t="s">
        <v>6</v>
      </c>
      <c r="G2035" s="21">
        <v>1</v>
      </c>
      <c r="H2035" s="22">
        <v>1E-3</v>
      </c>
      <c r="I2035" s="22">
        <v>0</v>
      </c>
      <c r="J2035" s="22">
        <v>7.2411499999999997E-7</v>
      </c>
      <c r="K2035" s="22" t="str">
        <f t="shared" si="93"/>
        <v>19x75-Waste</v>
      </c>
      <c r="L2035" s="32">
        <f>VLOOKUP(K:K,'price per block'!A:B,2,FALSE)</f>
        <v>300</v>
      </c>
      <c r="M2035" s="33">
        <f>VLOOKUP(K:K,'price per block'!A:E,5,FALSE)</f>
        <v>1</v>
      </c>
      <c r="N2035">
        <f t="shared" si="94"/>
        <v>0</v>
      </c>
      <c r="O2035" s="34">
        <f t="shared" si="95"/>
        <v>0</v>
      </c>
    </row>
    <row r="2036" spans="1:15" x14ac:dyDescent="0.2">
      <c r="A2036" s="40">
        <v>45658</v>
      </c>
      <c r="B2036" t="s">
        <v>97</v>
      </c>
      <c r="C2036" s="19" t="s">
        <v>42</v>
      </c>
      <c r="D2036" s="19" t="s">
        <v>47</v>
      </c>
      <c r="E2036" s="19" t="s">
        <v>12</v>
      </c>
      <c r="F2036" s="1" t="s">
        <v>61</v>
      </c>
      <c r="G2036" s="21">
        <v>40975</v>
      </c>
      <c r="H2036" s="22">
        <v>17511.400000000001</v>
      </c>
      <c r="I2036" s="22">
        <v>30.809000000000001</v>
      </c>
      <c r="J2036" s="22">
        <v>22.309000000000001</v>
      </c>
      <c r="K2036" s="22" t="str">
        <f t="shared" si="93"/>
        <v>19x100-Q1</v>
      </c>
      <c r="L2036" s="32">
        <f>VLOOKUP(K:K,'price per block'!A:B,2,FALSE)</f>
        <v>300</v>
      </c>
      <c r="M2036" s="33">
        <f>VLOOKUP(K:K,'price per block'!A:E,5,FALSE)</f>
        <v>1</v>
      </c>
      <c r="N2036">
        <f t="shared" si="94"/>
        <v>30.809000000000001</v>
      </c>
      <c r="O2036" s="34">
        <f t="shared" si="95"/>
        <v>0</v>
      </c>
    </row>
    <row r="2037" spans="1:15" x14ac:dyDescent="0.2">
      <c r="A2037" s="40">
        <v>45658</v>
      </c>
      <c r="B2037" t="s">
        <v>97</v>
      </c>
      <c r="C2037" s="19" t="s">
        <v>42</v>
      </c>
      <c r="D2037" s="19" t="s">
        <v>46</v>
      </c>
      <c r="E2037" s="19" t="s">
        <v>12</v>
      </c>
      <c r="F2037" s="1" t="s">
        <v>61</v>
      </c>
      <c r="G2037" s="21">
        <v>8508</v>
      </c>
      <c r="H2037" s="22">
        <v>1601.67</v>
      </c>
      <c r="I2037" s="22">
        <v>2.8149999999999999</v>
      </c>
      <c r="J2037" s="22">
        <v>2.0384199999999999</v>
      </c>
      <c r="K2037" s="22" t="str">
        <f t="shared" si="93"/>
        <v>19x100-Q1</v>
      </c>
      <c r="L2037" s="32">
        <f>VLOOKUP(K:K,'price per block'!A:B,2,FALSE)</f>
        <v>300</v>
      </c>
      <c r="M2037" s="33">
        <f>VLOOKUP(K:K,'price per block'!A:E,5,FALSE)</f>
        <v>1</v>
      </c>
      <c r="N2037">
        <f t="shared" si="94"/>
        <v>2.8149999999999999</v>
      </c>
      <c r="O2037" s="34">
        <f t="shared" si="95"/>
        <v>0</v>
      </c>
    </row>
    <row r="2038" spans="1:15" x14ac:dyDescent="0.2">
      <c r="A2038" s="40">
        <v>45658</v>
      </c>
      <c r="B2038" t="s">
        <v>97</v>
      </c>
      <c r="C2038" s="19" t="s">
        <v>42</v>
      </c>
      <c r="D2038" s="19" t="s">
        <v>96</v>
      </c>
      <c r="E2038" s="19" t="s">
        <v>15</v>
      </c>
      <c r="F2038" s="1" t="s">
        <v>62</v>
      </c>
      <c r="G2038" s="21">
        <v>6219</v>
      </c>
      <c r="H2038" s="22">
        <v>1690.56</v>
      </c>
      <c r="I2038" s="22">
        <v>2.97</v>
      </c>
      <c r="J2038" s="22">
        <v>2.1509299999999998</v>
      </c>
      <c r="K2038" s="22" t="str">
        <f t="shared" si="93"/>
        <v>19x100-Q3</v>
      </c>
      <c r="L2038" s="32">
        <f>VLOOKUP(K:K,'price per block'!A:B,2,FALSE)</f>
        <v>225</v>
      </c>
      <c r="M2038" s="33">
        <f>VLOOKUP(K:K,'price per block'!A:E,5,FALSE)</f>
        <v>0.75</v>
      </c>
      <c r="N2038">
        <f t="shared" si="94"/>
        <v>2.2275</v>
      </c>
      <c r="O2038" s="34">
        <f t="shared" si="95"/>
        <v>0.74250000000000016</v>
      </c>
    </row>
    <row r="2039" spans="1:15" x14ac:dyDescent="0.2">
      <c r="A2039" s="40">
        <v>45658</v>
      </c>
      <c r="B2039" t="s">
        <v>97</v>
      </c>
      <c r="C2039" s="19" t="s">
        <v>42</v>
      </c>
      <c r="D2039" s="19" t="s">
        <v>44</v>
      </c>
      <c r="E2039" s="19" t="s">
        <v>15</v>
      </c>
      <c r="F2039" s="1" t="s">
        <v>64</v>
      </c>
      <c r="G2039" s="21">
        <v>2393</v>
      </c>
      <c r="H2039" s="22">
        <v>549.63400000000001</v>
      </c>
      <c r="I2039" s="22">
        <v>0.96599999999999997</v>
      </c>
      <c r="J2039" s="22">
        <v>0.69930800000000004</v>
      </c>
      <c r="K2039" s="22" t="str">
        <f t="shared" si="93"/>
        <v>19x100-Q4</v>
      </c>
      <c r="L2039" s="32">
        <f>VLOOKUP(K:K,'price per block'!A:B,2,FALSE)</f>
        <v>150</v>
      </c>
      <c r="M2039" s="33">
        <f>VLOOKUP(K:K,'price per block'!A:E,5,FALSE)</f>
        <v>0.5</v>
      </c>
      <c r="N2039">
        <f t="shared" si="94"/>
        <v>0.48299999999999998</v>
      </c>
      <c r="O2039" s="34">
        <f t="shared" si="95"/>
        <v>0.48299999999999998</v>
      </c>
    </row>
    <row r="2040" spans="1:15" x14ac:dyDescent="0.2">
      <c r="A2040" s="40">
        <v>45658</v>
      </c>
      <c r="B2040" t="s">
        <v>97</v>
      </c>
      <c r="C2040" s="19" t="s">
        <v>42</v>
      </c>
      <c r="D2040" s="19" t="s">
        <v>41</v>
      </c>
      <c r="E2040" s="19" t="s">
        <v>12</v>
      </c>
      <c r="F2040" s="1" t="s">
        <v>65</v>
      </c>
      <c r="G2040" s="21">
        <v>136</v>
      </c>
      <c r="H2040" s="22">
        <v>408.40800000000002</v>
      </c>
      <c r="I2040" s="22">
        <v>0.72099999999999997</v>
      </c>
      <c r="J2040" s="22">
        <v>0.52190099999999995</v>
      </c>
      <c r="K2040" s="22" t="str">
        <f t="shared" si="93"/>
        <v>19x100-Q5</v>
      </c>
      <c r="L2040" s="32">
        <f>VLOOKUP(K:K,'price per block'!A:B,2,FALSE)</f>
        <v>300</v>
      </c>
      <c r="M2040" s="33">
        <f>VLOOKUP(K:K,'price per block'!A:E,5,FALSE)</f>
        <v>1</v>
      </c>
      <c r="N2040">
        <f t="shared" si="94"/>
        <v>0.72099999999999997</v>
      </c>
      <c r="O2040" s="34">
        <f t="shared" si="95"/>
        <v>0</v>
      </c>
    </row>
    <row r="2041" spans="1:15" x14ac:dyDescent="0.2">
      <c r="A2041" s="40">
        <v>45658</v>
      </c>
      <c r="B2041" t="s">
        <v>97</v>
      </c>
      <c r="C2041" s="19" t="s">
        <v>42</v>
      </c>
      <c r="D2041" s="19" t="s">
        <v>45</v>
      </c>
      <c r="E2041" s="19" t="s">
        <v>22</v>
      </c>
      <c r="F2041" s="1" t="s">
        <v>63</v>
      </c>
      <c r="G2041" s="21">
        <v>279</v>
      </c>
      <c r="H2041" s="22">
        <v>76.533000000000001</v>
      </c>
      <c r="I2041" s="22">
        <v>0.13500000000000001</v>
      </c>
      <c r="J2041" s="22">
        <v>9.7520300000000004E-2</v>
      </c>
      <c r="K2041" s="22" t="str">
        <f t="shared" si="93"/>
        <v>19x100-Q2</v>
      </c>
      <c r="L2041" s="32">
        <f>VLOOKUP(K:K,'price per block'!A:B,2,FALSE)</f>
        <v>300</v>
      </c>
      <c r="M2041" s="33">
        <f>VLOOKUP(K:K,'price per block'!A:E,5,FALSE)</f>
        <v>1</v>
      </c>
      <c r="N2041">
        <f t="shared" si="94"/>
        <v>0.13500000000000001</v>
      </c>
      <c r="O2041" s="34">
        <f t="shared" si="95"/>
        <v>0</v>
      </c>
    </row>
    <row r="2042" spans="1:15" x14ac:dyDescent="0.2">
      <c r="A2042" s="40">
        <v>45658</v>
      </c>
      <c r="B2042" t="s">
        <v>97</v>
      </c>
      <c r="C2042" s="19" t="s">
        <v>42</v>
      </c>
      <c r="D2042" s="19" t="s">
        <v>43</v>
      </c>
      <c r="E2042" s="19" t="s">
        <v>12</v>
      </c>
      <c r="F2042" s="1" t="s">
        <v>65</v>
      </c>
      <c r="G2042" s="21">
        <v>213</v>
      </c>
      <c r="H2042" s="22">
        <v>512.904</v>
      </c>
      <c r="I2042" s="22">
        <v>0.90400000000000003</v>
      </c>
      <c r="J2042" s="22">
        <v>0.65490999999999999</v>
      </c>
      <c r="K2042" s="22" t="str">
        <f t="shared" si="93"/>
        <v>19x100-Q5</v>
      </c>
      <c r="L2042" s="32">
        <f>VLOOKUP(K:K,'price per block'!A:B,2,FALSE)</f>
        <v>300</v>
      </c>
      <c r="M2042" s="33">
        <f>VLOOKUP(K:K,'price per block'!A:E,5,FALSE)</f>
        <v>1</v>
      </c>
      <c r="N2042">
        <f t="shared" si="94"/>
        <v>0.90400000000000003</v>
      </c>
      <c r="O2042" s="34">
        <f t="shared" si="95"/>
        <v>0</v>
      </c>
    </row>
    <row r="2043" spans="1:15" x14ac:dyDescent="0.2">
      <c r="A2043" s="40">
        <v>45658</v>
      </c>
      <c r="B2043" t="s">
        <v>97</v>
      </c>
      <c r="C2043" s="19" t="s">
        <v>126</v>
      </c>
      <c r="D2043" s="19" t="s">
        <v>11</v>
      </c>
      <c r="E2043" s="19" t="s">
        <v>12</v>
      </c>
      <c r="F2043" s="1" t="s">
        <v>61</v>
      </c>
      <c r="G2043" s="21">
        <v>91998</v>
      </c>
      <c r="H2043" s="22">
        <v>39262.400000000001</v>
      </c>
      <c r="I2043" s="22">
        <v>51.695999999999998</v>
      </c>
      <c r="J2043" s="22">
        <v>37.433999999999997</v>
      </c>
      <c r="K2043" s="22" t="str">
        <f t="shared" si="93"/>
        <v>19x75-Q1</v>
      </c>
      <c r="L2043" s="32">
        <f>VLOOKUP(K:K,'price per block'!A:B,2,FALSE)</f>
        <v>300</v>
      </c>
      <c r="M2043" s="33">
        <f>VLOOKUP(K:K,'price per block'!A:E,5,FALSE)</f>
        <v>1</v>
      </c>
      <c r="N2043">
        <f t="shared" si="94"/>
        <v>51.695999999999998</v>
      </c>
      <c r="O2043" s="34">
        <f t="shared" si="95"/>
        <v>0</v>
      </c>
    </row>
    <row r="2044" spans="1:15" x14ac:dyDescent="0.2">
      <c r="A2044" s="40">
        <v>45658</v>
      </c>
      <c r="B2044" t="s">
        <v>97</v>
      </c>
      <c r="C2044" s="19" t="s">
        <v>126</v>
      </c>
      <c r="D2044" s="19" t="s">
        <v>13</v>
      </c>
      <c r="E2044" s="19" t="s">
        <v>12</v>
      </c>
      <c r="F2044" s="1" t="s">
        <v>61</v>
      </c>
      <c r="G2044" s="21">
        <v>19835</v>
      </c>
      <c r="H2044" s="22">
        <v>4043.28</v>
      </c>
      <c r="I2044" s="22">
        <v>5.3230000000000004</v>
      </c>
      <c r="J2044" s="22">
        <v>3.8547799999999999</v>
      </c>
      <c r="K2044" s="22" t="str">
        <f t="shared" si="93"/>
        <v>19x75-Q1</v>
      </c>
      <c r="L2044" s="32">
        <f>VLOOKUP(K:K,'price per block'!A:B,2,FALSE)</f>
        <v>300</v>
      </c>
      <c r="M2044" s="33">
        <f>VLOOKUP(K:K,'price per block'!A:E,5,FALSE)</f>
        <v>1</v>
      </c>
      <c r="N2044">
        <f t="shared" si="94"/>
        <v>5.3230000000000004</v>
      </c>
      <c r="O2044" s="34">
        <f t="shared" si="95"/>
        <v>0</v>
      </c>
    </row>
    <row r="2045" spans="1:15" x14ac:dyDescent="0.2">
      <c r="A2045" s="40">
        <v>45658</v>
      </c>
      <c r="B2045" t="s">
        <v>97</v>
      </c>
      <c r="C2045" s="19" t="s">
        <v>126</v>
      </c>
      <c r="D2045" s="19" t="s">
        <v>14</v>
      </c>
      <c r="E2045" s="19" t="s">
        <v>15</v>
      </c>
      <c r="F2045" s="1" t="s">
        <v>62</v>
      </c>
      <c r="G2045" s="21">
        <v>11421</v>
      </c>
      <c r="H2045" s="22">
        <v>3149.9</v>
      </c>
      <c r="I2045" s="22">
        <v>4.1440000000000001</v>
      </c>
      <c r="J2045" s="22">
        <v>3.0010699999999999</v>
      </c>
      <c r="K2045" s="22" t="str">
        <f t="shared" si="93"/>
        <v>19x75-Q3</v>
      </c>
      <c r="L2045" s="32">
        <f>VLOOKUP(K:K,'price per block'!A:B,2,FALSE)</f>
        <v>244</v>
      </c>
      <c r="M2045" s="33">
        <f>VLOOKUP(K:K,'price per block'!A:E,5,FALSE)</f>
        <v>0.81333333333333335</v>
      </c>
      <c r="N2045">
        <f t="shared" si="94"/>
        <v>3.3704533333333333</v>
      </c>
      <c r="O2045" s="34">
        <f t="shared" si="95"/>
        <v>0.77354666666666683</v>
      </c>
    </row>
    <row r="2046" spans="1:15" x14ac:dyDescent="0.2">
      <c r="A2046" s="40">
        <v>45658</v>
      </c>
      <c r="B2046" t="s">
        <v>97</v>
      </c>
      <c r="C2046" s="19" t="s">
        <v>126</v>
      </c>
      <c r="D2046" s="19" t="s">
        <v>27</v>
      </c>
      <c r="E2046" s="19" t="s">
        <v>15</v>
      </c>
      <c r="F2046" s="1" t="s">
        <v>64</v>
      </c>
      <c r="G2046" s="21">
        <v>5891</v>
      </c>
      <c r="H2046" s="22">
        <v>1386.47</v>
      </c>
      <c r="I2046" s="22">
        <v>1.825</v>
      </c>
      <c r="J2046" s="22">
        <v>1.3217000000000001</v>
      </c>
      <c r="K2046" s="22" t="str">
        <f t="shared" si="93"/>
        <v>19x75-Q4</v>
      </c>
      <c r="L2046" s="32">
        <f>VLOOKUP(K:K,'price per block'!A:B,2,FALSE)</f>
        <v>200.00000000000003</v>
      </c>
      <c r="M2046" s="33">
        <f>VLOOKUP(K:K,'price per block'!A:E,5,FALSE)</f>
        <v>0.66666666666666663</v>
      </c>
      <c r="N2046">
        <f t="shared" si="94"/>
        <v>1.2166666666666666</v>
      </c>
      <c r="O2046" s="34">
        <f t="shared" si="95"/>
        <v>0.60833333333333339</v>
      </c>
    </row>
    <row r="2047" spans="1:15" x14ac:dyDescent="0.2">
      <c r="A2047" s="40">
        <v>45658</v>
      </c>
      <c r="B2047" t="s">
        <v>97</v>
      </c>
      <c r="C2047" s="19" t="s">
        <v>126</v>
      </c>
      <c r="D2047" s="19" t="s">
        <v>94</v>
      </c>
      <c r="E2047" s="19" t="s">
        <v>12</v>
      </c>
      <c r="F2047" s="1" t="s">
        <v>65</v>
      </c>
      <c r="G2047" s="21">
        <v>3230</v>
      </c>
      <c r="H2047" s="22">
        <v>3876</v>
      </c>
      <c r="I2047" s="22">
        <v>5.1070000000000002</v>
      </c>
      <c r="J2047" s="22">
        <v>3.6977600000000002</v>
      </c>
      <c r="K2047" s="22" t="str">
        <f t="shared" si="93"/>
        <v>19x75-Q5</v>
      </c>
      <c r="L2047" s="32">
        <f>VLOOKUP(K:K,'price per block'!A:B,2,FALSE)</f>
        <v>300</v>
      </c>
      <c r="M2047" s="33">
        <f>VLOOKUP(K:K,'price per block'!A:E,5,FALSE)</f>
        <v>1</v>
      </c>
      <c r="N2047">
        <f t="shared" si="94"/>
        <v>5.1070000000000002</v>
      </c>
      <c r="O2047" s="34">
        <f t="shared" si="95"/>
        <v>0</v>
      </c>
    </row>
    <row r="2048" spans="1:15" x14ac:dyDescent="0.2">
      <c r="A2048" s="40">
        <v>45658</v>
      </c>
      <c r="B2048" t="s">
        <v>97</v>
      </c>
      <c r="C2048" s="19" t="s">
        <v>126</v>
      </c>
      <c r="D2048" s="19" t="s">
        <v>23</v>
      </c>
      <c r="E2048" s="19" t="s">
        <v>22</v>
      </c>
      <c r="F2048" s="1" t="s">
        <v>63</v>
      </c>
      <c r="G2048" s="21">
        <v>39</v>
      </c>
      <c r="H2048" s="22">
        <v>9.8659999999999997</v>
      </c>
      <c r="I2048" s="22">
        <v>1.2999999999999999E-2</v>
      </c>
      <c r="J2048" s="22">
        <v>9.4113300000000007E-3</v>
      </c>
      <c r="K2048" s="22" t="str">
        <f t="shared" si="93"/>
        <v>19x75-Q2</v>
      </c>
      <c r="L2048" s="32">
        <f>VLOOKUP(K:K,'price per block'!A:B,2,FALSE)</f>
        <v>300</v>
      </c>
      <c r="M2048" s="33">
        <f>VLOOKUP(K:K,'price per block'!A:E,5,FALSE)</f>
        <v>1</v>
      </c>
      <c r="N2048">
        <f t="shared" si="94"/>
        <v>1.2999999999999999E-2</v>
      </c>
      <c r="O2048" s="34">
        <f t="shared" si="95"/>
        <v>0</v>
      </c>
    </row>
    <row r="2049" spans="1:15" x14ac:dyDescent="0.2">
      <c r="A2049" s="40">
        <v>45658</v>
      </c>
      <c r="B2049" t="s">
        <v>79</v>
      </c>
      <c r="C2049" s="19" t="s">
        <v>42</v>
      </c>
      <c r="D2049" s="19" t="s">
        <v>6</v>
      </c>
      <c r="E2049" s="19" t="s">
        <v>6</v>
      </c>
      <c r="F2049" s="1" t="s">
        <v>6</v>
      </c>
      <c r="G2049" s="21">
        <v>54620</v>
      </c>
      <c r="H2049" s="22">
        <v>3244.22</v>
      </c>
      <c r="I2049" s="22">
        <v>5.7089999999999996</v>
      </c>
      <c r="J2049" s="22">
        <v>1.2323999999999999</v>
      </c>
      <c r="K2049" s="22" t="str">
        <f t="shared" si="93"/>
        <v>19x100-Waste</v>
      </c>
      <c r="L2049" s="32">
        <f>VLOOKUP(K:K,'price per block'!A:B,2,FALSE)</f>
        <v>300</v>
      </c>
      <c r="M2049" s="33">
        <f>VLOOKUP(K:K,'price per block'!A:E,5,FALSE)</f>
        <v>1</v>
      </c>
      <c r="N2049">
        <f t="shared" si="94"/>
        <v>5.7089999999999996</v>
      </c>
      <c r="O2049" s="34">
        <f t="shared" si="95"/>
        <v>0</v>
      </c>
    </row>
    <row r="2050" spans="1:15" x14ac:dyDescent="0.2">
      <c r="A2050" s="40">
        <v>45658</v>
      </c>
      <c r="B2050" t="s">
        <v>79</v>
      </c>
      <c r="C2050" s="19" t="s">
        <v>42</v>
      </c>
      <c r="D2050" s="19" t="s">
        <v>9</v>
      </c>
      <c r="E2050" s="19" t="s">
        <v>10</v>
      </c>
      <c r="F2050" s="1" t="s">
        <v>6</v>
      </c>
      <c r="G2050" s="21">
        <v>47636</v>
      </c>
      <c r="H2050" s="22">
        <v>8997.52</v>
      </c>
      <c r="I2050" s="22">
        <v>15.815</v>
      </c>
      <c r="J2050" s="22">
        <v>3.4140600000000001</v>
      </c>
      <c r="K2050" s="22" t="str">
        <f t="shared" si="93"/>
        <v>19x100-Waste</v>
      </c>
      <c r="L2050" s="32">
        <f>VLOOKUP(K:K,'price per block'!A:B,2,FALSE)</f>
        <v>300</v>
      </c>
      <c r="M2050" s="33">
        <f>VLOOKUP(K:K,'price per block'!A:E,5,FALSE)</f>
        <v>1</v>
      </c>
      <c r="N2050">
        <f t="shared" si="94"/>
        <v>15.815</v>
      </c>
      <c r="O2050" s="34">
        <f t="shared" si="95"/>
        <v>0</v>
      </c>
    </row>
    <row r="2051" spans="1:15" x14ac:dyDescent="0.2">
      <c r="A2051" s="40">
        <v>45658</v>
      </c>
      <c r="B2051" t="s">
        <v>79</v>
      </c>
      <c r="C2051" s="19" t="s">
        <v>42</v>
      </c>
      <c r="D2051" s="19" t="s">
        <v>16</v>
      </c>
      <c r="E2051" s="19" t="s">
        <v>6</v>
      </c>
      <c r="F2051" s="1" t="s">
        <v>6</v>
      </c>
      <c r="G2051" s="21">
        <v>0</v>
      </c>
      <c r="H2051" s="22">
        <v>651.476</v>
      </c>
      <c r="I2051" s="22">
        <v>1.1459999999999999</v>
      </c>
      <c r="J2051" s="22">
        <v>0.24740000000000001</v>
      </c>
      <c r="K2051" s="22" t="str">
        <f t="shared" ref="K2051:K2114" si="96">CONCATENATE(C2051,"-",F2051)</f>
        <v>19x100-Waste</v>
      </c>
      <c r="L2051" s="32">
        <f>VLOOKUP(K:K,'price per block'!A:B,2,FALSE)</f>
        <v>300</v>
      </c>
      <c r="M2051" s="33">
        <f>VLOOKUP(K:K,'price per block'!A:E,5,FALSE)</f>
        <v>1</v>
      </c>
      <c r="N2051">
        <f t="shared" ref="N2051:N2097" si="97">M2051*I2051</f>
        <v>1.1459999999999999</v>
      </c>
      <c r="O2051" s="34">
        <f t="shared" ref="O2051:O2097" si="98">I2051-N2051</f>
        <v>0</v>
      </c>
    </row>
    <row r="2052" spans="1:15" x14ac:dyDescent="0.2">
      <c r="A2052" s="40">
        <v>45658</v>
      </c>
      <c r="B2052" t="s">
        <v>79</v>
      </c>
      <c r="C2052" s="19" t="s">
        <v>42</v>
      </c>
      <c r="D2052" s="19" t="s">
        <v>17</v>
      </c>
      <c r="E2052" s="19" t="s">
        <v>6</v>
      </c>
      <c r="F2052" s="1" t="s">
        <v>6</v>
      </c>
      <c r="G2052" s="21">
        <v>0</v>
      </c>
      <c r="H2052" s="22">
        <v>0</v>
      </c>
      <c r="I2052" s="22">
        <v>0</v>
      </c>
      <c r="J2052" s="22">
        <v>0</v>
      </c>
      <c r="K2052" s="22" t="str">
        <f t="shared" si="96"/>
        <v>19x100-Waste</v>
      </c>
      <c r="L2052" s="32">
        <f>VLOOKUP(K:K,'price per block'!A:B,2,FALSE)</f>
        <v>300</v>
      </c>
      <c r="M2052" s="33">
        <f>VLOOKUP(K:K,'price per block'!A:E,5,FALSE)</f>
        <v>1</v>
      </c>
      <c r="N2052">
        <f t="shared" si="97"/>
        <v>0</v>
      </c>
      <c r="O2052" s="34">
        <f t="shared" si="98"/>
        <v>0</v>
      </c>
    </row>
    <row r="2053" spans="1:15" x14ac:dyDescent="0.2">
      <c r="A2053" s="40">
        <v>45658</v>
      </c>
      <c r="B2053" t="s">
        <v>79</v>
      </c>
      <c r="C2053" s="19" t="s">
        <v>130</v>
      </c>
      <c r="D2053" s="19" t="s">
        <v>6</v>
      </c>
      <c r="E2053" s="19" t="s">
        <v>6</v>
      </c>
      <c r="F2053" s="1" t="s">
        <v>6</v>
      </c>
      <c r="G2053" s="21">
        <v>717</v>
      </c>
      <c r="H2053" s="22">
        <v>38.704000000000001</v>
      </c>
      <c r="I2053" s="22">
        <v>4.2999999999999997E-2</v>
      </c>
      <c r="J2053" s="22">
        <v>9.1984500000000004E-3</v>
      </c>
      <c r="K2053" s="22" t="str">
        <f t="shared" si="96"/>
        <v>16x75-Waste</v>
      </c>
      <c r="L2053" s="32">
        <f>VLOOKUP(K:K,'price per block'!A:B,2,FALSE)</f>
        <v>300</v>
      </c>
      <c r="M2053" s="33">
        <f>VLOOKUP(K:K,'price per block'!A:E,5,FALSE)</f>
        <v>1</v>
      </c>
      <c r="N2053">
        <f t="shared" si="97"/>
        <v>4.2999999999999997E-2</v>
      </c>
      <c r="O2053" s="34">
        <f t="shared" si="98"/>
        <v>0</v>
      </c>
    </row>
    <row r="2054" spans="1:15" x14ac:dyDescent="0.2">
      <c r="A2054" s="40">
        <v>45658</v>
      </c>
      <c r="B2054" t="s">
        <v>79</v>
      </c>
      <c r="C2054" s="19" t="s">
        <v>130</v>
      </c>
      <c r="D2054" s="19" t="s">
        <v>9</v>
      </c>
      <c r="E2054" s="19" t="s">
        <v>10</v>
      </c>
      <c r="F2054" s="1" t="s">
        <v>6</v>
      </c>
      <c r="G2054" s="21">
        <v>349</v>
      </c>
      <c r="H2054" s="22">
        <v>64.909000000000006</v>
      </c>
      <c r="I2054" s="22">
        <v>7.0999999999999994E-2</v>
      </c>
      <c r="J2054" s="22">
        <v>1.54121E-2</v>
      </c>
      <c r="K2054" s="22" t="str">
        <f t="shared" si="96"/>
        <v>16x75-Waste</v>
      </c>
      <c r="L2054" s="32">
        <f>VLOOKUP(K:K,'price per block'!A:B,2,FALSE)</f>
        <v>300</v>
      </c>
      <c r="M2054" s="33">
        <f>VLOOKUP(K:K,'price per block'!A:E,5,FALSE)</f>
        <v>1</v>
      </c>
      <c r="N2054">
        <f t="shared" si="97"/>
        <v>7.0999999999999994E-2</v>
      </c>
      <c r="O2054" s="34">
        <f t="shared" si="98"/>
        <v>0</v>
      </c>
    </row>
    <row r="2055" spans="1:15" x14ac:dyDescent="0.2">
      <c r="A2055" s="40">
        <v>45658</v>
      </c>
      <c r="B2055" t="s">
        <v>79</v>
      </c>
      <c r="C2055" s="19" t="s">
        <v>130</v>
      </c>
      <c r="D2055" s="19" t="s">
        <v>16</v>
      </c>
      <c r="E2055" s="19" t="s">
        <v>6</v>
      </c>
      <c r="F2055" s="1" t="s">
        <v>6</v>
      </c>
      <c r="G2055" s="21">
        <v>0</v>
      </c>
      <c r="H2055" s="22">
        <v>4.0460000000000003</v>
      </c>
      <c r="I2055" s="22">
        <v>4.0000000000000001E-3</v>
      </c>
      <c r="J2055" s="22">
        <v>9.6170200000000004E-4</v>
      </c>
      <c r="K2055" s="22" t="str">
        <f t="shared" si="96"/>
        <v>16x75-Waste</v>
      </c>
      <c r="L2055" s="32">
        <f>VLOOKUP(K:K,'price per block'!A:B,2,FALSE)</f>
        <v>300</v>
      </c>
      <c r="M2055" s="33">
        <f>VLOOKUP(K:K,'price per block'!A:E,5,FALSE)</f>
        <v>1</v>
      </c>
      <c r="N2055">
        <f t="shared" si="97"/>
        <v>4.0000000000000001E-3</v>
      </c>
      <c r="O2055" s="34">
        <f t="shared" si="98"/>
        <v>0</v>
      </c>
    </row>
    <row r="2056" spans="1:15" x14ac:dyDescent="0.2">
      <c r="A2056" s="40">
        <v>45658</v>
      </c>
      <c r="B2056" t="s">
        <v>79</v>
      </c>
      <c r="C2056" s="19" t="s">
        <v>130</v>
      </c>
      <c r="D2056" s="19" t="s">
        <v>17</v>
      </c>
      <c r="E2056" s="19" t="s">
        <v>6</v>
      </c>
      <c r="F2056" s="1" t="s">
        <v>6</v>
      </c>
      <c r="G2056" s="21">
        <v>0</v>
      </c>
      <c r="H2056" s="22">
        <v>0</v>
      </c>
      <c r="I2056" s="22">
        <v>0</v>
      </c>
      <c r="J2056" s="22">
        <v>0</v>
      </c>
      <c r="K2056" s="22" t="str">
        <f t="shared" si="96"/>
        <v>16x75-Waste</v>
      </c>
      <c r="L2056" s="32">
        <f>VLOOKUP(K:K,'price per block'!A:B,2,FALSE)</f>
        <v>300</v>
      </c>
      <c r="M2056" s="33">
        <f>VLOOKUP(K:K,'price per block'!A:E,5,FALSE)</f>
        <v>1</v>
      </c>
      <c r="N2056">
        <f t="shared" si="97"/>
        <v>0</v>
      </c>
      <c r="O2056" s="34">
        <f t="shared" si="98"/>
        <v>0</v>
      </c>
    </row>
    <row r="2057" spans="1:15" x14ac:dyDescent="0.2">
      <c r="A2057" s="40">
        <v>45658</v>
      </c>
      <c r="B2057" t="s">
        <v>79</v>
      </c>
      <c r="C2057" s="19" t="s">
        <v>130</v>
      </c>
      <c r="D2057" s="19" t="s">
        <v>6</v>
      </c>
      <c r="E2057" s="19" t="s">
        <v>6</v>
      </c>
      <c r="F2057" s="1" t="s">
        <v>6</v>
      </c>
      <c r="G2057" s="21">
        <v>310352</v>
      </c>
      <c r="H2057" s="22">
        <v>17472.400000000001</v>
      </c>
      <c r="I2057" s="22">
        <v>19.164999999999999</v>
      </c>
      <c r="J2057" s="22">
        <v>4.1371000000000002</v>
      </c>
      <c r="K2057" s="22" t="str">
        <f t="shared" si="96"/>
        <v>16x75-Waste</v>
      </c>
      <c r="L2057" s="32">
        <f>VLOOKUP(K:K,'price per block'!A:B,2,FALSE)</f>
        <v>300</v>
      </c>
      <c r="M2057" s="33">
        <f>VLOOKUP(K:K,'price per block'!A:E,5,FALSE)</f>
        <v>1</v>
      </c>
      <c r="N2057">
        <f t="shared" si="97"/>
        <v>19.164999999999999</v>
      </c>
      <c r="O2057" s="34">
        <f t="shared" si="98"/>
        <v>0</v>
      </c>
    </row>
    <row r="2058" spans="1:15" x14ac:dyDescent="0.2">
      <c r="A2058" s="40">
        <v>45658</v>
      </c>
      <c r="B2058" t="s">
        <v>79</v>
      </c>
      <c r="C2058" s="19" t="s">
        <v>130</v>
      </c>
      <c r="D2058" s="19" t="s">
        <v>16</v>
      </c>
      <c r="E2058" s="19" t="s">
        <v>6</v>
      </c>
      <c r="F2058" s="1" t="s">
        <v>6</v>
      </c>
      <c r="G2058" s="21">
        <v>0</v>
      </c>
      <c r="H2058" s="22">
        <v>3406.68</v>
      </c>
      <c r="I2058" s="22">
        <v>3.7370000000000001</v>
      </c>
      <c r="J2058" s="22">
        <v>0.80666000000000004</v>
      </c>
      <c r="K2058" s="22" t="str">
        <f t="shared" si="96"/>
        <v>16x75-Waste</v>
      </c>
      <c r="L2058" s="32">
        <f>VLOOKUP(K:K,'price per block'!A:B,2,FALSE)</f>
        <v>300</v>
      </c>
      <c r="M2058" s="33">
        <f>VLOOKUP(K:K,'price per block'!A:E,5,FALSE)</f>
        <v>1</v>
      </c>
      <c r="N2058">
        <f t="shared" si="97"/>
        <v>3.7370000000000001</v>
      </c>
      <c r="O2058" s="34">
        <f t="shared" si="98"/>
        <v>0</v>
      </c>
    </row>
    <row r="2059" spans="1:15" x14ac:dyDescent="0.2">
      <c r="A2059" s="40">
        <v>45658</v>
      </c>
      <c r="B2059" t="s">
        <v>79</v>
      </c>
      <c r="C2059" s="19" t="s">
        <v>130</v>
      </c>
      <c r="D2059" s="19" t="s">
        <v>17</v>
      </c>
      <c r="E2059" s="19" t="s">
        <v>6</v>
      </c>
      <c r="F2059" s="1" t="s">
        <v>6</v>
      </c>
      <c r="G2059" s="21">
        <v>8</v>
      </c>
      <c r="H2059" s="22">
        <v>22.966000000000001</v>
      </c>
      <c r="I2059" s="22">
        <v>3.3000000000000002E-2</v>
      </c>
      <c r="J2059" s="22">
        <v>7.1951699999999999E-3</v>
      </c>
      <c r="K2059" s="22" t="str">
        <f t="shared" si="96"/>
        <v>16x75-Waste</v>
      </c>
      <c r="L2059" s="32">
        <f>VLOOKUP(K:K,'price per block'!A:B,2,FALSE)</f>
        <v>300</v>
      </c>
      <c r="M2059" s="33">
        <f>VLOOKUP(K:K,'price per block'!A:E,5,FALSE)</f>
        <v>1</v>
      </c>
      <c r="N2059">
        <f t="shared" si="97"/>
        <v>3.3000000000000002E-2</v>
      </c>
      <c r="O2059" s="34">
        <f t="shared" si="98"/>
        <v>0</v>
      </c>
    </row>
    <row r="2060" spans="1:15" x14ac:dyDescent="0.2">
      <c r="A2060" s="40">
        <v>45658</v>
      </c>
      <c r="B2060" t="s">
        <v>79</v>
      </c>
      <c r="C2060" s="19" t="s">
        <v>130</v>
      </c>
      <c r="D2060" s="19" t="s">
        <v>9</v>
      </c>
      <c r="E2060" s="19" t="s">
        <v>10</v>
      </c>
      <c r="F2060" s="1" t="s">
        <v>6</v>
      </c>
      <c r="G2060" s="21">
        <v>171733</v>
      </c>
      <c r="H2060" s="22">
        <v>33854.9</v>
      </c>
      <c r="I2060" s="22">
        <v>37.106999999999999</v>
      </c>
      <c r="J2060" s="22">
        <v>8.0102100000000007</v>
      </c>
      <c r="K2060" s="22" t="str">
        <f t="shared" si="96"/>
        <v>16x75-Waste</v>
      </c>
      <c r="L2060" s="32">
        <f>VLOOKUP(K:K,'price per block'!A:B,2,FALSE)</f>
        <v>300</v>
      </c>
      <c r="M2060" s="33">
        <f>VLOOKUP(K:K,'price per block'!A:E,5,FALSE)</f>
        <v>1</v>
      </c>
      <c r="N2060">
        <f t="shared" si="97"/>
        <v>37.106999999999999</v>
      </c>
      <c r="O2060" s="34">
        <f t="shared" si="98"/>
        <v>0</v>
      </c>
    </row>
    <row r="2061" spans="1:15" x14ac:dyDescent="0.2">
      <c r="A2061" s="40">
        <v>45658</v>
      </c>
      <c r="B2061" t="s">
        <v>79</v>
      </c>
      <c r="C2061" s="19" t="s">
        <v>130</v>
      </c>
      <c r="D2061" s="19" t="s">
        <v>6</v>
      </c>
      <c r="E2061" s="19" t="s">
        <v>6</v>
      </c>
      <c r="F2061" s="1" t="s">
        <v>6</v>
      </c>
      <c r="G2061" s="21">
        <v>13</v>
      </c>
      <c r="H2061" s="22">
        <v>0.66600000000000004</v>
      </c>
      <c r="I2061" s="22">
        <v>1E-3</v>
      </c>
      <c r="J2061" s="22">
        <v>1.5801699999999999E-4</v>
      </c>
      <c r="K2061" s="22" t="str">
        <f t="shared" si="96"/>
        <v>16x75-Waste</v>
      </c>
      <c r="L2061" s="32">
        <f>VLOOKUP(K:K,'price per block'!A:B,2,FALSE)</f>
        <v>300</v>
      </c>
      <c r="M2061" s="33">
        <f>VLOOKUP(K:K,'price per block'!A:E,5,FALSE)</f>
        <v>1</v>
      </c>
      <c r="N2061">
        <f t="shared" si="97"/>
        <v>1E-3</v>
      </c>
      <c r="O2061" s="34">
        <f t="shared" si="98"/>
        <v>0</v>
      </c>
    </row>
    <row r="2062" spans="1:15" x14ac:dyDescent="0.2">
      <c r="A2062" s="40">
        <v>45658</v>
      </c>
      <c r="B2062" t="s">
        <v>79</v>
      </c>
      <c r="C2062" s="19" t="s">
        <v>130</v>
      </c>
      <c r="D2062" s="19" t="s">
        <v>9</v>
      </c>
      <c r="E2062" s="19" t="s">
        <v>10</v>
      </c>
      <c r="F2062" s="1" t="s">
        <v>6</v>
      </c>
      <c r="G2062" s="21">
        <v>24</v>
      </c>
      <c r="H2062" s="22">
        <v>9.4540000000000006</v>
      </c>
      <c r="I2062" s="22">
        <v>0.01</v>
      </c>
      <c r="J2062" s="22">
        <v>2.2355500000000002E-3</v>
      </c>
      <c r="K2062" s="22" t="str">
        <f t="shared" si="96"/>
        <v>16x75-Waste</v>
      </c>
      <c r="L2062" s="32">
        <f>VLOOKUP(K:K,'price per block'!A:B,2,FALSE)</f>
        <v>300</v>
      </c>
      <c r="M2062" s="33">
        <f>VLOOKUP(K:K,'price per block'!A:E,5,FALSE)</f>
        <v>1</v>
      </c>
      <c r="N2062">
        <f t="shared" si="97"/>
        <v>0.01</v>
      </c>
      <c r="O2062" s="34">
        <f t="shared" si="98"/>
        <v>0</v>
      </c>
    </row>
    <row r="2063" spans="1:15" x14ac:dyDescent="0.2">
      <c r="A2063" s="40">
        <v>45658</v>
      </c>
      <c r="B2063" t="s">
        <v>79</v>
      </c>
      <c r="C2063" s="19" t="s">
        <v>130</v>
      </c>
      <c r="D2063" s="19" t="s">
        <v>16</v>
      </c>
      <c r="E2063" s="19" t="s">
        <v>6</v>
      </c>
      <c r="F2063" s="1" t="s">
        <v>6</v>
      </c>
      <c r="G2063" s="21">
        <v>0</v>
      </c>
      <c r="H2063" s="22">
        <v>3.2000000000000001E-2</v>
      </c>
      <c r="I2063" s="22">
        <v>0</v>
      </c>
      <c r="J2063" s="22">
        <v>7.3395900000000001E-6</v>
      </c>
      <c r="K2063" s="22" t="str">
        <f t="shared" si="96"/>
        <v>16x75-Waste</v>
      </c>
      <c r="L2063" s="32">
        <f>VLOOKUP(K:K,'price per block'!A:B,2,FALSE)</f>
        <v>300</v>
      </c>
      <c r="M2063" s="33">
        <f>VLOOKUP(K:K,'price per block'!A:E,5,FALSE)</f>
        <v>1</v>
      </c>
      <c r="N2063">
        <f t="shared" si="97"/>
        <v>0</v>
      </c>
      <c r="O2063" s="34">
        <f t="shared" si="98"/>
        <v>0</v>
      </c>
    </row>
    <row r="2064" spans="1:15" x14ac:dyDescent="0.2">
      <c r="A2064" s="40">
        <v>45658</v>
      </c>
      <c r="B2064" t="s">
        <v>79</v>
      </c>
      <c r="C2064" s="19" t="s">
        <v>130</v>
      </c>
      <c r="D2064" s="19" t="s">
        <v>17</v>
      </c>
      <c r="E2064" s="19" t="s">
        <v>6</v>
      </c>
      <c r="F2064" s="1" t="s">
        <v>6</v>
      </c>
      <c r="G2064" s="21">
        <v>0</v>
      </c>
      <c r="H2064" s="22">
        <v>0</v>
      </c>
      <c r="I2064" s="22">
        <v>0</v>
      </c>
      <c r="J2064" s="22">
        <v>0</v>
      </c>
      <c r="K2064" s="22" t="str">
        <f t="shared" si="96"/>
        <v>16x75-Waste</v>
      </c>
      <c r="L2064" s="32">
        <f>VLOOKUP(K:K,'price per block'!A:B,2,FALSE)</f>
        <v>300</v>
      </c>
      <c r="M2064" s="33">
        <f>VLOOKUP(K:K,'price per block'!A:E,5,FALSE)</f>
        <v>1</v>
      </c>
      <c r="N2064">
        <f t="shared" si="97"/>
        <v>0</v>
      </c>
      <c r="O2064" s="34">
        <f t="shared" si="98"/>
        <v>0</v>
      </c>
    </row>
    <row r="2065" spans="1:15" x14ac:dyDescent="0.2">
      <c r="A2065" s="40">
        <v>45658</v>
      </c>
      <c r="B2065" t="s">
        <v>79</v>
      </c>
      <c r="C2065" s="19" t="s">
        <v>126</v>
      </c>
      <c r="D2065" s="19" t="s">
        <v>9</v>
      </c>
      <c r="E2065" s="19" t="s">
        <v>10</v>
      </c>
      <c r="F2065" s="1" t="s">
        <v>6</v>
      </c>
      <c r="G2065" s="21">
        <v>56938</v>
      </c>
      <c r="H2065" s="22">
        <v>11572.5</v>
      </c>
      <c r="I2065" s="22">
        <v>15.194000000000001</v>
      </c>
      <c r="J2065" s="22">
        <v>3.28</v>
      </c>
      <c r="K2065" s="22" t="str">
        <f t="shared" si="96"/>
        <v>19x75-Waste</v>
      </c>
      <c r="L2065" s="32">
        <f>VLOOKUP(K:K,'price per block'!A:B,2,FALSE)</f>
        <v>300</v>
      </c>
      <c r="M2065" s="33">
        <f>VLOOKUP(K:K,'price per block'!A:E,5,FALSE)</f>
        <v>1</v>
      </c>
      <c r="N2065">
        <f t="shared" si="97"/>
        <v>15.194000000000001</v>
      </c>
      <c r="O2065" s="34">
        <f t="shared" si="98"/>
        <v>0</v>
      </c>
    </row>
    <row r="2066" spans="1:15" x14ac:dyDescent="0.2">
      <c r="A2066" s="40">
        <v>45658</v>
      </c>
      <c r="B2066" t="s">
        <v>79</v>
      </c>
      <c r="C2066" s="19" t="s">
        <v>126</v>
      </c>
      <c r="D2066" s="19" t="s">
        <v>6</v>
      </c>
      <c r="E2066" s="19" t="s">
        <v>6</v>
      </c>
      <c r="F2066" s="1" t="s">
        <v>6</v>
      </c>
      <c r="G2066" s="21">
        <v>77247</v>
      </c>
      <c r="H2066" s="22">
        <v>4599.3999999999996</v>
      </c>
      <c r="I2066" s="22">
        <v>6.0419999999999998</v>
      </c>
      <c r="J2066" s="22">
        <v>1.30427</v>
      </c>
      <c r="K2066" s="22" t="str">
        <f t="shared" si="96"/>
        <v>19x75-Waste</v>
      </c>
      <c r="L2066" s="32">
        <f>VLOOKUP(K:K,'price per block'!A:B,2,FALSE)</f>
        <v>300</v>
      </c>
      <c r="M2066" s="33">
        <f>VLOOKUP(K:K,'price per block'!A:E,5,FALSE)</f>
        <v>1</v>
      </c>
      <c r="N2066">
        <f t="shared" si="97"/>
        <v>6.0419999999999998</v>
      </c>
      <c r="O2066" s="34">
        <f t="shared" si="98"/>
        <v>0</v>
      </c>
    </row>
    <row r="2067" spans="1:15" x14ac:dyDescent="0.2">
      <c r="A2067" s="40">
        <v>45658</v>
      </c>
      <c r="B2067" t="s">
        <v>79</v>
      </c>
      <c r="C2067" s="19" t="s">
        <v>126</v>
      </c>
      <c r="D2067" s="19" t="s">
        <v>16</v>
      </c>
      <c r="E2067" s="19" t="s">
        <v>6</v>
      </c>
      <c r="F2067" s="1" t="s">
        <v>6</v>
      </c>
      <c r="G2067" s="21">
        <v>0</v>
      </c>
      <c r="H2067" s="22">
        <v>905.23800000000006</v>
      </c>
      <c r="I2067" s="22">
        <v>1.19</v>
      </c>
      <c r="J2067" s="22">
        <v>0.25691700000000001</v>
      </c>
      <c r="K2067" s="22" t="str">
        <f t="shared" si="96"/>
        <v>19x75-Waste</v>
      </c>
      <c r="L2067" s="32">
        <f>VLOOKUP(K:K,'price per block'!A:B,2,FALSE)</f>
        <v>300</v>
      </c>
      <c r="M2067" s="33">
        <f>VLOOKUP(K:K,'price per block'!A:E,5,FALSE)</f>
        <v>1</v>
      </c>
      <c r="N2067">
        <f t="shared" si="97"/>
        <v>1.19</v>
      </c>
      <c r="O2067" s="34">
        <f t="shared" si="98"/>
        <v>0</v>
      </c>
    </row>
    <row r="2068" spans="1:15" x14ac:dyDescent="0.2">
      <c r="A2068" s="40">
        <v>45658</v>
      </c>
      <c r="B2068" t="s">
        <v>79</v>
      </c>
      <c r="C2068" s="19" t="s">
        <v>126</v>
      </c>
      <c r="D2068" s="19" t="s">
        <v>17</v>
      </c>
      <c r="E2068" s="19" t="s">
        <v>6</v>
      </c>
      <c r="F2068" s="1" t="s">
        <v>6</v>
      </c>
      <c r="G2068" s="21">
        <v>1</v>
      </c>
      <c r="H2068" s="22">
        <v>2.4169999999999998</v>
      </c>
      <c r="I2068" s="22">
        <v>3.0000000000000001E-3</v>
      </c>
      <c r="J2068" s="22">
        <v>6.8366100000000001E-4</v>
      </c>
      <c r="K2068" s="22" t="str">
        <f t="shared" si="96"/>
        <v>19x75-Waste</v>
      </c>
      <c r="L2068" s="32">
        <f>VLOOKUP(K:K,'price per block'!A:B,2,FALSE)</f>
        <v>300</v>
      </c>
      <c r="M2068" s="33">
        <f>VLOOKUP(K:K,'price per block'!A:E,5,FALSE)</f>
        <v>1</v>
      </c>
      <c r="N2068">
        <f t="shared" si="97"/>
        <v>3.0000000000000001E-3</v>
      </c>
      <c r="O2068" s="34">
        <f t="shared" si="98"/>
        <v>0</v>
      </c>
    </row>
    <row r="2069" spans="1:15" x14ac:dyDescent="0.2">
      <c r="A2069" s="40">
        <v>45658</v>
      </c>
      <c r="B2069" t="s">
        <v>79</v>
      </c>
      <c r="C2069" s="19" t="s">
        <v>42</v>
      </c>
      <c r="D2069" s="19" t="s">
        <v>46</v>
      </c>
      <c r="E2069" s="19" t="s">
        <v>12</v>
      </c>
      <c r="F2069" s="1" t="s">
        <v>61</v>
      </c>
      <c r="G2069" s="21">
        <v>18342</v>
      </c>
      <c r="H2069" s="22">
        <v>3464.87</v>
      </c>
      <c r="I2069" s="22">
        <v>6.0949999999999998</v>
      </c>
      <c r="J2069" s="22">
        <v>1.3156600000000001</v>
      </c>
      <c r="K2069" s="22" t="str">
        <f t="shared" si="96"/>
        <v>19x100-Q1</v>
      </c>
      <c r="L2069" s="32">
        <f>VLOOKUP(K:K,'price per block'!A:B,2,FALSE)</f>
        <v>300</v>
      </c>
      <c r="M2069" s="33">
        <f>VLOOKUP(K:K,'price per block'!A:E,5,FALSE)</f>
        <v>1</v>
      </c>
      <c r="N2069">
        <f t="shared" si="97"/>
        <v>6.0949999999999998</v>
      </c>
      <c r="O2069" s="34">
        <f t="shared" si="98"/>
        <v>0</v>
      </c>
    </row>
    <row r="2070" spans="1:15" x14ac:dyDescent="0.2">
      <c r="A2070" s="40">
        <v>45658</v>
      </c>
      <c r="B2070" t="s">
        <v>79</v>
      </c>
      <c r="C2070" s="19" t="s">
        <v>42</v>
      </c>
      <c r="D2070" s="19" t="s">
        <v>47</v>
      </c>
      <c r="E2070" s="19" t="s">
        <v>12</v>
      </c>
      <c r="F2070" s="1" t="s">
        <v>61</v>
      </c>
      <c r="G2070" s="21">
        <v>69549</v>
      </c>
      <c r="H2070" s="22">
        <v>27207.1</v>
      </c>
      <c r="I2070" s="22">
        <v>47.868000000000002</v>
      </c>
      <c r="J2070" s="22">
        <v>10.3332</v>
      </c>
      <c r="K2070" s="22" t="str">
        <f t="shared" si="96"/>
        <v>19x100-Q1</v>
      </c>
      <c r="L2070" s="32">
        <f>VLOOKUP(K:K,'price per block'!A:B,2,FALSE)</f>
        <v>300</v>
      </c>
      <c r="M2070" s="33">
        <f>VLOOKUP(K:K,'price per block'!A:E,5,FALSE)</f>
        <v>1</v>
      </c>
      <c r="N2070">
        <f t="shared" si="97"/>
        <v>47.868000000000002</v>
      </c>
      <c r="O2070" s="34">
        <f t="shared" si="98"/>
        <v>0</v>
      </c>
    </row>
    <row r="2071" spans="1:15" x14ac:dyDescent="0.2">
      <c r="A2071" s="40">
        <v>45658</v>
      </c>
      <c r="B2071" t="s">
        <v>79</v>
      </c>
      <c r="C2071" s="19" t="s">
        <v>42</v>
      </c>
      <c r="D2071" s="19" t="s">
        <v>96</v>
      </c>
      <c r="E2071" s="19" t="s">
        <v>15</v>
      </c>
      <c r="F2071" s="1" t="s">
        <v>62</v>
      </c>
      <c r="G2071" s="21">
        <v>7199</v>
      </c>
      <c r="H2071" s="22">
        <v>1785.82</v>
      </c>
      <c r="I2071" s="22">
        <v>3.141</v>
      </c>
      <c r="J2071" s="22">
        <v>0.67809299999999995</v>
      </c>
      <c r="K2071" s="22" t="str">
        <f t="shared" si="96"/>
        <v>19x100-Q3</v>
      </c>
      <c r="L2071" s="32">
        <f>VLOOKUP(K:K,'price per block'!A:B,2,FALSE)</f>
        <v>225</v>
      </c>
      <c r="M2071" s="33">
        <f>VLOOKUP(K:K,'price per block'!A:E,5,FALSE)</f>
        <v>0.75</v>
      </c>
      <c r="N2071">
        <f t="shared" si="97"/>
        <v>2.35575</v>
      </c>
      <c r="O2071" s="34">
        <f t="shared" si="98"/>
        <v>0.78525</v>
      </c>
    </row>
    <row r="2072" spans="1:15" x14ac:dyDescent="0.2">
      <c r="A2072" s="40">
        <v>45658</v>
      </c>
      <c r="B2072" t="s">
        <v>79</v>
      </c>
      <c r="C2072" s="19" t="s">
        <v>42</v>
      </c>
      <c r="D2072" s="19" t="s">
        <v>44</v>
      </c>
      <c r="E2072" s="19" t="s">
        <v>15</v>
      </c>
      <c r="F2072" s="1" t="s">
        <v>64</v>
      </c>
      <c r="G2072" s="21">
        <v>3876</v>
      </c>
      <c r="H2072" s="22">
        <v>886.65099999999995</v>
      </c>
      <c r="I2072" s="22">
        <v>1.56</v>
      </c>
      <c r="J2072" s="22">
        <v>0.33673399999999998</v>
      </c>
      <c r="K2072" s="22" t="str">
        <f t="shared" si="96"/>
        <v>19x100-Q4</v>
      </c>
      <c r="L2072" s="32">
        <f>VLOOKUP(K:K,'price per block'!A:B,2,FALSE)</f>
        <v>150</v>
      </c>
      <c r="M2072" s="33">
        <f>VLOOKUP(K:K,'price per block'!A:E,5,FALSE)</f>
        <v>0.5</v>
      </c>
      <c r="N2072">
        <f t="shared" si="97"/>
        <v>0.78</v>
      </c>
      <c r="O2072" s="34">
        <f t="shared" si="98"/>
        <v>0.78</v>
      </c>
    </row>
    <row r="2073" spans="1:15" x14ac:dyDescent="0.2">
      <c r="A2073" s="40">
        <v>45658</v>
      </c>
      <c r="B2073" t="s">
        <v>79</v>
      </c>
      <c r="C2073" s="19" t="s">
        <v>42</v>
      </c>
      <c r="D2073" s="19" t="s">
        <v>45</v>
      </c>
      <c r="E2073" s="19" t="s">
        <v>22</v>
      </c>
      <c r="F2073" s="1" t="s">
        <v>63</v>
      </c>
      <c r="G2073" s="21">
        <v>832</v>
      </c>
      <c r="H2073" s="22">
        <v>212.92599999999999</v>
      </c>
      <c r="I2073" s="22">
        <v>0.375</v>
      </c>
      <c r="J2073" s="22">
        <v>8.1003400000000003E-2</v>
      </c>
      <c r="K2073" s="22" t="str">
        <f t="shared" si="96"/>
        <v>19x100-Q2</v>
      </c>
      <c r="L2073" s="32">
        <f>VLOOKUP(K:K,'price per block'!A:B,2,FALSE)</f>
        <v>300</v>
      </c>
      <c r="M2073" s="33">
        <f>VLOOKUP(K:K,'price per block'!A:E,5,FALSE)</f>
        <v>1</v>
      </c>
      <c r="N2073">
        <f t="shared" si="97"/>
        <v>0.375</v>
      </c>
      <c r="O2073" s="34">
        <f t="shared" si="98"/>
        <v>0</v>
      </c>
    </row>
    <row r="2074" spans="1:15" x14ac:dyDescent="0.2">
      <c r="A2074" s="40">
        <v>45658</v>
      </c>
      <c r="B2074" t="s">
        <v>79</v>
      </c>
      <c r="C2074" s="19" t="s">
        <v>42</v>
      </c>
      <c r="D2074" s="19" t="s">
        <v>41</v>
      </c>
      <c r="E2074" s="19" t="s">
        <v>12</v>
      </c>
      <c r="F2074" s="1" t="s">
        <v>65</v>
      </c>
      <c r="G2074" s="21">
        <v>9</v>
      </c>
      <c r="H2074" s="22">
        <v>27.027000000000001</v>
      </c>
      <c r="I2074" s="22">
        <v>4.8000000000000001E-2</v>
      </c>
      <c r="J2074" s="22">
        <v>1.0318000000000001E-2</v>
      </c>
      <c r="K2074" s="22" t="str">
        <f t="shared" si="96"/>
        <v>19x100-Q5</v>
      </c>
      <c r="L2074" s="32">
        <f>VLOOKUP(K:K,'price per block'!A:B,2,FALSE)</f>
        <v>300</v>
      </c>
      <c r="M2074" s="33">
        <f>VLOOKUP(K:K,'price per block'!A:E,5,FALSE)</f>
        <v>1</v>
      </c>
      <c r="N2074">
        <f t="shared" si="97"/>
        <v>4.8000000000000001E-2</v>
      </c>
      <c r="O2074" s="34">
        <f t="shared" si="98"/>
        <v>0</v>
      </c>
    </row>
    <row r="2075" spans="1:15" x14ac:dyDescent="0.2">
      <c r="A2075" s="40">
        <v>45658</v>
      </c>
      <c r="B2075" t="s">
        <v>79</v>
      </c>
      <c r="C2075" s="19" t="s">
        <v>42</v>
      </c>
      <c r="D2075" s="19" t="s">
        <v>43</v>
      </c>
      <c r="E2075" s="19" t="s">
        <v>12</v>
      </c>
      <c r="F2075" s="1" t="s">
        <v>65</v>
      </c>
      <c r="G2075" s="21">
        <v>11</v>
      </c>
      <c r="H2075" s="22">
        <v>26.488</v>
      </c>
      <c r="I2075" s="22">
        <v>4.7E-2</v>
      </c>
      <c r="J2075" s="22">
        <v>1.0096000000000001E-2</v>
      </c>
      <c r="K2075" s="22" t="str">
        <f t="shared" si="96"/>
        <v>19x100-Q5</v>
      </c>
      <c r="L2075" s="32">
        <f>VLOOKUP(K:K,'price per block'!A:B,2,FALSE)</f>
        <v>300</v>
      </c>
      <c r="M2075" s="33">
        <f>VLOOKUP(K:K,'price per block'!A:E,5,FALSE)</f>
        <v>1</v>
      </c>
      <c r="N2075">
        <f t="shared" si="97"/>
        <v>4.7E-2</v>
      </c>
      <c r="O2075" s="34">
        <f t="shared" si="98"/>
        <v>0</v>
      </c>
    </row>
    <row r="2076" spans="1:15" x14ac:dyDescent="0.2">
      <c r="A2076" s="40">
        <v>45658</v>
      </c>
      <c r="B2076" t="s">
        <v>79</v>
      </c>
      <c r="C2076" s="19" t="s">
        <v>130</v>
      </c>
      <c r="D2076" s="19" t="s">
        <v>39</v>
      </c>
      <c r="E2076" s="19" t="s">
        <v>12</v>
      </c>
      <c r="F2076" s="1" t="s">
        <v>61</v>
      </c>
      <c r="G2076" s="21">
        <v>206</v>
      </c>
      <c r="H2076" s="22">
        <v>39.936</v>
      </c>
      <c r="I2076" s="22">
        <v>4.3999999999999997E-2</v>
      </c>
      <c r="J2076" s="22">
        <v>9.4840500000000008E-3</v>
      </c>
      <c r="K2076" s="22" t="str">
        <f t="shared" si="96"/>
        <v>16x75-Q1</v>
      </c>
      <c r="L2076" s="32">
        <f>VLOOKUP(K:K,'price per block'!A:B,2,FALSE)</f>
        <v>300</v>
      </c>
      <c r="M2076" s="33">
        <f>VLOOKUP(K:K,'price per block'!A:E,5,FALSE)</f>
        <v>1</v>
      </c>
      <c r="N2076">
        <f t="shared" si="97"/>
        <v>4.3999999999999997E-2</v>
      </c>
      <c r="O2076" s="34">
        <f t="shared" si="98"/>
        <v>0</v>
      </c>
    </row>
    <row r="2077" spans="1:15" x14ac:dyDescent="0.2">
      <c r="A2077" s="40">
        <v>45658</v>
      </c>
      <c r="B2077" t="s">
        <v>79</v>
      </c>
      <c r="C2077" s="19" t="s">
        <v>130</v>
      </c>
      <c r="D2077" s="19" t="s">
        <v>116</v>
      </c>
      <c r="E2077" s="19" t="s">
        <v>117</v>
      </c>
      <c r="F2077" s="1" t="s">
        <v>64</v>
      </c>
      <c r="G2077" s="21">
        <v>259</v>
      </c>
      <c r="H2077" s="22">
        <v>54.421999999999997</v>
      </c>
      <c r="I2077" s="22">
        <v>0.06</v>
      </c>
      <c r="J2077" s="22">
        <v>1.2931700000000001E-2</v>
      </c>
      <c r="K2077" s="22" t="str">
        <f t="shared" si="96"/>
        <v>16x75-Q4</v>
      </c>
      <c r="L2077" s="32">
        <f>VLOOKUP(K:K,'price per block'!A:B,2,FALSE)</f>
        <v>200.00000000000003</v>
      </c>
      <c r="M2077" s="33">
        <f>VLOOKUP(K:K,'price per block'!A:E,5,FALSE)</f>
        <v>0.66666666666666663</v>
      </c>
      <c r="N2077">
        <f t="shared" si="97"/>
        <v>3.9999999999999994E-2</v>
      </c>
      <c r="O2077" s="34">
        <f t="shared" si="98"/>
        <v>2.0000000000000004E-2</v>
      </c>
    </row>
    <row r="2078" spans="1:15" x14ac:dyDescent="0.2">
      <c r="A2078" s="40">
        <v>45658</v>
      </c>
      <c r="B2078" t="s">
        <v>79</v>
      </c>
      <c r="C2078" s="19" t="s">
        <v>130</v>
      </c>
      <c r="D2078" s="19" t="s">
        <v>38</v>
      </c>
      <c r="E2078" s="19" t="s">
        <v>12</v>
      </c>
      <c r="F2078" s="1" t="s">
        <v>61</v>
      </c>
      <c r="G2078" s="21">
        <v>830</v>
      </c>
      <c r="H2078" s="22">
        <v>360.45600000000002</v>
      </c>
      <c r="I2078" s="22">
        <v>0.39700000000000002</v>
      </c>
      <c r="J2078" s="22">
        <v>8.5677199999999995E-2</v>
      </c>
      <c r="K2078" s="22" t="str">
        <f t="shared" si="96"/>
        <v>16x75-Q1</v>
      </c>
      <c r="L2078" s="32">
        <f>VLOOKUP(K:K,'price per block'!A:B,2,FALSE)</f>
        <v>300</v>
      </c>
      <c r="M2078" s="33">
        <f>VLOOKUP(K:K,'price per block'!A:E,5,FALSE)</f>
        <v>1</v>
      </c>
      <c r="N2078">
        <f t="shared" si="97"/>
        <v>0.39700000000000002</v>
      </c>
      <c r="O2078" s="34">
        <f t="shared" si="98"/>
        <v>0</v>
      </c>
    </row>
    <row r="2079" spans="1:15" x14ac:dyDescent="0.2">
      <c r="A2079" s="40">
        <v>45658</v>
      </c>
      <c r="B2079" t="s">
        <v>79</v>
      </c>
      <c r="C2079" s="19" t="s">
        <v>130</v>
      </c>
      <c r="D2079" s="19" t="s">
        <v>37</v>
      </c>
      <c r="E2079" s="19" t="s">
        <v>12</v>
      </c>
      <c r="F2079" s="1" t="s">
        <v>65</v>
      </c>
      <c r="G2079" s="21">
        <v>2</v>
      </c>
      <c r="H2079" s="22">
        <v>6.0060000000000002</v>
      </c>
      <c r="I2079" s="22">
        <v>7.0000000000000001E-3</v>
      </c>
      <c r="J2079" s="22">
        <v>1.4277700000000001E-3</v>
      </c>
      <c r="K2079" s="22" t="str">
        <f t="shared" si="96"/>
        <v>16x75-Q5</v>
      </c>
      <c r="L2079" s="32">
        <f>VLOOKUP(K:K,'price per block'!A:B,2,FALSE)</f>
        <v>225</v>
      </c>
      <c r="M2079" s="33">
        <f>VLOOKUP(K:K,'price per block'!A:E,5,FALSE)</f>
        <v>1</v>
      </c>
      <c r="N2079">
        <f t="shared" si="97"/>
        <v>7.0000000000000001E-3</v>
      </c>
      <c r="O2079" s="34">
        <f t="shared" si="98"/>
        <v>0</v>
      </c>
    </row>
    <row r="2080" spans="1:15" x14ac:dyDescent="0.2">
      <c r="A2080" s="40">
        <v>45658</v>
      </c>
      <c r="B2080" t="s">
        <v>79</v>
      </c>
      <c r="C2080" s="19" t="s">
        <v>130</v>
      </c>
      <c r="D2080" s="19" t="s">
        <v>40</v>
      </c>
      <c r="E2080" s="19" t="s">
        <v>15</v>
      </c>
      <c r="F2080" s="1" t="s">
        <v>62</v>
      </c>
      <c r="G2080" s="21">
        <v>6</v>
      </c>
      <c r="H2080" s="22">
        <v>1.234</v>
      </c>
      <c r="I2080" s="22">
        <v>1E-3</v>
      </c>
      <c r="J2080" s="22">
        <v>2.9272E-4</v>
      </c>
      <c r="K2080" s="22" t="str">
        <f t="shared" si="96"/>
        <v>16x75-Q3</v>
      </c>
      <c r="L2080" s="32">
        <f>VLOOKUP(K:K,'price per block'!A:B,2,FALSE)</f>
        <v>244</v>
      </c>
      <c r="M2080" s="33">
        <f>VLOOKUP(K:K,'price per block'!A:E,5,FALSE)</f>
        <v>0.81333333333333335</v>
      </c>
      <c r="N2080">
        <f t="shared" si="97"/>
        <v>8.1333333333333333E-4</v>
      </c>
      <c r="O2080" s="34">
        <f t="shared" si="98"/>
        <v>1.8666666666666669E-4</v>
      </c>
    </row>
    <row r="2081" spans="1:15" x14ac:dyDescent="0.2">
      <c r="A2081" s="40">
        <v>45658</v>
      </c>
      <c r="B2081" t="s">
        <v>79</v>
      </c>
      <c r="C2081" s="19" t="s">
        <v>130</v>
      </c>
      <c r="D2081" s="19" t="s">
        <v>67</v>
      </c>
      <c r="E2081" s="19" t="s">
        <v>22</v>
      </c>
      <c r="F2081" s="1" t="s">
        <v>63</v>
      </c>
      <c r="G2081" s="21">
        <v>2</v>
      </c>
      <c r="H2081" s="22">
        <v>0.502</v>
      </c>
      <c r="I2081" s="22">
        <v>1E-3</v>
      </c>
      <c r="J2081" s="22">
        <v>1.1916E-4</v>
      </c>
      <c r="K2081" s="22" t="str">
        <f t="shared" si="96"/>
        <v>16x75-Q2</v>
      </c>
      <c r="L2081" s="32">
        <f>VLOOKUP(K:K,'price per block'!A:B,2,FALSE)</f>
        <v>300</v>
      </c>
      <c r="M2081" s="33">
        <f>VLOOKUP(K:K,'price per block'!A:E,5,FALSE)</f>
        <v>1</v>
      </c>
      <c r="N2081">
        <f t="shared" si="97"/>
        <v>1E-3</v>
      </c>
      <c r="O2081" s="34">
        <f t="shared" si="98"/>
        <v>0</v>
      </c>
    </row>
    <row r="2082" spans="1:15" x14ac:dyDescent="0.2">
      <c r="A2082" s="40">
        <v>45658</v>
      </c>
      <c r="B2082" t="s">
        <v>79</v>
      </c>
      <c r="C2082" s="19" t="s">
        <v>130</v>
      </c>
      <c r="D2082" s="19" t="s">
        <v>39</v>
      </c>
      <c r="E2082" s="19" t="s">
        <v>12</v>
      </c>
      <c r="F2082" s="1" t="s">
        <v>61</v>
      </c>
      <c r="G2082" s="21">
        <v>75304</v>
      </c>
      <c r="H2082" s="22">
        <v>15090.6</v>
      </c>
      <c r="I2082" s="22">
        <v>16.545999999999999</v>
      </c>
      <c r="J2082" s="22">
        <v>3.5718800000000002</v>
      </c>
      <c r="K2082" s="22" t="str">
        <f t="shared" si="96"/>
        <v>16x75-Q1</v>
      </c>
      <c r="L2082" s="32">
        <f>VLOOKUP(K:K,'price per block'!A:B,2,FALSE)</f>
        <v>300</v>
      </c>
      <c r="M2082" s="33">
        <f>VLOOKUP(K:K,'price per block'!A:E,5,FALSE)</f>
        <v>1</v>
      </c>
      <c r="N2082">
        <f t="shared" si="97"/>
        <v>16.545999999999999</v>
      </c>
      <c r="O2082" s="34">
        <f t="shared" si="98"/>
        <v>0</v>
      </c>
    </row>
    <row r="2083" spans="1:15" x14ac:dyDescent="0.2">
      <c r="A2083" s="40">
        <v>45658</v>
      </c>
      <c r="B2083" t="s">
        <v>79</v>
      </c>
      <c r="C2083" s="19" t="s">
        <v>130</v>
      </c>
      <c r="D2083" s="19" t="s">
        <v>116</v>
      </c>
      <c r="E2083" s="19" t="s">
        <v>117</v>
      </c>
      <c r="F2083" s="1" t="s">
        <v>64</v>
      </c>
      <c r="G2083" s="21">
        <v>56623</v>
      </c>
      <c r="H2083" s="22">
        <v>12588.4</v>
      </c>
      <c r="I2083" s="22">
        <v>13.82</v>
      </c>
      <c r="J2083" s="22">
        <v>2.9834200000000002</v>
      </c>
      <c r="K2083" s="22" t="str">
        <f t="shared" si="96"/>
        <v>16x75-Q4</v>
      </c>
      <c r="L2083" s="32">
        <f>VLOOKUP(K:K,'price per block'!A:B,2,FALSE)</f>
        <v>200.00000000000003</v>
      </c>
      <c r="M2083" s="33">
        <f>VLOOKUP(K:K,'price per block'!A:E,5,FALSE)</f>
        <v>0.66666666666666663</v>
      </c>
      <c r="N2083">
        <f t="shared" si="97"/>
        <v>9.2133333333333329</v>
      </c>
      <c r="O2083" s="34">
        <f t="shared" si="98"/>
        <v>4.6066666666666674</v>
      </c>
    </row>
    <row r="2084" spans="1:15" x14ac:dyDescent="0.2">
      <c r="A2084" s="40">
        <v>45658</v>
      </c>
      <c r="B2084" t="s">
        <v>79</v>
      </c>
      <c r="C2084" s="19" t="s">
        <v>130</v>
      </c>
      <c r="D2084" s="19" t="s">
        <v>38</v>
      </c>
      <c r="E2084" s="19" t="s">
        <v>12</v>
      </c>
      <c r="F2084" s="1" t="s">
        <v>61</v>
      </c>
      <c r="G2084" s="21">
        <v>390877</v>
      </c>
      <c r="H2084" s="22">
        <v>172933</v>
      </c>
      <c r="I2084" s="22">
        <v>189.68799999999999</v>
      </c>
      <c r="J2084" s="22">
        <v>40.947899999999997</v>
      </c>
      <c r="K2084" s="22" t="str">
        <f t="shared" si="96"/>
        <v>16x75-Q1</v>
      </c>
      <c r="L2084" s="32">
        <f>VLOOKUP(K:K,'price per block'!A:B,2,FALSE)</f>
        <v>300</v>
      </c>
      <c r="M2084" s="33">
        <f>VLOOKUP(K:K,'price per block'!A:E,5,FALSE)</f>
        <v>1</v>
      </c>
      <c r="N2084">
        <f t="shared" si="97"/>
        <v>189.68799999999999</v>
      </c>
      <c r="O2084" s="34">
        <f t="shared" si="98"/>
        <v>0</v>
      </c>
    </row>
    <row r="2085" spans="1:15" x14ac:dyDescent="0.2">
      <c r="A2085" s="40">
        <v>45658</v>
      </c>
      <c r="B2085" t="s">
        <v>79</v>
      </c>
      <c r="C2085" s="19" t="s">
        <v>130</v>
      </c>
      <c r="D2085" s="19" t="s">
        <v>40</v>
      </c>
      <c r="E2085" s="19" t="s">
        <v>15</v>
      </c>
      <c r="F2085" s="1" t="s">
        <v>62</v>
      </c>
      <c r="G2085" s="21">
        <v>30079</v>
      </c>
      <c r="H2085" s="22">
        <v>7669.82</v>
      </c>
      <c r="I2085" s="22">
        <v>8.4</v>
      </c>
      <c r="J2085" s="22">
        <v>1.8132299999999999</v>
      </c>
      <c r="K2085" s="22" t="str">
        <f t="shared" si="96"/>
        <v>16x75-Q3</v>
      </c>
      <c r="L2085" s="32">
        <f>VLOOKUP(K:K,'price per block'!A:B,2,FALSE)</f>
        <v>244</v>
      </c>
      <c r="M2085" s="33">
        <f>VLOOKUP(K:K,'price per block'!A:E,5,FALSE)</f>
        <v>0.81333333333333335</v>
      </c>
      <c r="N2085">
        <f t="shared" si="97"/>
        <v>6.8320000000000007</v>
      </c>
      <c r="O2085" s="34">
        <f t="shared" si="98"/>
        <v>1.5679999999999996</v>
      </c>
    </row>
    <row r="2086" spans="1:15" x14ac:dyDescent="0.2">
      <c r="A2086" s="40">
        <v>45658</v>
      </c>
      <c r="B2086" t="s">
        <v>79</v>
      </c>
      <c r="C2086" s="19" t="s">
        <v>130</v>
      </c>
      <c r="D2086" s="19" t="s">
        <v>67</v>
      </c>
      <c r="E2086" s="19" t="s">
        <v>22</v>
      </c>
      <c r="F2086" s="1" t="s">
        <v>63</v>
      </c>
      <c r="G2086" s="21">
        <v>2364</v>
      </c>
      <c r="H2086" s="22">
        <v>656.35299999999995</v>
      </c>
      <c r="I2086" s="22">
        <v>0.72</v>
      </c>
      <c r="J2086" s="22">
        <v>0.155445</v>
      </c>
      <c r="K2086" s="22" t="str">
        <f t="shared" si="96"/>
        <v>16x75-Q2</v>
      </c>
      <c r="L2086" s="32">
        <f>VLOOKUP(K:K,'price per block'!A:B,2,FALSE)</f>
        <v>300</v>
      </c>
      <c r="M2086" s="33">
        <f>VLOOKUP(K:K,'price per block'!A:E,5,FALSE)</f>
        <v>1</v>
      </c>
      <c r="N2086">
        <f t="shared" si="97"/>
        <v>0.72</v>
      </c>
      <c r="O2086" s="34">
        <f t="shared" si="98"/>
        <v>0</v>
      </c>
    </row>
    <row r="2087" spans="1:15" x14ac:dyDescent="0.2">
      <c r="A2087" s="40">
        <v>45658</v>
      </c>
      <c r="B2087" t="s">
        <v>79</v>
      </c>
      <c r="C2087" s="19" t="s">
        <v>130</v>
      </c>
      <c r="D2087" s="19" t="s">
        <v>39</v>
      </c>
      <c r="E2087" s="19" t="s">
        <v>12</v>
      </c>
      <c r="F2087" s="1" t="s">
        <v>61</v>
      </c>
      <c r="G2087" s="21">
        <v>36</v>
      </c>
      <c r="H2087" s="22">
        <v>7.6849999999999996</v>
      </c>
      <c r="I2087" s="22">
        <v>8.0000000000000002E-3</v>
      </c>
      <c r="J2087" s="22">
        <v>1.8245399999999999E-3</v>
      </c>
      <c r="K2087" s="22" t="str">
        <f t="shared" si="96"/>
        <v>16x75-Q1</v>
      </c>
      <c r="L2087" s="32">
        <f>VLOOKUP(K:K,'price per block'!A:B,2,FALSE)</f>
        <v>300</v>
      </c>
      <c r="M2087" s="33">
        <f>VLOOKUP(K:K,'price per block'!A:E,5,FALSE)</f>
        <v>1</v>
      </c>
      <c r="N2087">
        <f t="shared" si="97"/>
        <v>8.0000000000000002E-3</v>
      </c>
      <c r="O2087" s="34">
        <f t="shared" si="98"/>
        <v>0</v>
      </c>
    </row>
    <row r="2088" spans="1:15" x14ac:dyDescent="0.2">
      <c r="A2088" s="40">
        <v>45658</v>
      </c>
      <c r="B2088" t="s">
        <v>79</v>
      </c>
      <c r="C2088" s="19" t="s">
        <v>130</v>
      </c>
      <c r="D2088" s="19" t="s">
        <v>40</v>
      </c>
      <c r="E2088" s="19" t="s">
        <v>15</v>
      </c>
      <c r="F2088" s="1" t="s">
        <v>62</v>
      </c>
      <c r="G2088" s="21">
        <v>2</v>
      </c>
      <c r="H2088" s="22">
        <v>0.52400000000000002</v>
      </c>
      <c r="I2088" s="22">
        <v>1E-3</v>
      </c>
      <c r="J2088" s="22">
        <v>1.2369400000000001E-4</v>
      </c>
      <c r="K2088" s="22" t="str">
        <f t="shared" si="96"/>
        <v>16x75-Q3</v>
      </c>
      <c r="L2088" s="32">
        <f>VLOOKUP(K:K,'price per block'!A:B,2,FALSE)</f>
        <v>244</v>
      </c>
      <c r="M2088" s="33">
        <f>VLOOKUP(K:K,'price per block'!A:E,5,FALSE)</f>
        <v>0.81333333333333335</v>
      </c>
      <c r="N2088">
        <f t="shared" si="97"/>
        <v>8.1333333333333333E-4</v>
      </c>
      <c r="O2088" s="34">
        <f t="shared" si="98"/>
        <v>1.8666666666666669E-4</v>
      </c>
    </row>
    <row r="2089" spans="1:15" x14ac:dyDescent="0.2">
      <c r="A2089" s="40">
        <v>45658</v>
      </c>
      <c r="B2089" t="s">
        <v>79</v>
      </c>
      <c r="C2089" s="19" t="s">
        <v>130</v>
      </c>
      <c r="D2089" s="19" t="s">
        <v>35</v>
      </c>
      <c r="E2089" s="19" t="s">
        <v>12</v>
      </c>
      <c r="F2089" s="1" t="s">
        <v>65</v>
      </c>
      <c r="G2089" s="21">
        <v>1257</v>
      </c>
      <c r="H2089" s="22">
        <v>3026.86</v>
      </c>
      <c r="I2089" s="22">
        <v>3.323</v>
      </c>
      <c r="J2089" s="22">
        <v>0.71743100000000004</v>
      </c>
      <c r="K2089" s="22" t="str">
        <f t="shared" si="96"/>
        <v>16x75-Q5</v>
      </c>
      <c r="L2089" s="32">
        <f>VLOOKUP(K:K,'price per block'!A:B,2,FALSE)</f>
        <v>225</v>
      </c>
      <c r="M2089" s="33">
        <f>VLOOKUP(K:K,'price per block'!A:E,5,FALSE)</f>
        <v>1</v>
      </c>
      <c r="N2089">
        <f t="shared" si="97"/>
        <v>3.323</v>
      </c>
      <c r="O2089" s="34">
        <f t="shared" si="98"/>
        <v>0</v>
      </c>
    </row>
    <row r="2090" spans="1:15" x14ac:dyDescent="0.2">
      <c r="A2090" s="40">
        <v>45658</v>
      </c>
      <c r="B2090" t="s">
        <v>79</v>
      </c>
      <c r="C2090" s="19" t="s">
        <v>130</v>
      </c>
      <c r="D2090" s="19" t="s">
        <v>37</v>
      </c>
      <c r="E2090" s="19" t="s">
        <v>12</v>
      </c>
      <c r="F2090" s="1" t="s">
        <v>65</v>
      </c>
      <c r="G2090" s="21">
        <v>664</v>
      </c>
      <c r="H2090" s="22">
        <v>1993.99</v>
      </c>
      <c r="I2090" s="22">
        <v>2.1890000000000001</v>
      </c>
      <c r="J2090" s="22">
        <v>0.47264099999999998</v>
      </c>
      <c r="K2090" s="22" t="str">
        <f t="shared" si="96"/>
        <v>16x75-Q5</v>
      </c>
      <c r="L2090" s="32">
        <f>VLOOKUP(K:K,'price per block'!A:B,2,FALSE)</f>
        <v>225</v>
      </c>
      <c r="M2090" s="33">
        <f>VLOOKUP(K:K,'price per block'!A:E,5,FALSE)</f>
        <v>1</v>
      </c>
      <c r="N2090">
        <f t="shared" si="97"/>
        <v>2.1890000000000001</v>
      </c>
      <c r="O2090" s="34">
        <f t="shared" si="98"/>
        <v>0</v>
      </c>
    </row>
    <row r="2091" spans="1:15" x14ac:dyDescent="0.2">
      <c r="A2091" s="40">
        <v>45658</v>
      </c>
      <c r="B2091" t="s">
        <v>79</v>
      </c>
      <c r="C2091" s="19" t="s">
        <v>126</v>
      </c>
      <c r="D2091" s="19" t="s">
        <v>11</v>
      </c>
      <c r="E2091" s="19" t="s">
        <v>12</v>
      </c>
      <c r="F2091" s="1" t="s">
        <v>61</v>
      </c>
      <c r="G2091" s="21">
        <v>86627</v>
      </c>
      <c r="H2091" s="22">
        <v>35660.5</v>
      </c>
      <c r="I2091" s="22">
        <v>46.847000000000001</v>
      </c>
      <c r="J2091" s="22">
        <v>10.1128</v>
      </c>
      <c r="K2091" s="22" t="str">
        <f t="shared" si="96"/>
        <v>19x75-Q1</v>
      </c>
      <c r="L2091" s="32">
        <f>VLOOKUP(K:K,'price per block'!A:B,2,FALSE)</f>
        <v>300</v>
      </c>
      <c r="M2091" s="33">
        <f>VLOOKUP(K:K,'price per block'!A:E,5,FALSE)</f>
        <v>1</v>
      </c>
      <c r="N2091">
        <f t="shared" si="97"/>
        <v>46.847000000000001</v>
      </c>
      <c r="O2091" s="34">
        <f t="shared" si="98"/>
        <v>0</v>
      </c>
    </row>
    <row r="2092" spans="1:15" x14ac:dyDescent="0.2">
      <c r="A2092" s="40">
        <v>45658</v>
      </c>
      <c r="B2092" t="s">
        <v>79</v>
      </c>
      <c r="C2092" s="19" t="s">
        <v>126</v>
      </c>
      <c r="D2092" s="19" t="s">
        <v>13</v>
      </c>
      <c r="E2092" s="19" t="s">
        <v>12</v>
      </c>
      <c r="F2092" s="1" t="s">
        <v>61</v>
      </c>
      <c r="G2092" s="21">
        <v>28730</v>
      </c>
      <c r="H2092" s="22">
        <v>5838.59</v>
      </c>
      <c r="I2092" s="22">
        <v>7.6680000000000001</v>
      </c>
      <c r="J2092" s="22">
        <v>1.6553800000000001</v>
      </c>
      <c r="K2092" s="22" t="str">
        <f t="shared" si="96"/>
        <v>19x75-Q1</v>
      </c>
      <c r="L2092" s="32">
        <f>VLOOKUP(K:K,'price per block'!A:B,2,FALSE)</f>
        <v>300</v>
      </c>
      <c r="M2092" s="33">
        <f>VLOOKUP(K:K,'price per block'!A:E,5,FALSE)</f>
        <v>1</v>
      </c>
      <c r="N2092">
        <f t="shared" si="97"/>
        <v>7.6680000000000001</v>
      </c>
      <c r="O2092" s="34">
        <f t="shared" si="98"/>
        <v>0</v>
      </c>
    </row>
    <row r="2093" spans="1:15" x14ac:dyDescent="0.2">
      <c r="A2093" s="40">
        <v>45658</v>
      </c>
      <c r="B2093" t="s">
        <v>79</v>
      </c>
      <c r="C2093" s="19" t="s">
        <v>126</v>
      </c>
      <c r="D2093" s="19" t="s">
        <v>27</v>
      </c>
      <c r="E2093" s="19" t="s">
        <v>15</v>
      </c>
      <c r="F2093" s="1" t="s">
        <v>64</v>
      </c>
      <c r="G2093" s="21">
        <v>9968</v>
      </c>
      <c r="H2093" s="22">
        <v>2391.71</v>
      </c>
      <c r="I2093" s="22">
        <v>3.14</v>
      </c>
      <c r="J2093" s="22">
        <v>0.67778700000000003</v>
      </c>
      <c r="K2093" s="22" t="str">
        <f t="shared" si="96"/>
        <v>19x75-Q4</v>
      </c>
      <c r="L2093" s="32">
        <f>VLOOKUP(K:K,'price per block'!A:B,2,FALSE)</f>
        <v>200.00000000000003</v>
      </c>
      <c r="M2093" s="33">
        <f>VLOOKUP(K:K,'price per block'!A:E,5,FALSE)</f>
        <v>0.66666666666666663</v>
      </c>
      <c r="N2093">
        <f t="shared" si="97"/>
        <v>2.0933333333333333</v>
      </c>
      <c r="O2093" s="34">
        <f t="shared" si="98"/>
        <v>1.0466666666666669</v>
      </c>
    </row>
    <row r="2094" spans="1:15" x14ac:dyDescent="0.2">
      <c r="A2094" s="40">
        <v>45658</v>
      </c>
      <c r="B2094" t="s">
        <v>79</v>
      </c>
      <c r="C2094" s="19" t="s">
        <v>126</v>
      </c>
      <c r="D2094" s="19" t="s">
        <v>14</v>
      </c>
      <c r="E2094" s="19" t="s">
        <v>15</v>
      </c>
      <c r="F2094" s="1" t="s">
        <v>62</v>
      </c>
      <c r="G2094" s="21">
        <v>14536</v>
      </c>
      <c r="H2094" s="22">
        <v>4016.89</v>
      </c>
      <c r="I2094" s="22">
        <v>5.2729999999999997</v>
      </c>
      <c r="J2094" s="22">
        <v>1.13829</v>
      </c>
      <c r="K2094" s="22" t="str">
        <f t="shared" si="96"/>
        <v>19x75-Q3</v>
      </c>
      <c r="L2094" s="32">
        <f>VLOOKUP(K:K,'price per block'!A:B,2,FALSE)</f>
        <v>244</v>
      </c>
      <c r="M2094" s="33">
        <f>VLOOKUP(K:K,'price per block'!A:E,5,FALSE)</f>
        <v>0.81333333333333335</v>
      </c>
      <c r="N2094">
        <f t="shared" si="97"/>
        <v>4.2887066666666662</v>
      </c>
      <c r="O2094" s="34">
        <f t="shared" si="98"/>
        <v>0.98429333333333346</v>
      </c>
    </row>
    <row r="2095" spans="1:15" x14ac:dyDescent="0.2">
      <c r="A2095" s="40">
        <v>45658</v>
      </c>
      <c r="B2095" t="s">
        <v>79</v>
      </c>
      <c r="C2095" s="19" t="s">
        <v>126</v>
      </c>
      <c r="D2095" s="19" t="s">
        <v>23</v>
      </c>
      <c r="E2095" s="19" t="s">
        <v>22</v>
      </c>
      <c r="F2095" s="1" t="s">
        <v>63</v>
      </c>
      <c r="G2095" s="21">
        <v>1103</v>
      </c>
      <c r="H2095" s="22">
        <v>329.34</v>
      </c>
      <c r="I2095" s="22">
        <v>0.432</v>
      </c>
      <c r="J2095" s="22">
        <v>9.33475E-2</v>
      </c>
      <c r="K2095" s="22" t="str">
        <f t="shared" si="96"/>
        <v>19x75-Q2</v>
      </c>
      <c r="L2095" s="32">
        <f>VLOOKUP(K:K,'price per block'!A:B,2,FALSE)</f>
        <v>300</v>
      </c>
      <c r="M2095" s="33">
        <f>VLOOKUP(K:K,'price per block'!A:E,5,FALSE)</f>
        <v>1</v>
      </c>
      <c r="N2095">
        <f t="shared" si="97"/>
        <v>0.432</v>
      </c>
      <c r="O2095" s="34">
        <f t="shared" si="98"/>
        <v>0</v>
      </c>
    </row>
    <row r="2096" spans="1:15" x14ac:dyDescent="0.2">
      <c r="A2096" s="40">
        <v>45658</v>
      </c>
      <c r="B2096" t="s">
        <v>79</v>
      </c>
      <c r="C2096" s="19" t="s">
        <v>126</v>
      </c>
      <c r="D2096" s="19" t="s">
        <v>24</v>
      </c>
      <c r="E2096" s="19" t="s">
        <v>12</v>
      </c>
      <c r="F2096" s="1" t="s">
        <v>65</v>
      </c>
      <c r="G2096" s="21">
        <v>56</v>
      </c>
      <c r="H2096" s="22">
        <v>134.56800000000001</v>
      </c>
      <c r="I2096" s="22">
        <v>0.17699999999999999</v>
      </c>
      <c r="J2096" s="22">
        <v>3.8125899999999997E-2</v>
      </c>
      <c r="K2096" s="22" t="str">
        <f t="shared" si="96"/>
        <v>19x75-Q5</v>
      </c>
      <c r="L2096" s="32">
        <f>VLOOKUP(K:K,'price per block'!A:B,2,FALSE)</f>
        <v>300</v>
      </c>
      <c r="M2096" s="33">
        <f>VLOOKUP(K:K,'price per block'!A:E,5,FALSE)</f>
        <v>1</v>
      </c>
      <c r="N2096">
        <f t="shared" si="97"/>
        <v>0.17699999999999999</v>
      </c>
      <c r="O2096" s="34">
        <f t="shared" si="98"/>
        <v>0</v>
      </c>
    </row>
    <row r="2097" spans="1:15" x14ac:dyDescent="0.2">
      <c r="A2097" s="40">
        <v>45658</v>
      </c>
      <c r="B2097" t="s">
        <v>79</v>
      </c>
      <c r="C2097" s="19" t="s">
        <v>126</v>
      </c>
      <c r="D2097" s="19" t="s">
        <v>25</v>
      </c>
      <c r="E2097" s="19" t="s">
        <v>12</v>
      </c>
      <c r="F2097" s="1" t="s">
        <v>65</v>
      </c>
      <c r="G2097" s="21">
        <v>24</v>
      </c>
      <c r="H2097" s="22">
        <v>72.072000000000003</v>
      </c>
      <c r="I2097" s="22">
        <v>9.5000000000000001E-2</v>
      </c>
      <c r="J2097" s="22">
        <v>2.0431499999999998E-2</v>
      </c>
      <c r="K2097" s="22" t="str">
        <f t="shared" si="96"/>
        <v>19x75-Q5</v>
      </c>
      <c r="L2097" s="32">
        <f>VLOOKUP(K:K,'price per block'!A:B,2,FALSE)</f>
        <v>300</v>
      </c>
      <c r="M2097" s="33">
        <f>VLOOKUP(K:K,'price per block'!A:E,5,FALSE)</f>
        <v>1</v>
      </c>
      <c r="N2097">
        <f t="shared" si="97"/>
        <v>9.5000000000000001E-2</v>
      </c>
      <c r="O2097" s="34">
        <f t="shared" si="98"/>
        <v>0</v>
      </c>
    </row>
    <row r="2098" spans="1:15" x14ac:dyDescent="0.2">
      <c r="A2098" s="40">
        <v>45689</v>
      </c>
      <c r="B2098" t="s">
        <v>78</v>
      </c>
      <c r="C2098" s="35" t="s">
        <v>128</v>
      </c>
      <c r="D2098" s="35" t="s">
        <v>6</v>
      </c>
      <c r="E2098" s="35" t="s">
        <v>6</v>
      </c>
      <c r="F2098" s="1" t="s">
        <v>6</v>
      </c>
      <c r="G2098" s="36">
        <v>34533</v>
      </c>
      <c r="H2098" s="37">
        <v>2138.9299999999998</v>
      </c>
      <c r="I2098" s="37">
        <v>3.5830000000000002</v>
      </c>
      <c r="J2098" s="37">
        <v>0.54391199999999995</v>
      </c>
      <c r="K2098" s="22" t="str">
        <f t="shared" si="96"/>
        <v>25x75-Waste</v>
      </c>
      <c r="L2098" s="32">
        <f>VLOOKUP(K:K,'price per block'!A:B,2,FALSE)</f>
        <v>300</v>
      </c>
      <c r="M2098" s="33">
        <f>VLOOKUP(K:K,'price per block'!A:E,5,FALSE)</f>
        <v>1</v>
      </c>
      <c r="N2098">
        <f t="shared" ref="N2098:N2161" si="99">M2098*I2098</f>
        <v>3.5830000000000002</v>
      </c>
      <c r="O2098" s="34">
        <f t="shared" ref="O2098:O2161" si="100">I2098-N2098</f>
        <v>0</v>
      </c>
    </row>
    <row r="2099" spans="1:15" x14ac:dyDescent="0.2">
      <c r="A2099" s="40">
        <v>45689</v>
      </c>
      <c r="B2099" t="s">
        <v>78</v>
      </c>
      <c r="C2099" s="35" t="s">
        <v>128</v>
      </c>
      <c r="D2099" s="35" t="s">
        <v>9</v>
      </c>
      <c r="E2099" s="35" t="s">
        <v>10</v>
      </c>
      <c r="F2099" s="1" t="s">
        <v>6</v>
      </c>
      <c r="G2099" s="36">
        <v>30537</v>
      </c>
      <c r="H2099" s="37">
        <v>6404.35</v>
      </c>
      <c r="I2099" s="37">
        <v>10.723000000000001</v>
      </c>
      <c r="J2099" s="37">
        <v>1.6279699999999999</v>
      </c>
      <c r="K2099" s="22" t="str">
        <f t="shared" si="96"/>
        <v>25x75-Waste</v>
      </c>
      <c r="L2099" s="32">
        <f>VLOOKUP(K:K,'price per block'!A:B,2,FALSE)</f>
        <v>300</v>
      </c>
      <c r="M2099" s="33">
        <f>VLOOKUP(K:K,'price per block'!A:E,5,FALSE)</f>
        <v>1</v>
      </c>
      <c r="N2099">
        <f t="shared" si="99"/>
        <v>10.723000000000001</v>
      </c>
      <c r="O2099" s="34">
        <f t="shared" si="100"/>
        <v>0</v>
      </c>
    </row>
    <row r="2100" spans="1:15" x14ac:dyDescent="0.2">
      <c r="A2100" s="40">
        <v>45689</v>
      </c>
      <c r="B2100" t="s">
        <v>78</v>
      </c>
      <c r="C2100" s="35" t="s">
        <v>128</v>
      </c>
      <c r="D2100" s="35" t="s">
        <v>16</v>
      </c>
      <c r="E2100" s="35" t="s">
        <v>6</v>
      </c>
      <c r="F2100" s="1" t="s">
        <v>6</v>
      </c>
      <c r="G2100" s="36">
        <v>0</v>
      </c>
      <c r="H2100" s="37">
        <v>431.10500000000002</v>
      </c>
      <c r="I2100" s="37">
        <v>0.72199999999999998</v>
      </c>
      <c r="J2100" s="37">
        <v>0.109608</v>
      </c>
      <c r="K2100" s="22" t="str">
        <f t="shared" si="96"/>
        <v>25x75-Waste</v>
      </c>
      <c r="L2100" s="32">
        <f>VLOOKUP(K:K,'price per block'!A:B,2,FALSE)</f>
        <v>300</v>
      </c>
      <c r="M2100" s="33">
        <f>VLOOKUP(K:K,'price per block'!A:E,5,FALSE)</f>
        <v>1</v>
      </c>
      <c r="N2100">
        <f t="shared" si="99"/>
        <v>0.72199999999999998</v>
      </c>
      <c r="O2100" s="34">
        <f t="shared" si="100"/>
        <v>0</v>
      </c>
    </row>
    <row r="2101" spans="1:15" x14ac:dyDescent="0.2">
      <c r="A2101" s="40">
        <v>45689</v>
      </c>
      <c r="B2101" t="s">
        <v>78</v>
      </c>
      <c r="C2101" s="35" t="s">
        <v>128</v>
      </c>
      <c r="D2101" s="35" t="s">
        <v>17</v>
      </c>
      <c r="E2101" s="35" t="s">
        <v>6</v>
      </c>
      <c r="F2101" s="1" t="s">
        <v>6</v>
      </c>
      <c r="G2101" s="36">
        <v>0</v>
      </c>
      <c r="H2101" s="37">
        <v>0</v>
      </c>
      <c r="I2101" s="37">
        <v>0</v>
      </c>
      <c r="J2101" s="37">
        <v>0</v>
      </c>
      <c r="K2101" s="22" t="str">
        <f t="shared" si="96"/>
        <v>25x75-Waste</v>
      </c>
      <c r="L2101" s="32">
        <f>VLOOKUP(K:K,'price per block'!A:B,2,FALSE)</f>
        <v>300</v>
      </c>
      <c r="M2101" s="33">
        <f>VLOOKUP(K:K,'price per block'!A:E,5,FALSE)</f>
        <v>1</v>
      </c>
      <c r="N2101">
        <f t="shared" si="99"/>
        <v>0</v>
      </c>
      <c r="O2101" s="34">
        <f t="shared" si="100"/>
        <v>0</v>
      </c>
    </row>
    <row r="2102" spans="1:15" x14ac:dyDescent="0.2">
      <c r="A2102" s="40">
        <v>45689</v>
      </c>
      <c r="B2102" t="s">
        <v>78</v>
      </c>
      <c r="C2102" s="35" t="s">
        <v>129</v>
      </c>
      <c r="D2102" s="35" t="s">
        <v>6</v>
      </c>
      <c r="E2102" s="35" t="s">
        <v>6</v>
      </c>
      <c r="F2102" s="1" t="s">
        <v>6</v>
      </c>
      <c r="G2102" s="36">
        <v>28444</v>
      </c>
      <c r="H2102" s="37">
        <v>1573.9</v>
      </c>
      <c r="I2102" s="37">
        <v>4.468</v>
      </c>
      <c r="J2102" s="37">
        <v>0.67826600000000004</v>
      </c>
      <c r="K2102" s="22" t="str">
        <f t="shared" si="96"/>
        <v>25x125-Waste</v>
      </c>
      <c r="L2102" s="32">
        <f>VLOOKUP(K:K,'price per block'!A:B,2,FALSE)</f>
        <v>346.15384615384613</v>
      </c>
      <c r="M2102" s="33">
        <f>VLOOKUP(K:K,'price per block'!A:E,5,FALSE)</f>
        <v>1</v>
      </c>
      <c r="N2102">
        <f t="shared" si="99"/>
        <v>4.468</v>
      </c>
      <c r="O2102" s="34">
        <f t="shared" si="100"/>
        <v>0</v>
      </c>
    </row>
    <row r="2103" spans="1:15" x14ac:dyDescent="0.2">
      <c r="A2103" s="40">
        <v>45689</v>
      </c>
      <c r="B2103" t="s">
        <v>78</v>
      </c>
      <c r="C2103" s="35" t="s">
        <v>129</v>
      </c>
      <c r="D2103" s="35" t="s">
        <v>16</v>
      </c>
      <c r="E2103" s="35" t="s">
        <v>6</v>
      </c>
      <c r="F2103" s="1" t="s">
        <v>6</v>
      </c>
      <c r="G2103" s="36">
        <v>0</v>
      </c>
      <c r="H2103" s="37">
        <v>433.28500000000003</v>
      </c>
      <c r="I2103" s="37">
        <v>1.23</v>
      </c>
      <c r="J2103" s="37">
        <v>0.18668000000000001</v>
      </c>
      <c r="K2103" s="22" t="str">
        <f t="shared" si="96"/>
        <v>25x125-Waste</v>
      </c>
      <c r="L2103" s="32">
        <f>VLOOKUP(K:K,'price per block'!A:B,2,FALSE)</f>
        <v>346.15384615384613</v>
      </c>
      <c r="M2103" s="33">
        <f>VLOOKUP(K:K,'price per block'!A:E,5,FALSE)</f>
        <v>1</v>
      </c>
      <c r="N2103">
        <f t="shared" si="99"/>
        <v>1.23</v>
      </c>
      <c r="O2103" s="34">
        <f t="shared" si="100"/>
        <v>0</v>
      </c>
    </row>
    <row r="2104" spans="1:15" x14ac:dyDescent="0.2">
      <c r="A2104" s="40">
        <v>45689</v>
      </c>
      <c r="B2104" t="s">
        <v>78</v>
      </c>
      <c r="C2104" s="35" t="s">
        <v>129</v>
      </c>
      <c r="D2104" s="35" t="s">
        <v>17</v>
      </c>
      <c r="E2104" s="35" t="s">
        <v>6</v>
      </c>
      <c r="F2104" s="1" t="s">
        <v>6</v>
      </c>
      <c r="G2104" s="36">
        <v>1</v>
      </c>
      <c r="H2104" s="37">
        <v>5.4580000000000002</v>
      </c>
      <c r="I2104" s="37">
        <v>1.4999999999999999E-2</v>
      </c>
      <c r="J2104" s="37">
        <v>2.3280200000000001E-3</v>
      </c>
      <c r="K2104" s="22" t="str">
        <f t="shared" si="96"/>
        <v>25x125-Waste</v>
      </c>
      <c r="L2104" s="32">
        <f>VLOOKUP(K:K,'price per block'!A:B,2,FALSE)</f>
        <v>346.15384615384613</v>
      </c>
      <c r="M2104" s="33">
        <f>VLOOKUP(K:K,'price per block'!A:E,5,FALSE)</f>
        <v>1</v>
      </c>
      <c r="N2104">
        <f t="shared" si="99"/>
        <v>1.4999999999999999E-2</v>
      </c>
      <c r="O2104" s="34">
        <f t="shared" si="100"/>
        <v>0</v>
      </c>
    </row>
    <row r="2105" spans="1:15" x14ac:dyDescent="0.2">
      <c r="A2105" s="40">
        <v>45689</v>
      </c>
      <c r="B2105" t="s">
        <v>78</v>
      </c>
      <c r="C2105" s="35" t="s">
        <v>129</v>
      </c>
      <c r="D2105" s="35" t="s">
        <v>9</v>
      </c>
      <c r="E2105" s="35" t="s">
        <v>10</v>
      </c>
      <c r="F2105" s="1" t="s">
        <v>6</v>
      </c>
      <c r="G2105" s="36">
        <v>24112</v>
      </c>
      <c r="H2105" s="37">
        <v>4403.17</v>
      </c>
      <c r="I2105" s="37">
        <v>12.477</v>
      </c>
      <c r="J2105" s="37">
        <v>1.8943099999999999</v>
      </c>
      <c r="K2105" s="22" t="str">
        <f t="shared" si="96"/>
        <v>25x125-Waste</v>
      </c>
      <c r="L2105" s="32">
        <f>VLOOKUP(K:K,'price per block'!A:B,2,FALSE)</f>
        <v>346.15384615384613</v>
      </c>
      <c r="M2105" s="33">
        <f>VLOOKUP(K:K,'price per block'!A:E,5,FALSE)</f>
        <v>1</v>
      </c>
      <c r="N2105">
        <f t="shared" si="99"/>
        <v>12.477</v>
      </c>
      <c r="O2105" s="34">
        <f t="shared" si="100"/>
        <v>0</v>
      </c>
    </row>
    <row r="2106" spans="1:15" x14ac:dyDescent="0.2">
      <c r="A2106" s="40">
        <v>45689</v>
      </c>
      <c r="B2106" t="s">
        <v>78</v>
      </c>
      <c r="C2106" s="35" t="s">
        <v>228</v>
      </c>
      <c r="D2106" s="35" t="s">
        <v>6</v>
      </c>
      <c r="E2106" s="35" t="s">
        <v>6</v>
      </c>
      <c r="F2106" s="1" t="s">
        <v>6</v>
      </c>
      <c r="G2106" s="36">
        <v>14068</v>
      </c>
      <c r="H2106" s="37">
        <v>761.47</v>
      </c>
      <c r="I2106" s="37">
        <v>2.093</v>
      </c>
      <c r="J2106" s="37">
        <v>0.31778000000000001</v>
      </c>
      <c r="K2106" s="22" t="str">
        <f t="shared" si="96"/>
        <v>25x119-Waste</v>
      </c>
      <c r="L2106" s="32">
        <f>VLOOKUP(K:K,'price per block'!A:B,2,FALSE)</f>
        <v>346.15384615384613</v>
      </c>
      <c r="M2106" s="33">
        <f>VLOOKUP(K:K,'price per block'!A:E,5,FALSE)</f>
        <v>1</v>
      </c>
      <c r="N2106">
        <f t="shared" si="99"/>
        <v>2.093</v>
      </c>
      <c r="O2106" s="34">
        <f t="shared" si="100"/>
        <v>0</v>
      </c>
    </row>
    <row r="2107" spans="1:15" x14ac:dyDescent="0.2">
      <c r="A2107" s="40">
        <v>45689</v>
      </c>
      <c r="B2107" t="s">
        <v>78</v>
      </c>
      <c r="C2107" s="35" t="s">
        <v>228</v>
      </c>
      <c r="D2107" s="35" t="s">
        <v>16</v>
      </c>
      <c r="E2107" s="35" t="s">
        <v>6</v>
      </c>
      <c r="F2107" s="1" t="s">
        <v>6</v>
      </c>
      <c r="G2107" s="36">
        <v>0</v>
      </c>
      <c r="H2107" s="37">
        <v>215.286</v>
      </c>
      <c r="I2107" s="37">
        <v>0.59199999999999997</v>
      </c>
      <c r="J2107" s="37">
        <v>8.9816999999999994E-2</v>
      </c>
      <c r="K2107" s="22" t="str">
        <f t="shared" si="96"/>
        <v>25x119-Waste</v>
      </c>
      <c r="L2107" s="32">
        <f>VLOOKUP(K:K,'price per block'!A:B,2,FALSE)</f>
        <v>346.15384615384613</v>
      </c>
      <c r="M2107" s="33">
        <f>VLOOKUP(K:K,'price per block'!A:E,5,FALSE)</f>
        <v>1</v>
      </c>
      <c r="N2107">
        <f t="shared" si="99"/>
        <v>0.59199999999999997</v>
      </c>
      <c r="O2107" s="34">
        <f t="shared" si="100"/>
        <v>0</v>
      </c>
    </row>
    <row r="2108" spans="1:15" x14ac:dyDescent="0.2">
      <c r="A2108" s="40">
        <v>45689</v>
      </c>
      <c r="B2108" t="s">
        <v>78</v>
      </c>
      <c r="C2108" s="35" t="s">
        <v>228</v>
      </c>
      <c r="D2108" s="35" t="s">
        <v>17</v>
      </c>
      <c r="E2108" s="35" t="s">
        <v>6</v>
      </c>
      <c r="F2108" s="1" t="s">
        <v>6</v>
      </c>
      <c r="G2108" s="36">
        <v>0</v>
      </c>
      <c r="H2108" s="37">
        <v>0</v>
      </c>
      <c r="I2108" s="37">
        <v>0</v>
      </c>
      <c r="J2108" s="37">
        <v>0</v>
      </c>
      <c r="K2108" s="22" t="str">
        <f t="shared" si="96"/>
        <v>25x119-Waste</v>
      </c>
      <c r="L2108" s="32">
        <f>VLOOKUP(K:K,'price per block'!A:B,2,FALSE)</f>
        <v>346.15384615384613</v>
      </c>
      <c r="M2108" s="33">
        <f>VLOOKUP(K:K,'price per block'!A:E,5,FALSE)</f>
        <v>1</v>
      </c>
      <c r="N2108">
        <f t="shared" si="99"/>
        <v>0</v>
      </c>
      <c r="O2108" s="34">
        <f t="shared" si="100"/>
        <v>0</v>
      </c>
    </row>
    <row r="2109" spans="1:15" x14ac:dyDescent="0.2">
      <c r="A2109" s="40">
        <v>45689</v>
      </c>
      <c r="B2109" t="s">
        <v>78</v>
      </c>
      <c r="C2109" s="35" t="s">
        <v>228</v>
      </c>
      <c r="D2109" s="35" t="s">
        <v>9</v>
      </c>
      <c r="E2109" s="35" t="s">
        <v>10</v>
      </c>
      <c r="F2109" s="1" t="s">
        <v>6</v>
      </c>
      <c r="G2109" s="36">
        <v>11375</v>
      </c>
      <c r="H2109" s="37">
        <v>2172.15</v>
      </c>
      <c r="I2109" s="37">
        <v>5.9610000000000003</v>
      </c>
      <c r="J2109" s="37">
        <v>0.90495499999999995</v>
      </c>
      <c r="K2109" s="22" t="str">
        <f t="shared" si="96"/>
        <v>25x119-Waste</v>
      </c>
      <c r="L2109" s="32">
        <f>VLOOKUP(K:K,'price per block'!A:B,2,FALSE)</f>
        <v>346.15384615384613</v>
      </c>
      <c r="M2109" s="33">
        <f>VLOOKUP(K:K,'price per block'!A:E,5,FALSE)</f>
        <v>1</v>
      </c>
      <c r="N2109">
        <f t="shared" si="99"/>
        <v>5.9610000000000003</v>
      </c>
      <c r="O2109" s="34">
        <f t="shared" si="100"/>
        <v>0</v>
      </c>
    </row>
    <row r="2110" spans="1:15" x14ac:dyDescent="0.2">
      <c r="A2110" s="40">
        <v>45689</v>
      </c>
      <c r="B2110" t="s">
        <v>78</v>
      </c>
      <c r="C2110" s="35" t="s">
        <v>42</v>
      </c>
      <c r="D2110" s="35" t="s">
        <v>6</v>
      </c>
      <c r="E2110" s="35" t="s">
        <v>6</v>
      </c>
      <c r="F2110" s="1" t="s">
        <v>6</v>
      </c>
      <c r="G2110" s="36">
        <v>93035</v>
      </c>
      <c r="H2110" s="37">
        <v>5677.49</v>
      </c>
      <c r="I2110" s="37">
        <v>9.98</v>
      </c>
      <c r="J2110" s="37">
        <v>1.51519</v>
      </c>
      <c r="K2110" s="22" t="str">
        <f t="shared" si="96"/>
        <v>19x100-Waste</v>
      </c>
      <c r="L2110" s="32">
        <f>VLOOKUP(K:K,'price per block'!A:B,2,FALSE)</f>
        <v>300</v>
      </c>
      <c r="M2110" s="33">
        <f>VLOOKUP(K:K,'price per block'!A:E,5,FALSE)</f>
        <v>1</v>
      </c>
      <c r="N2110">
        <f t="shared" si="99"/>
        <v>9.98</v>
      </c>
      <c r="O2110" s="34">
        <f t="shared" si="100"/>
        <v>0</v>
      </c>
    </row>
    <row r="2111" spans="1:15" x14ac:dyDescent="0.2">
      <c r="A2111" s="40">
        <v>45689</v>
      </c>
      <c r="B2111" t="s">
        <v>78</v>
      </c>
      <c r="C2111" s="35" t="s">
        <v>42</v>
      </c>
      <c r="D2111" s="35" t="s">
        <v>9</v>
      </c>
      <c r="E2111" s="35" t="s">
        <v>10</v>
      </c>
      <c r="F2111" s="1" t="s">
        <v>6</v>
      </c>
      <c r="G2111" s="36">
        <v>59774</v>
      </c>
      <c r="H2111" s="37">
        <v>11497.9</v>
      </c>
      <c r="I2111" s="37">
        <v>20.196999999999999</v>
      </c>
      <c r="J2111" s="37">
        <v>3.0663200000000002</v>
      </c>
      <c r="K2111" s="22" t="str">
        <f t="shared" si="96"/>
        <v>19x100-Waste</v>
      </c>
      <c r="L2111" s="32">
        <f>VLOOKUP(K:K,'price per block'!A:B,2,FALSE)</f>
        <v>300</v>
      </c>
      <c r="M2111" s="33">
        <f>VLOOKUP(K:K,'price per block'!A:E,5,FALSE)</f>
        <v>1</v>
      </c>
      <c r="N2111">
        <f t="shared" si="99"/>
        <v>20.196999999999999</v>
      </c>
      <c r="O2111" s="34">
        <f t="shared" si="100"/>
        <v>0</v>
      </c>
    </row>
    <row r="2112" spans="1:15" x14ac:dyDescent="0.2">
      <c r="A2112" s="40">
        <v>45689</v>
      </c>
      <c r="B2112" t="s">
        <v>78</v>
      </c>
      <c r="C2112" s="35" t="s">
        <v>42</v>
      </c>
      <c r="D2112" s="35" t="s">
        <v>16</v>
      </c>
      <c r="E2112" s="35" t="s">
        <v>6</v>
      </c>
      <c r="F2112" s="1" t="s">
        <v>6</v>
      </c>
      <c r="G2112" s="36">
        <v>0</v>
      </c>
      <c r="H2112" s="37">
        <v>1119.52</v>
      </c>
      <c r="I2112" s="37">
        <v>1.9670000000000001</v>
      </c>
      <c r="J2112" s="37">
        <v>0.298653</v>
      </c>
      <c r="K2112" s="22" t="str">
        <f t="shared" si="96"/>
        <v>19x100-Waste</v>
      </c>
      <c r="L2112" s="32">
        <f>VLOOKUP(K:K,'price per block'!A:B,2,FALSE)</f>
        <v>300</v>
      </c>
      <c r="M2112" s="33">
        <f>VLOOKUP(K:K,'price per block'!A:E,5,FALSE)</f>
        <v>1</v>
      </c>
      <c r="N2112">
        <f t="shared" si="99"/>
        <v>1.9670000000000001</v>
      </c>
      <c r="O2112" s="34">
        <f t="shared" si="100"/>
        <v>0</v>
      </c>
    </row>
    <row r="2113" spans="1:15" x14ac:dyDescent="0.2">
      <c r="A2113" s="40">
        <v>45689</v>
      </c>
      <c r="B2113" t="s">
        <v>78</v>
      </c>
      <c r="C2113" s="35" t="s">
        <v>42</v>
      </c>
      <c r="D2113" s="35" t="s">
        <v>17</v>
      </c>
      <c r="E2113" s="35" t="s">
        <v>6</v>
      </c>
      <c r="F2113" s="1" t="s">
        <v>6</v>
      </c>
      <c r="G2113" s="36">
        <v>2</v>
      </c>
      <c r="H2113" s="37">
        <v>5.95</v>
      </c>
      <c r="I2113" s="37">
        <v>0.01</v>
      </c>
      <c r="J2113" s="37">
        <v>1.58015E-3</v>
      </c>
      <c r="K2113" s="22" t="str">
        <f t="shared" si="96"/>
        <v>19x100-Waste</v>
      </c>
      <c r="L2113" s="32">
        <f>VLOOKUP(K:K,'price per block'!A:B,2,FALSE)</f>
        <v>300</v>
      </c>
      <c r="M2113" s="33">
        <f>VLOOKUP(K:K,'price per block'!A:E,5,FALSE)</f>
        <v>1</v>
      </c>
      <c r="N2113">
        <f t="shared" si="99"/>
        <v>0.01</v>
      </c>
      <c r="O2113" s="34">
        <f t="shared" si="100"/>
        <v>0</v>
      </c>
    </row>
    <row r="2114" spans="1:15" x14ac:dyDescent="0.2">
      <c r="A2114" s="40">
        <v>45689</v>
      </c>
      <c r="B2114" t="s">
        <v>78</v>
      </c>
      <c r="C2114" s="35" t="s">
        <v>126</v>
      </c>
      <c r="D2114" s="35" t="s">
        <v>6</v>
      </c>
      <c r="E2114" s="35" t="s">
        <v>6</v>
      </c>
      <c r="F2114" s="1" t="s">
        <v>6</v>
      </c>
      <c r="G2114" s="36">
        <v>502087</v>
      </c>
      <c r="H2114" s="37">
        <v>31934.5</v>
      </c>
      <c r="I2114" s="37">
        <v>41.844999999999999</v>
      </c>
      <c r="J2114" s="37">
        <v>6.3529600000000004</v>
      </c>
      <c r="K2114" s="22" t="str">
        <f t="shared" si="96"/>
        <v>19x75-Waste</v>
      </c>
      <c r="L2114" s="32">
        <f>VLOOKUP(K:K,'price per block'!A:B,2,FALSE)</f>
        <v>300</v>
      </c>
      <c r="M2114" s="33">
        <f>VLOOKUP(K:K,'price per block'!A:E,5,FALSE)</f>
        <v>1</v>
      </c>
      <c r="N2114">
        <f t="shared" si="99"/>
        <v>41.844999999999999</v>
      </c>
      <c r="O2114" s="34">
        <f t="shared" si="100"/>
        <v>0</v>
      </c>
    </row>
    <row r="2115" spans="1:15" x14ac:dyDescent="0.2">
      <c r="A2115" s="40">
        <v>45689</v>
      </c>
      <c r="B2115" t="s">
        <v>78</v>
      </c>
      <c r="C2115" s="35" t="s">
        <v>126</v>
      </c>
      <c r="D2115" s="35" t="s">
        <v>9</v>
      </c>
      <c r="E2115" s="35" t="s">
        <v>10</v>
      </c>
      <c r="F2115" s="1" t="s">
        <v>6</v>
      </c>
      <c r="G2115" s="36">
        <v>145378</v>
      </c>
      <c r="H2115" s="37">
        <v>39467.5</v>
      </c>
      <c r="I2115" s="37">
        <v>51.680999999999997</v>
      </c>
      <c r="J2115" s="37">
        <v>7.8462899999999998</v>
      </c>
      <c r="K2115" s="22" t="str">
        <f t="shared" ref="K2115:K2178" si="101">CONCATENATE(C2115,"-",F2115)</f>
        <v>19x75-Waste</v>
      </c>
      <c r="L2115" s="32">
        <f>VLOOKUP(K:K,'price per block'!A:B,2,FALSE)</f>
        <v>300</v>
      </c>
      <c r="M2115" s="33">
        <f>VLOOKUP(K:K,'price per block'!A:E,5,FALSE)</f>
        <v>1</v>
      </c>
      <c r="N2115">
        <f t="shared" si="99"/>
        <v>51.680999999999997</v>
      </c>
      <c r="O2115" s="34">
        <f t="shared" si="100"/>
        <v>0</v>
      </c>
    </row>
    <row r="2116" spans="1:15" x14ac:dyDescent="0.2">
      <c r="A2116" s="40">
        <v>45689</v>
      </c>
      <c r="B2116" t="s">
        <v>78</v>
      </c>
      <c r="C2116" s="35" t="s">
        <v>126</v>
      </c>
      <c r="D2116" s="35" t="s">
        <v>16</v>
      </c>
      <c r="E2116" s="35" t="s">
        <v>6</v>
      </c>
      <c r="F2116" s="1" t="s">
        <v>6</v>
      </c>
      <c r="G2116" s="36">
        <v>0</v>
      </c>
      <c r="H2116" s="37">
        <v>4126.1899999999996</v>
      </c>
      <c r="I2116" s="37">
        <v>5.4089999999999998</v>
      </c>
      <c r="J2116" s="37">
        <v>0.821183</v>
      </c>
      <c r="K2116" s="22" t="str">
        <f t="shared" si="101"/>
        <v>19x75-Waste</v>
      </c>
      <c r="L2116" s="32">
        <f>VLOOKUP(K:K,'price per block'!A:B,2,FALSE)</f>
        <v>300</v>
      </c>
      <c r="M2116" s="33">
        <f>VLOOKUP(K:K,'price per block'!A:E,5,FALSE)</f>
        <v>1</v>
      </c>
      <c r="N2116">
        <f t="shared" si="99"/>
        <v>5.4089999999999998</v>
      </c>
      <c r="O2116" s="34">
        <f t="shared" si="100"/>
        <v>0</v>
      </c>
    </row>
    <row r="2117" spans="1:15" x14ac:dyDescent="0.2">
      <c r="A2117" s="40">
        <v>45689</v>
      </c>
      <c r="B2117" t="s">
        <v>78</v>
      </c>
      <c r="C2117" s="35" t="s">
        <v>126</v>
      </c>
      <c r="D2117" s="35" t="s">
        <v>17</v>
      </c>
      <c r="E2117" s="35" t="s">
        <v>6</v>
      </c>
      <c r="F2117" s="1" t="s">
        <v>6</v>
      </c>
      <c r="G2117" s="36">
        <v>13</v>
      </c>
      <c r="H2117" s="37">
        <v>51.174999999999997</v>
      </c>
      <c r="I2117" s="37">
        <v>6.7000000000000004E-2</v>
      </c>
      <c r="J2117" s="37">
        <v>1.01117E-2</v>
      </c>
      <c r="K2117" s="22" t="str">
        <f t="shared" si="101"/>
        <v>19x75-Waste</v>
      </c>
      <c r="L2117" s="32">
        <f>VLOOKUP(K:K,'price per block'!A:B,2,FALSE)</f>
        <v>300</v>
      </c>
      <c r="M2117" s="33">
        <f>VLOOKUP(K:K,'price per block'!A:E,5,FALSE)</f>
        <v>1</v>
      </c>
      <c r="N2117">
        <f t="shared" si="99"/>
        <v>6.7000000000000004E-2</v>
      </c>
      <c r="O2117" s="34">
        <f t="shared" si="100"/>
        <v>0</v>
      </c>
    </row>
    <row r="2118" spans="1:15" x14ac:dyDescent="0.2">
      <c r="A2118" s="40">
        <v>45689</v>
      </c>
      <c r="B2118" t="s">
        <v>78</v>
      </c>
      <c r="C2118" s="35" t="s">
        <v>128</v>
      </c>
      <c r="D2118" s="35" t="s">
        <v>68</v>
      </c>
      <c r="E2118" s="35" t="s">
        <v>12</v>
      </c>
      <c r="F2118" s="1" t="s">
        <v>61</v>
      </c>
      <c r="G2118" s="36">
        <v>36968</v>
      </c>
      <c r="H2118" s="37">
        <v>14696.8</v>
      </c>
      <c r="I2118" s="37">
        <v>24.614000000000001</v>
      </c>
      <c r="J2118" s="37">
        <v>3.7368600000000001</v>
      </c>
      <c r="K2118" s="22" t="str">
        <f t="shared" si="101"/>
        <v>25x75-Q1</v>
      </c>
      <c r="L2118" s="32">
        <f>VLOOKUP(K:K,'price per block'!A:B,2,FALSE)</f>
        <v>300</v>
      </c>
      <c r="M2118" s="33">
        <f>VLOOKUP(K:K,'price per block'!A:E,5,FALSE)</f>
        <v>1</v>
      </c>
      <c r="N2118">
        <f t="shared" si="99"/>
        <v>24.614000000000001</v>
      </c>
      <c r="O2118" s="34">
        <f t="shared" si="100"/>
        <v>0</v>
      </c>
    </row>
    <row r="2119" spans="1:15" x14ac:dyDescent="0.2">
      <c r="A2119" s="40">
        <v>45689</v>
      </c>
      <c r="B2119" t="s">
        <v>78</v>
      </c>
      <c r="C2119" s="35" t="s">
        <v>128</v>
      </c>
      <c r="D2119" s="35" t="s">
        <v>69</v>
      </c>
      <c r="E2119" s="35" t="s">
        <v>12</v>
      </c>
      <c r="F2119" s="1" t="s">
        <v>61</v>
      </c>
      <c r="G2119" s="36">
        <v>14791</v>
      </c>
      <c r="H2119" s="37">
        <v>2986.25</v>
      </c>
      <c r="I2119" s="37">
        <v>5.0010000000000003</v>
      </c>
      <c r="J2119" s="37">
        <v>0.75927900000000004</v>
      </c>
      <c r="K2119" s="22" t="str">
        <f t="shared" si="101"/>
        <v>25x75-Q1</v>
      </c>
      <c r="L2119" s="32">
        <f>VLOOKUP(K:K,'price per block'!A:B,2,FALSE)</f>
        <v>300</v>
      </c>
      <c r="M2119" s="33">
        <f>VLOOKUP(K:K,'price per block'!A:E,5,FALSE)</f>
        <v>1</v>
      </c>
      <c r="N2119">
        <f t="shared" si="99"/>
        <v>5.0010000000000003</v>
      </c>
      <c r="O2119" s="34">
        <f t="shared" si="100"/>
        <v>0</v>
      </c>
    </row>
    <row r="2120" spans="1:15" x14ac:dyDescent="0.2">
      <c r="A2120" s="40">
        <v>45689</v>
      </c>
      <c r="B2120" t="s">
        <v>78</v>
      </c>
      <c r="C2120" s="35" t="s">
        <v>128</v>
      </c>
      <c r="D2120" s="35" t="s">
        <v>98</v>
      </c>
      <c r="E2120" s="35" t="s">
        <v>15</v>
      </c>
      <c r="F2120" s="1" t="s">
        <v>64</v>
      </c>
      <c r="G2120" s="36">
        <v>4381</v>
      </c>
      <c r="H2120" s="37">
        <v>1007.1</v>
      </c>
      <c r="I2120" s="37">
        <v>1.6859999999999999</v>
      </c>
      <c r="J2120" s="37">
        <v>0.25599499999999997</v>
      </c>
      <c r="K2120" s="22" t="str">
        <f t="shared" si="101"/>
        <v>25x75-Q4</v>
      </c>
      <c r="L2120" s="32">
        <f>VLOOKUP(K:K,'price per block'!A:B,2,FALSE)</f>
        <v>200.00000000000003</v>
      </c>
      <c r="M2120" s="33">
        <f>VLOOKUP(K:K,'price per block'!A:E,5,FALSE)</f>
        <v>0.66666666666666663</v>
      </c>
      <c r="N2120">
        <f t="shared" si="99"/>
        <v>1.1239999999999999</v>
      </c>
      <c r="O2120" s="34">
        <f t="shared" si="100"/>
        <v>0.56200000000000006</v>
      </c>
    </row>
    <row r="2121" spans="1:15" x14ac:dyDescent="0.2">
      <c r="A2121" s="40">
        <v>45689</v>
      </c>
      <c r="B2121" t="s">
        <v>78</v>
      </c>
      <c r="C2121" s="35" t="s">
        <v>128</v>
      </c>
      <c r="D2121" s="35" t="s">
        <v>71</v>
      </c>
      <c r="E2121" s="35" t="s">
        <v>15</v>
      </c>
      <c r="F2121" s="1" t="s">
        <v>62</v>
      </c>
      <c r="G2121" s="36">
        <v>9115</v>
      </c>
      <c r="H2121" s="37">
        <v>2273.0700000000002</v>
      </c>
      <c r="I2121" s="37">
        <v>3.806</v>
      </c>
      <c r="J2121" s="37">
        <v>0.57779700000000001</v>
      </c>
      <c r="K2121" s="22" t="str">
        <f t="shared" si="101"/>
        <v>25x75-Q3</v>
      </c>
      <c r="L2121" s="32">
        <f>VLOOKUP(K:K,'price per block'!A:B,2,FALSE)</f>
        <v>244</v>
      </c>
      <c r="M2121" s="33">
        <f>VLOOKUP(K:K,'price per block'!A:E,5,FALSE)</f>
        <v>0.81333333333333335</v>
      </c>
      <c r="N2121">
        <f t="shared" si="99"/>
        <v>3.0955466666666669</v>
      </c>
      <c r="O2121" s="34">
        <f t="shared" si="100"/>
        <v>0.71045333333333316</v>
      </c>
    </row>
    <row r="2122" spans="1:15" x14ac:dyDescent="0.2">
      <c r="A2122" s="40">
        <v>45689</v>
      </c>
      <c r="B2122" t="s">
        <v>78</v>
      </c>
      <c r="C2122" s="35" t="s">
        <v>128</v>
      </c>
      <c r="D2122" s="35" t="s">
        <v>72</v>
      </c>
      <c r="E2122" s="35" t="s">
        <v>22</v>
      </c>
      <c r="F2122" s="1" t="s">
        <v>63</v>
      </c>
      <c r="G2122" s="36">
        <v>464</v>
      </c>
      <c r="H2122" s="37">
        <v>117.68</v>
      </c>
      <c r="I2122" s="37">
        <v>0.19700000000000001</v>
      </c>
      <c r="J2122" s="37">
        <v>2.99238E-2</v>
      </c>
      <c r="K2122" s="22" t="str">
        <f t="shared" si="101"/>
        <v>25x75-Q2</v>
      </c>
      <c r="L2122" s="32">
        <f>VLOOKUP(K:K,'price per block'!A:B,2,FALSE)</f>
        <v>300</v>
      </c>
      <c r="M2122" s="33">
        <f>VLOOKUP(K:K,'price per block'!A:E,5,FALSE)</f>
        <v>1</v>
      </c>
      <c r="N2122">
        <f t="shared" si="99"/>
        <v>0.19700000000000001</v>
      </c>
      <c r="O2122" s="34">
        <f t="shared" si="100"/>
        <v>0</v>
      </c>
    </row>
    <row r="2123" spans="1:15" x14ac:dyDescent="0.2">
      <c r="A2123" s="40">
        <v>45689</v>
      </c>
      <c r="B2123" t="s">
        <v>78</v>
      </c>
      <c r="C2123" s="35" t="s">
        <v>128</v>
      </c>
      <c r="D2123" s="35" t="s">
        <v>73</v>
      </c>
      <c r="E2123" s="35" t="s">
        <v>12</v>
      </c>
      <c r="F2123" s="1" t="s">
        <v>65</v>
      </c>
      <c r="G2123" s="36">
        <v>28</v>
      </c>
      <c r="H2123" s="37">
        <v>67.424000000000007</v>
      </c>
      <c r="I2123" s="37">
        <v>0.113</v>
      </c>
      <c r="J2123" s="37">
        <v>1.7145000000000001E-2</v>
      </c>
      <c r="K2123" s="22" t="str">
        <f t="shared" si="101"/>
        <v>25x75-Q5</v>
      </c>
      <c r="L2123" s="32">
        <f>VLOOKUP(K:K,'price per block'!A:B,2,FALSE)</f>
        <v>300</v>
      </c>
      <c r="M2123" s="33">
        <f>VLOOKUP(K:K,'price per block'!A:E,5,FALSE)</f>
        <v>1</v>
      </c>
      <c r="N2123">
        <f t="shared" si="99"/>
        <v>0.113</v>
      </c>
      <c r="O2123" s="34">
        <f t="shared" si="100"/>
        <v>0</v>
      </c>
    </row>
    <row r="2124" spans="1:15" x14ac:dyDescent="0.2">
      <c r="A2124" s="40">
        <v>45689</v>
      </c>
      <c r="B2124" t="s">
        <v>78</v>
      </c>
      <c r="C2124" s="35" t="s">
        <v>128</v>
      </c>
      <c r="D2124" s="35" t="s">
        <v>70</v>
      </c>
      <c r="E2124" s="35" t="s">
        <v>12</v>
      </c>
      <c r="F2124" s="1" t="s">
        <v>65</v>
      </c>
      <c r="G2124" s="36">
        <v>8</v>
      </c>
      <c r="H2124" s="37">
        <v>24.024000000000001</v>
      </c>
      <c r="I2124" s="37">
        <v>0.04</v>
      </c>
      <c r="J2124" s="37">
        <v>6.1223400000000004E-3</v>
      </c>
      <c r="K2124" s="22" t="str">
        <f t="shared" si="101"/>
        <v>25x75-Q5</v>
      </c>
      <c r="L2124" s="32">
        <f>VLOOKUP(K:K,'price per block'!A:B,2,FALSE)</f>
        <v>300</v>
      </c>
      <c r="M2124" s="33">
        <f>VLOOKUP(K:K,'price per block'!A:E,5,FALSE)</f>
        <v>1</v>
      </c>
      <c r="N2124">
        <f t="shared" si="99"/>
        <v>0.04</v>
      </c>
      <c r="O2124" s="34">
        <f t="shared" si="100"/>
        <v>0</v>
      </c>
    </row>
    <row r="2125" spans="1:15" x14ac:dyDescent="0.2">
      <c r="A2125" s="40">
        <v>45689</v>
      </c>
      <c r="B2125" t="s">
        <v>78</v>
      </c>
      <c r="C2125" s="35" t="s">
        <v>129</v>
      </c>
      <c r="D2125" s="35" t="s">
        <v>52</v>
      </c>
      <c r="E2125" s="35" t="s">
        <v>12</v>
      </c>
      <c r="F2125" s="1" t="s">
        <v>61</v>
      </c>
      <c r="G2125" s="36">
        <v>25924</v>
      </c>
      <c r="H2125" s="37">
        <v>9737.2800000000007</v>
      </c>
      <c r="I2125" s="37">
        <v>27.667999999999999</v>
      </c>
      <c r="J2125" s="37">
        <v>4.20059</v>
      </c>
      <c r="K2125" s="22" t="str">
        <f t="shared" si="101"/>
        <v>25x125-Q1</v>
      </c>
      <c r="L2125" s="32">
        <f>VLOOKUP(K:K,'price per block'!A:B,2,FALSE)</f>
        <v>346.15384615384613</v>
      </c>
      <c r="M2125" s="33">
        <f>VLOOKUP(K:K,'price per block'!A:E,5,FALSE)</f>
        <v>1</v>
      </c>
      <c r="N2125">
        <f t="shared" si="99"/>
        <v>27.667999999999999</v>
      </c>
      <c r="O2125" s="34">
        <f t="shared" si="100"/>
        <v>0</v>
      </c>
    </row>
    <row r="2126" spans="1:15" x14ac:dyDescent="0.2">
      <c r="A2126" s="40">
        <v>45689</v>
      </c>
      <c r="B2126" t="s">
        <v>78</v>
      </c>
      <c r="C2126" s="35" t="s">
        <v>129</v>
      </c>
      <c r="D2126" s="35" t="s">
        <v>111</v>
      </c>
      <c r="E2126" s="35" t="s">
        <v>15</v>
      </c>
      <c r="F2126" s="1" t="s">
        <v>64</v>
      </c>
      <c r="G2126" s="36">
        <v>14055</v>
      </c>
      <c r="H2126" s="37">
        <v>3052.59</v>
      </c>
      <c r="I2126" s="37">
        <v>8.6639999999999997</v>
      </c>
      <c r="J2126" s="37">
        <v>1.31534</v>
      </c>
      <c r="K2126" s="22" t="str">
        <f t="shared" si="101"/>
        <v>25x125-Q4</v>
      </c>
      <c r="L2126" s="32">
        <f>VLOOKUP(K:K,'price per block'!A:B,2,FALSE)</f>
        <v>138.46153846153845</v>
      </c>
      <c r="M2126" s="33">
        <f>VLOOKUP(K:K,'price per block'!A:E,5,FALSE)</f>
        <v>0.4</v>
      </c>
      <c r="N2126">
        <f t="shared" si="99"/>
        <v>3.4656000000000002</v>
      </c>
      <c r="O2126" s="34">
        <f t="shared" si="100"/>
        <v>5.1983999999999995</v>
      </c>
    </row>
    <row r="2127" spans="1:15" x14ac:dyDescent="0.2">
      <c r="A2127" s="40">
        <v>45689</v>
      </c>
      <c r="B2127" t="s">
        <v>78</v>
      </c>
      <c r="C2127" s="35" t="s">
        <v>129</v>
      </c>
      <c r="D2127" s="35" t="s">
        <v>112</v>
      </c>
      <c r="E2127" s="35" t="s">
        <v>15</v>
      </c>
      <c r="F2127" s="1" t="s">
        <v>62</v>
      </c>
      <c r="G2127" s="36">
        <v>21983</v>
      </c>
      <c r="H2127" s="37">
        <v>5498.18</v>
      </c>
      <c r="I2127" s="37">
        <v>15.587</v>
      </c>
      <c r="J2127" s="37">
        <v>2.36639</v>
      </c>
      <c r="K2127" s="22" t="str">
        <f t="shared" si="101"/>
        <v>25x125-Q3</v>
      </c>
      <c r="L2127" s="32">
        <f>VLOOKUP(K:K,'price per block'!A:B,2,FALSE)</f>
        <v>276.92307692307691</v>
      </c>
      <c r="M2127" s="33">
        <f>VLOOKUP(K:K,'price per block'!A:E,5,FALSE)</f>
        <v>0.6</v>
      </c>
      <c r="N2127">
        <f t="shared" si="99"/>
        <v>9.3521999999999998</v>
      </c>
      <c r="O2127" s="34">
        <f t="shared" si="100"/>
        <v>6.2347999999999999</v>
      </c>
    </row>
    <row r="2128" spans="1:15" x14ac:dyDescent="0.2">
      <c r="A2128" s="40">
        <v>45689</v>
      </c>
      <c r="B2128" t="s">
        <v>78</v>
      </c>
      <c r="C2128" s="35" t="s">
        <v>129</v>
      </c>
      <c r="D2128" s="35" t="s">
        <v>51</v>
      </c>
      <c r="E2128" s="35" t="s">
        <v>12</v>
      </c>
      <c r="F2128" s="1" t="s">
        <v>61</v>
      </c>
      <c r="G2128" s="36">
        <v>15630</v>
      </c>
      <c r="H2128" s="37">
        <v>3129.03</v>
      </c>
      <c r="I2128" s="37">
        <v>8.8829999999999991</v>
      </c>
      <c r="J2128" s="37">
        <v>1.3486499999999999</v>
      </c>
      <c r="K2128" s="22" t="str">
        <f t="shared" si="101"/>
        <v>25x125-Q1</v>
      </c>
      <c r="L2128" s="32">
        <f>VLOOKUP(K:K,'price per block'!A:B,2,FALSE)</f>
        <v>346.15384615384613</v>
      </c>
      <c r="M2128" s="33">
        <f>VLOOKUP(K:K,'price per block'!A:E,5,FALSE)</f>
        <v>1</v>
      </c>
      <c r="N2128">
        <f t="shared" si="99"/>
        <v>8.8829999999999991</v>
      </c>
      <c r="O2128" s="34">
        <f t="shared" si="100"/>
        <v>0</v>
      </c>
    </row>
    <row r="2129" spans="1:15" x14ac:dyDescent="0.2">
      <c r="A2129" s="40">
        <v>45689</v>
      </c>
      <c r="B2129" t="s">
        <v>78</v>
      </c>
      <c r="C2129" s="35" t="s">
        <v>129</v>
      </c>
      <c r="D2129" s="35" t="s">
        <v>49</v>
      </c>
      <c r="E2129" s="35" t="s">
        <v>22</v>
      </c>
      <c r="F2129" s="1" t="s">
        <v>63</v>
      </c>
      <c r="G2129" s="36">
        <v>603</v>
      </c>
      <c r="H2129" s="37">
        <v>142.43700000000001</v>
      </c>
      <c r="I2129" s="37">
        <v>0.40400000000000003</v>
      </c>
      <c r="J2129" s="37">
        <v>6.1395100000000001E-2</v>
      </c>
      <c r="K2129" s="22" t="str">
        <f t="shared" si="101"/>
        <v>25x125-Q2</v>
      </c>
      <c r="L2129" s="32">
        <f>VLOOKUP(K:K,'price per block'!A:B,2,FALSE)</f>
        <v>346.15384615384613</v>
      </c>
      <c r="M2129" s="33">
        <f>VLOOKUP(K:K,'price per block'!A:E,5,FALSE)</f>
        <v>1</v>
      </c>
      <c r="N2129">
        <f t="shared" si="99"/>
        <v>0.40400000000000003</v>
      </c>
      <c r="O2129" s="34">
        <f t="shared" si="100"/>
        <v>0</v>
      </c>
    </row>
    <row r="2130" spans="1:15" x14ac:dyDescent="0.2">
      <c r="A2130" s="40">
        <v>45689</v>
      </c>
      <c r="B2130" t="s">
        <v>78</v>
      </c>
      <c r="C2130" s="35" t="s">
        <v>129</v>
      </c>
      <c r="D2130" s="35" t="s">
        <v>77</v>
      </c>
      <c r="E2130" s="35" t="s">
        <v>12</v>
      </c>
      <c r="F2130" s="1" t="s">
        <v>65</v>
      </c>
      <c r="G2130" s="36">
        <v>10</v>
      </c>
      <c r="H2130" s="37">
        <v>30.03</v>
      </c>
      <c r="I2130" s="37">
        <v>8.5999999999999993E-2</v>
      </c>
      <c r="J2130" s="37">
        <v>1.30042E-2</v>
      </c>
      <c r="K2130" s="22" t="str">
        <f t="shared" si="101"/>
        <v>25x125-Q5</v>
      </c>
      <c r="L2130" s="32">
        <f>VLOOKUP(K:K,'price per block'!A:B,2,FALSE)</f>
        <v>346.15384615384613</v>
      </c>
      <c r="M2130" s="33">
        <f>VLOOKUP(K:K,'price per block'!A:E,5,FALSE)</f>
        <v>1</v>
      </c>
      <c r="N2130">
        <f t="shared" si="99"/>
        <v>8.5999999999999993E-2</v>
      </c>
      <c r="O2130" s="34">
        <f t="shared" si="100"/>
        <v>0</v>
      </c>
    </row>
    <row r="2131" spans="1:15" x14ac:dyDescent="0.2">
      <c r="A2131" s="40">
        <v>45689</v>
      </c>
      <c r="B2131" t="s">
        <v>78</v>
      </c>
      <c r="C2131" s="35" t="s">
        <v>129</v>
      </c>
      <c r="D2131" s="35" t="s">
        <v>76</v>
      </c>
      <c r="E2131" s="35" t="s">
        <v>12</v>
      </c>
      <c r="F2131" s="1" t="s">
        <v>65</v>
      </c>
      <c r="G2131" s="36">
        <v>17</v>
      </c>
      <c r="H2131" s="37">
        <v>40.936</v>
      </c>
      <c r="I2131" s="37">
        <v>0.11700000000000001</v>
      </c>
      <c r="J2131" s="37">
        <v>1.7742600000000001E-2</v>
      </c>
      <c r="K2131" s="22" t="str">
        <f t="shared" si="101"/>
        <v>25x125-Q5</v>
      </c>
      <c r="L2131" s="32">
        <f>VLOOKUP(K:K,'price per block'!A:B,2,FALSE)</f>
        <v>346.15384615384613</v>
      </c>
      <c r="M2131" s="33">
        <f>VLOOKUP(K:K,'price per block'!A:E,5,FALSE)</f>
        <v>1</v>
      </c>
      <c r="N2131">
        <f t="shared" si="99"/>
        <v>0.11700000000000001</v>
      </c>
      <c r="O2131" s="34">
        <f t="shared" si="100"/>
        <v>0</v>
      </c>
    </row>
    <row r="2132" spans="1:15" x14ac:dyDescent="0.2">
      <c r="A2132" s="40">
        <v>45689</v>
      </c>
      <c r="B2132" t="s">
        <v>78</v>
      </c>
      <c r="C2132" s="35" t="s">
        <v>228</v>
      </c>
      <c r="D2132" s="35" t="s">
        <v>229</v>
      </c>
      <c r="E2132" s="35" t="s">
        <v>15</v>
      </c>
      <c r="F2132" s="1" t="s">
        <v>62</v>
      </c>
      <c r="G2132" s="36">
        <v>7753</v>
      </c>
      <c r="H2132" s="37">
        <v>2010.81</v>
      </c>
      <c r="I2132" s="37">
        <v>5.5250000000000004</v>
      </c>
      <c r="J2132" s="37">
        <v>0.838839</v>
      </c>
      <c r="K2132" s="22" t="str">
        <f t="shared" si="101"/>
        <v>25x119-Q3</v>
      </c>
      <c r="L2132" s="32">
        <f>VLOOKUP(K:K,'price per block'!A:B,2,FALSE)</f>
        <v>276.92307692307691</v>
      </c>
      <c r="M2132" s="33">
        <f>VLOOKUP(K:K,'price per block'!A:E,5,FALSE)</f>
        <v>0.6</v>
      </c>
      <c r="N2132">
        <f t="shared" si="99"/>
        <v>3.3149999999999999</v>
      </c>
      <c r="O2132" s="34">
        <f t="shared" si="100"/>
        <v>2.2100000000000004</v>
      </c>
    </row>
    <row r="2133" spans="1:15" x14ac:dyDescent="0.2">
      <c r="A2133" s="40">
        <v>45689</v>
      </c>
      <c r="B2133" t="s">
        <v>78</v>
      </c>
      <c r="C2133" s="35" t="s">
        <v>228</v>
      </c>
      <c r="D2133" s="35" t="s">
        <v>103</v>
      </c>
      <c r="E2133" s="35" t="s">
        <v>12</v>
      </c>
      <c r="F2133" s="1" t="s">
        <v>61</v>
      </c>
      <c r="G2133" s="36">
        <v>7164</v>
      </c>
      <c r="H2133" s="37">
        <v>1473.2</v>
      </c>
      <c r="I2133" s="37">
        <v>4.048</v>
      </c>
      <c r="J2133" s="37">
        <v>0.61452799999999996</v>
      </c>
      <c r="K2133" s="22" t="str">
        <f t="shared" si="101"/>
        <v>25x119-Q1</v>
      </c>
      <c r="L2133" s="32">
        <f>VLOOKUP(K:K,'price per block'!A:B,2,FALSE)</f>
        <v>346.15384615384613</v>
      </c>
      <c r="M2133" s="33">
        <f>VLOOKUP(K:K,'price per block'!A:E,5,FALSE)</f>
        <v>1</v>
      </c>
      <c r="N2133">
        <f t="shared" si="99"/>
        <v>4.048</v>
      </c>
      <c r="O2133" s="34">
        <f t="shared" si="100"/>
        <v>0</v>
      </c>
    </row>
    <row r="2134" spans="1:15" x14ac:dyDescent="0.2">
      <c r="A2134" s="40">
        <v>45689</v>
      </c>
      <c r="B2134" t="s">
        <v>78</v>
      </c>
      <c r="C2134" s="35" t="s">
        <v>228</v>
      </c>
      <c r="D2134" s="35" t="s">
        <v>230</v>
      </c>
      <c r="E2134" s="35" t="s">
        <v>15</v>
      </c>
      <c r="F2134" s="1" t="s">
        <v>64</v>
      </c>
      <c r="G2134" s="36">
        <v>7830</v>
      </c>
      <c r="H2134" s="37">
        <v>1852.91</v>
      </c>
      <c r="I2134" s="37">
        <v>5.0910000000000002</v>
      </c>
      <c r="J2134" s="37">
        <v>0.77293999999999996</v>
      </c>
      <c r="K2134" s="22" t="str">
        <f t="shared" si="101"/>
        <v>25x119-Q4</v>
      </c>
      <c r="L2134" s="32">
        <f>VLOOKUP(K:K,'price per block'!A:B,2,FALSE)</f>
        <v>138.46153846153845</v>
      </c>
      <c r="M2134" s="33">
        <f>VLOOKUP(K:K,'price per block'!A:E,5,FALSE)</f>
        <v>0.4</v>
      </c>
      <c r="N2134">
        <f t="shared" si="99"/>
        <v>2.0364</v>
      </c>
      <c r="O2134" s="34">
        <f t="shared" si="100"/>
        <v>3.0546000000000002</v>
      </c>
    </row>
    <row r="2135" spans="1:15" x14ac:dyDescent="0.2">
      <c r="A2135" s="40">
        <v>45689</v>
      </c>
      <c r="B2135" t="s">
        <v>78</v>
      </c>
      <c r="C2135" s="35" t="s">
        <v>228</v>
      </c>
      <c r="D2135" s="35" t="s">
        <v>101</v>
      </c>
      <c r="E2135" s="35" t="s">
        <v>12</v>
      </c>
      <c r="F2135" s="1" t="s">
        <v>61</v>
      </c>
      <c r="G2135" s="36">
        <v>16439</v>
      </c>
      <c r="H2135" s="37">
        <v>6555.11</v>
      </c>
      <c r="I2135" s="37">
        <v>18.024999999999999</v>
      </c>
      <c r="J2135" s="37">
        <v>2.7365499999999998</v>
      </c>
      <c r="K2135" s="22" t="str">
        <f t="shared" si="101"/>
        <v>25x119-Q1</v>
      </c>
      <c r="L2135" s="32">
        <f>VLOOKUP(K:K,'price per block'!A:B,2,FALSE)</f>
        <v>346.15384615384613</v>
      </c>
      <c r="M2135" s="33">
        <f>VLOOKUP(K:K,'price per block'!A:E,5,FALSE)</f>
        <v>1</v>
      </c>
      <c r="N2135">
        <f t="shared" si="99"/>
        <v>18.024999999999999</v>
      </c>
      <c r="O2135" s="34">
        <f t="shared" si="100"/>
        <v>0</v>
      </c>
    </row>
    <row r="2136" spans="1:15" x14ac:dyDescent="0.2">
      <c r="A2136" s="40">
        <v>45689</v>
      </c>
      <c r="B2136" t="s">
        <v>78</v>
      </c>
      <c r="C2136" s="35" t="s">
        <v>228</v>
      </c>
      <c r="D2136" s="35" t="s">
        <v>104</v>
      </c>
      <c r="E2136" s="35" t="s">
        <v>22</v>
      </c>
      <c r="F2136" s="1" t="s">
        <v>63</v>
      </c>
      <c r="G2136" s="36">
        <v>223</v>
      </c>
      <c r="H2136" s="37">
        <v>64.009</v>
      </c>
      <c r="I2136" s="37">
        <v>0.17599999999999999</v>
      </c>
      <c r="J2136" s="37">
        <v>2.6718200000000001E-2</v>
      </c>
      <c r="K2136" s="22" t="str">
        <f t="shared" si="101"/>
        <v>25x119-Q2</v>
      </c>
      <c r="L2136" s="32">
        <f>VLOOKUP(K:K,'price per block'!A:B,2,FALSE)</f>
        <v>346.15384615384613</v>
      </c>
      <c r="M2136" s="33">
        <f>VLOOKUP(K:K,'price per block'!A:E,5,FALSE)</f>
        <v>1</v>
      </c>
      <c r="N2136">
        <f t="shared" si="99"/>
        <v>0.17599999999999999</v>
      </c>
      <c r="O2136" s="34">
        <f t="shared" si="100"/>
        <v>0</v>
      </c>
    </row>
    <row r="2137" spans="1:15" x14ac:dyDescent="0.2">
      <c r="A2137" s="40">
        <v>45689</v>
      </c>
      <c r="B2137" t="s">
        <v>78</v>
      </c>
      <c r="C2137" s="35" t="s">
        <v>42</v>
      </c>
      <c r="D2137" s="35" t="s">
        <v>110</v>
      </c>
      <c r="E2137" s="35" t="s">
        <v>15</v>
      </c>
      <c r="F2137" s="1" t="s">
        <v>64</v>
      </c>
      <c r="G2137" s="36">
        <v>34439</v>
      </c>
      <c r="H2137" s="37">
        <v>7502.75</v>
      </c>
      <c r="I2137" s="37">
        <v>13.172000000000001</v>
      </c>
      <c r="J2137" s="37">
        <v>1.9998400000000001</v>
      </c>
      <c r="K2137" s="22" t="str">
        <f t="shared" si="101"/>
        <v>19x100-Q4</v>
      </c>
      <c r="L2137" s="32">
        <f>VLOOKUP(K:K,'price per block'!A:B,2,FALSE)</f>
        <v>150</v>
      </c>
      <c r="M2137" s="33">
        <f>VLOOKUP(K:K,'price per block'!A:E,5,FALSE)</f>
        <v>0.5</v>
      </c>
      <c r="N2137">
        <f t="shared" si="99"/>
        <v>6.5860000000000003</v>
      </c>
      <c r="O2137" s="34">
        <f t="shared" si="100"/>
        <v>6.5860000000000003</v>
      </c>
    </row>
    <row r="2138" spans="1:15" x14ac:dyDescent="0.2">
      <c r="A2138" s="40">
        <v>45689</v>
      </c>
      <c r="B2138" t="s">
        <v>78</v>
      </c>
      <c r="C2138" s="35" t="s">
        <v>42</v>
      </c>
      <c r="D2138" s="35" t="s">
        <v>47</v>
      </c>
      <c r="E2138" s="35" t="s">
        <v>12</v>
      </c>
      <c r="F2138" s="1" t="s">
        <v>61</v>
      </c>
      <c r="G2138" s="36">
        <v>93832</v>
      </c>
      <c r="H2138" s="37">
        <v>35780</v>
      </c>
      <c r="I2138" s="37">
        <v>62.889000000000003</v>
      </c>
      <c r="J2138" s="37">
        <v>9.5478500000000004</v>
      </c>
      <c r="K2138" s="22" t="str">
        <f t="shared" si="101"/>
        <v>19x100-Q1</v>
      </c>
      <c r="L2138" s="32">
        <f>VLOOKUP(K:K,'price per block'!A:B,2,FALSE)</f>
        <v>300</v>
      </c>
      <c r="M2138" s="33">
        <f>VLOOKUP(K:K,'price per block'!A:E,5,FALSE)</f>
        <v>1</v>
      </c>
      <c r="N2138">
        <f t="shared" si="99"/>
        <v>62.889000000000003</v>
      </c>
      <c r="O2138" s="34">
        <f t="shared" si="100"/>
        <v>0</v>
      </c>
    </row>
    <row r="2139" spans="1:15" x14ac:dyDescent="0.2">
      <c r="A2139" s="40">
        <v>45689</v>
      </c>
      <c r="B2139" t="s">
        <v>78</v>
      </c>
      <c r="C2139" s="35" t="s">
        <v>42</v>
      </c>
      <c r="D2139" s="35" t="s">
        <v>46</v>
      </c>
      <c r="E2139" s="35" t="s">
        <v>12</v>
      </c>
      <c r="F2139" s="1" t="s">
        <v>61</v>
      </c>
      <c r="G2139" s="36">
        <v>34860</v>
      </c>
      <c r="H2139" s="37">
        <v>6526.08</v>
      </c>
      <c r="I2139" s="37">
        <v>11.47</v>
      </c>
      <c r="J2139" s="37">
        <v>1.74139</v>
      </c>
      <c r="K2139" s="22" t="str">
        <f t="shared" si="101"/>
        <v>19x100-Q1</v>
      </c>
      <c r="L2139" s="32">
        <f>VLOOKUP(K:K,'price per block'!A:B,2,FALSE)</f>
        <v>300</v>
      </c>
      <c r="M2139" s="33">
        <f>VLOOKUP(K:K,'price per block'!A:E,5,FALSE)</f>
        <v>1</v>
      </c>
      <c r="N2139">
        <f t="shared" si="99"/>
        <v>11.47</v>
      </c>
      <c r="O2139" s="34">
        <f t="shared" si="100"/>
        <v>0</v>
      </c>
    </row>
    <row r="2140" spans="1:15" x14ac:dyDescent="0.2">
      <c r="A2140" s="40">
        <v>45689</v>
      </c>
      <c r="B2140" t="s">
        <v>78</v>
      </c>
      <c r="C2140" s="35" t="s">
        <v>42</v>
      </c>
      <c r="D2140" s="35" t="s">
        <v>96</v>
      </c>
      <c r="E2140" s="35" t="s">
        <v>15</v>
      </c>
      <c r="F2140" s="1" t="s">
        <v>62</v>
      </c>
      <c r="G2140" s="36">
        <v>22006</v>
      </c>
      <c r="H2140" s="37">
        <v>6235.3</v>
      </c>
      <c r="I2140" s="37">
        <v>10.936</v>
      </c>
      <c r="J2140" s="37">
        <v>1.6603000000000001</v>
      </c>
      <c r="K2140" s="22" t="str">
        <f t="shared" si="101"/>
        <v>19x100-Q3</v>
      </c>
      <c r="L2140" s="32">
        <f>VLOOKUP(K:K,'price per block'!A:B,2,FALSE)</f>
        <v>225</v>
      </c>
      <c r="M2140" s="33">
        <f>VLOOKUP(K:K,'price per block'!A:E,5,FALSE)</f>
        <v>0.75</v>
      </c>
      <c r="N2140">
        <f t="shared" si="99"/>
        <v>8.202</v>
      </c>
      <c r="O2140" s="34">
        <f t="shared" si="100"/>
        <v>2.734</v>
      </c>
    </row>
    <row r="2141" spans="1:15" x14ac:dyDescent="0.2">
      <c r="A2141" s="40">
        <v>45689</v>
      </c>
      <c r="B2141" t="s">
        <v>78</v>
      </c>
      <c r="C2141" s="35" t="s">
        <v>42</v>
      </c>
      <c r="D2141" s="35" t="s">
        <v>45</v>
      </c>
      <c r="E2141" s="35" t="s">
        <v>22</v>
      </c>
      <c r="F2141" s="1" t="s">
        <v>63</v>
      </c>
      <c r="G2141" s="36">
        <v>190</v>
      </c>
      <c r="H2141" s="37">
        <v>54.365000000000002</v>
      </c>
      <c r="I2141" s="37">
        <v>9.5000000000000001E-2</v>
      </c>
      <c r="J2141" s="37">
        <v>1.44409E-2</v>
      </c>
      <c r="K2141" s="22" t="str">
        <f t="shared" si="101"/>
        <v>19x100-Q2</v>
      </c>
      <c r="L2141" s="32">
        <f>VLOOKUP(K:K,'price per block'!A:B,2,FALSE)</f>
        <v>300</v>
      </c>
      <c r="M2141" s="33">
        <f>VLOOKUP(K:K,'price per block'!A:E,5,FALSE)</f>
        <v>1</v>
      </c>
      <c r="N2141">
        <f t="shared" si="99"/>
        <v>9.5000000000000001E-2</v>
      </c>
      <c r="O2141" s="34">
        <f t="shared" si="100"/>
        <v>0</v>
      </c>
    </row>
    <row r="2142" spans="1:15" x14ac:dyDescent="0.2">
      <c r="A2142" s="40">
        <v>45689</v>
      </c>
      <c r="B2142" t="s">
        <v>78</v>
      </c>
      <c r="C2142" s="35" t="s">
        <v>42</v>
      </c>
      <c r="D2142" s="35" t="s">
        <v>231</v>
      </c>
      <c r="E2142" s="35" t="s">
        <v>12</v>
      </c>
      <c r="F2142" s="1" t="s">
        <v>65</v>
      </c>
      <c r="G2142" s="36">
        <v>436</v>
      </c>
      <c r="H2142" s="37">
        <v>523.20000000000005</v>
      </c>
      <c r="I2142" s="37">
        <v>0.92</v>
      </c>
      <c r="J2142" s="37">
        <v>0.13974500000000001</v>
      </c>
      <c r="K2142" s="22" t="str">
        <f t="shared" si="101"/>
        <v>19x100-Q5</v>
      </c>
      <c r="L2142" s="32">
        <f>VLOOKUP(K:K,'price per block'!A:B,2,FALSE)</f>
        <v>300</v>
      </c>
      <c r="M2142" s="33">
        <f>VLOOKUP(K:K,'price per block'!A:E,5,FALSE)</f>
        <v>1</v>
      </c>
      <c r="N2142">
        <f t="shared" si="99"/>
        <v>0.92</v>
      </c>
      <c r="O2142" s="34">
        <f t="shared" si="100"/>
        <v>0</v>
      </c>
    </row>
    <row r="2143" spans="1:15" x14ac:dyDescent="0.2">
      <c r="A2143" s="40">
        <v>45689</v>
      </c>
      <c r="B2143" t="s">
        <v>78</v>
      </c>
      <c r="C2143" s="35" t="s">
        <v>42</v>
      </c>
      <c r="D2143" s="35" t="s">
        <v>41</v>
      </c>
      <c r="E2143" s="35" t="s">
        <v>12</v>
      </c>
      <c r="F2143" s="1" t="s">
        <v>65</v>
      </c>
      <c r="G2143" s="36">
        <v>56</v>
      </c>
      <c r="H2143" s="37">
        <v>168.16800000000001</v>
      </c>
      <c r="I2143" s="37">
        <v>0.29599999999999999</v>
      </c>
      <c r="J2143" s="37">
        <v>4.4943900000000002E-2</v>
      </c>
      <c r="K2143" s="22" t="str">
        <f t="shared" si="101"/>
        <v>19x100-Q5</v>
      </c>
      <c r="L2143" s="32">
        <f>VLOOKUP(K:K,'price per block'!A:B,2,FALSE)</f>
        <v>300</v>
      </c>
      <c r="M2143" s="33">
        <f>VLOOKUP(K:K,'price per block'!A:E,5,FALSE)</f>
        <v>1</v>
      </c>
      <c r="N2143">
        <f t="shared" si="99"/>
        <v>0.29599999999999999</v>
      </c>
      <c r="O2143" s="34">
        <f t="shared" si="100"/>
        <v>0</v>
      </c>
    </row>
    <row r="2144" spans="1:15" x14ac:dyDescent="0.2">
      <c r="A2144" s="40">
        <v>45689</v>
      </c>
      <c r="B2144" t="s">
        <v>78</v>
      </c>
      <c r="C2144" s="35" t="s">
        <v>42</v>
      </c>
      <c r="D2144" s="35" t="s">
        <v>43</v>
      </c>
      <c r="E2144" s="35" t="s">
        <v>232</v>
      </c>
      <c r="F2144" s="1" t="s">
        <v>65</v>
      </c>
      <c r="G2144" s="36">
        <v>47</v>
      </c>
      <c r="H2144" s="37">
        <v>113.176</v>
      </c>
      <c r="I2144" s="37">
        <v>0.19800000000000001</v>
      </c>
      <c r="J2144" s="37">
        <v>3.0097599999999999E-2</v>
      </c>
      <c r="K2144" s="22" t="str">
        <f t="shared" si="101"/>
        <v>19x100-Q5</v>
      </c>
      <c r="L2144" s="32">
        <f>VLOOKUP(K:K,'price per block'!A:B,2,FALSE)</f>
        <v>300</v>
      </c>
      <c r="M2144" s="33">
        <f>VLOOKUP(K:K,'price per block'!A:E,5,FALSE)</f>
        <v>1</v>
      </c>
      <c r="N2144">
        <f t="shared" si="99"/>
        <v>0.19800000000000001</v>
      </c>
      <c r="O2144" s="34">
        <f t="shared" si="100"/>
        <v>0</v>
      </c>
    </row>
    <row r="2145" spans="1:15" x14ac:dyDescent="0.2">
      <c r="A2145" s="40">
        <v>45689</v>
      </c>
      <c r="B2145" t="s">
        <v>78</v>
      </c>
      <c r="C2145" s="35" t="s">
        <v>126</v>
      </c>
      <c r="D2145" s="35" t="s">
        <v>13</v>
      </c>
      <c r="E2145" s="35" t="s">
        <v>12</v>
      </c>
      <c r="F2145" s="1" t="s">
        <v>61</v>
      </c>
      <c r="G2145" s="36">
        <v>135047</v>
      </c>
      <c r="H2145" s="37">
        <v>27393.3</v>
      </c>
      <c r="I2145" s="37">
        <v>35.893999999999998</v>
      </c>
      <c r="J2145" s="37">
        <v>5.4494300000000004</v>
      </c>
      <c r="K2145" s="22" t="str">
        <f t="shared" si="101"/>
        <v>19x75-Q1</v>
      </c>
      <c r="L2145" s="32">
        <f>VLOOKUP(K:K,'price per block'!A:B,2,FALSE)</f>
        <v>300</v>
      </c>
      <c r="M2145" s="33">
        <f>VLOOKUP(K:K,'price per block'!A:E,5,FALSE)</f>
        <v>1</v>
      </c>
      <c r="N2145">
        <f t="shared" si="99"/>
        <v>35.893999999999998</v>
      </c>
      <c r="O2145" s="34">
        <f t="shared" si="100"/>
        <v>0</v>
      </c>
    </row>
    <row r="2146" spans="1:15" x14ac:dyDescent="0.2">
      <c r="A2146" s="40">
        <v>45689</v>
      </c>
      <c r="B2146" t="s">
        <v>78</v>
      </c>
      <c r="C2146" s="35" t="s">
        <v>126</v>
      </c>
      <c r="D2146" s="35" t="s">
        <v>11</v>
      </c>
      <c r="E2146" s="35" t="s">
        <v>12</v>
      </c>
      <c r="F2146" s="1" t="s">
        <v>61</v>
      </c>
      <c r="G2146" s="36">
        <v>332025</v>
      </c>
      <c r="H2146" s="37">
        <v>132597</v>
      </c>
      <c r="I2146" s="37">
        <v>173.76</v>
      </c>
      <c r="J2146" s="37">
        <v>26.380400000000002</v>
      </c>
      <c r="K2146" s="22" t="str">
        <f t="shared" si="101"/>
        <v>19x75-Q1</v>
      </c>
      <c r="L2146" s="32">
        <f>VLOOKUP(K:K,'price per block'!A:B,2,FALSE)</f>
        <v>300</v>
      </c>
      <c r="M2146" s="33">
        <f>VLOOKUP(K:K,'price per block'!A:E,5,FALSE)</f>
        <v>1</v>
      </c>
      <c r="N2146">
        <f t="shared" si="99"/>
        <v>173.76</v>
      </c>
      <c r="O2146" s="34">
        <f t="shared" si="100"/>
        <v>0</v>
      </c>
    </row>
    <row r="2147" spans="1:15" x14ac:dyDescent="0.2">
      <c r="A2147" s="40">
        <v>45689</v>
      </c>
      <c r="B2147" t="s">
        <v>78</v>
      </c>
      <c r="C2147" s="35" t="s">
        <v>126</v>
      </c>
      <c r="D2147" s="35" t="s">
        <v>14</v>
      </c>
      <c r="E2147" s="35" t="s">
        <v>15</v>
      </c>
      <c r="F2147" s="1" t="s">
        <v>62</v>
      </c>
      <c r="G2147" s="36">
        <v>79357</v>
      </c>
      <c r="H2147" s="37">
        <v>21617.7</v>
      </c>
      <c r="I2147" s="37">
        <v>28.303999999999998</v>
      </c>
      <c r="J2147" s="37">
        <v>4.2970899999999999</v>
      </c>
      <c r="K2147" s="22" t="str">
        <f t="shared" si="101"/>
        <v>19x75-Q3</v>
      </c>
      <c r="L2147" s="32">
        <f>VLOOKUP(K:K,'price per block'!A:B,2,FALSE)</f>
        <v>244</v>
      </c>
      <c r="M2147" s="33">
        <f>VLOOKUP(K:K,'price per block'!A:E,5,FALSE)</f>
        <v>0.81333333333333335</v>
      </c>
      <c r="N2147">
        <f t="shared" si="99"/>
        <v>23.020586666666667</v>
      </c>
      <c r="O2147" s="34">
        <f t="shared" si="100"/>
        <v>5.283413333333332</v>
      </c>
    </row>
    <row r="2148" spans="1:15" x14ac:dyDescent="0.2">
      <c r="A2148" s="40">
        <v>45689</v>
      </c>
      <c r="B2148" t="s">
        <v>78</v>
      </c>
      <c r="C2148" s="35" t="s">
        <v>126</v>
      </c>
      <c r="D2148" s="35" t="s">
        <v>27</v>
      </c>
      <c r="E2148" s="35" t="s">
        <v>64</v>
      </c>
      <c r="F2148" s="1" t="s">
        <v>64</v>
      </c>
      <c r="G2148" s="36">
        <v>47865</v>
      </c>
      <c r="H2148" s="37">
        <v>11020.3</v>
      </c>
      <c r="I2148" s="37">
        <v>14.432</v>
      </c>
      <c r="J2148" s="37">
        <v>2.1910699999999999</v>
      </c>
      <c r="K2148" s="22" t="str">
        <f t="shared" si="101"/>
        <v>19x75-Q4</v>
      </c>
      <c r="L2148" s="32">
        <f>VLOOKUP(K:K,'price per block'!A:B,2,FALSE)</f>
        <v>200.00000000000003</v>
      </c>
      <c r="M2148" s="33">
        <f>VLOOKUP(K:K,'price per block'!A:E,5,FALSE)</f>
        <v>0.66666666666666663</v>
      </c>
      <c r="N2148">
        <f t="shared" si="99"/>
        <v>9.6213333333333324</v>
      </c>
      <c r="O2148" s="34">
        <f t="shared" si="100"/>
        <v>4.810666666666668</v>
      </c>
    </row>
    <row r="2149" spans="1:15" x14ac:dyDescent="0.2">
      <c r="A2149" s="40">
        <v>45689</v>
      </c>
      <c r="B2149" t="s">
        <v>78</v>
      </c>
      <c r="C2149" s="35" t="s">
        <v>126</v>
      </c>
      <c r="D2149" s="35" t="s">
        <v>23</v>
      </c>
      <c r="E2149" s="35" t="s">
        <v>22</v>
      </c>
      <c r="F2149" s="1" t="s">
        <v>63</v>
      </c>
      <c r="G2149" s="36">
        <v>3172</v>
      </c>
      <c r="H2149" s="37">
        <v>909.95799999999997</v>
      </c>
      <c r="I2149" s="37">
        <v>1.1930000000000001</v>
      </c>
      <c r="J2149" s="37">
        <v>0.18105399999999999</v>
      </c>
      <c r="K2149" s="22" t="str">
        <f t="shared" si="101"/>
        <v>19x75-Q2</v>
      </c>
      <c r="L2149" s="32">
        <f>VLOOKUP(K:K,'price per block'!A:B,2,FALSE)</f>
        <v>300</v>
      </c>
      <c r="M2149" s="33">
        <f>VLOOKUP(K:K,'price per block'!A:E,5,FALSE)</f>
        <v>1</v>
      </c>
      <c r="N2149">
        <f t="shared" si="99"/>
        <v>1.1930000000000001</v>
      </c>
      <c r="O2149" s="34">
        <f t="shared" si="100"/>
        <v>0</v>
      </c>
    </row>
    <row r="2150" spans="1:15" x14ac:dyDescent="0.2">
      <c r="A2150" s="40">
        <v>45689</v>
      </c>
      <c r="B2150" t="s">
        <v>78</v>
      </c>
      <c r="C2150" s="35" t="s">
        <v>126</v>
      </c>
      <c r="D2150" s="35" t="s">
        <v>24</v>
      </c>
      <c r="E2150" s="35" t="s">
        <v>12</v>
      </c>
      <c r="F2150" s="1" t="s">
        <v>65</v>
      </c>
      <c r="G2150" s="36">
        <v>432</v>
      </c>
      <c r="H2150" s="37">
        <v>1038.0999999999999</v>
      </c>
      <c r="I2150" s="37">
        <v>1.3620000000000001</v>
      </c>
      <c r="J2150" s="37">
        <v>0.20671500000000001</v>
      </c>
      <c r="K2150" s="22" t="str">
        <f t="shared" si="101"/>
        <v>19x75-Q5</v>
      </c>
      <c r="L2150" s="32">
        <f>VLOOKUP(K:K,'price per block'!A:B,2,FALSE)</f>
        <v>300</v>
      </c>
      <c r="M2150" s="33">
        <f>VLOOKUP(K:K,'price per block'!A:E,5,FALSE)</f>
        <v>1</v>
      </c>
      <c r="N2150">
        <f t="shared" si="99"/>
        <v>1.3620000000000001</v>
      </c>
      <c r="O2150" s="34">
        <f t="shared" si="100"/>
        <v>0</v>
      </c>
    </row>
    <row r="2151" spans="1:15" x14ac:dyDescent="0.2">
      <c r="A2151" s="40">
        <v>45689</v>
      </c>
      <c r="B2151" t="s">
        <v>78</v>
      </c>
      <c r="C2151" s="35" t="s">
        <v>126</v>
      </c>
      <c r="D2151" s="35" t="s">
        <v>25</v>
      </c>
      <c r="E2151" s="35" t="s">
        <v>12</v>
      </c>
      <c r="F2151" s="1" t="s">
        <v>65</v>
      </c>
      <c r="G2151" s="36">
        <v>254</v>
      </c>
      <c r="H2151" s="37">
        <v>762.76199999999994</v>
      </c>
      <c r="I2151" s="37">
        <v>1.0009999999999999</v>
      </c>
      <c r="J2151" s="37">
        <v>0.151944</v>
      </c>
      <c r="K2151" s="22" t="str">
        <f t="shared" si="101"/>
        <v>19x75-Q5</v>
      </c>
      <c r="L2151" s="32">
        <f>VLOOKUP(K:K,'price per block'!A:B,2,FALSE)</f>
        <v>300</v>
      </c>
      <c r="M2151" s="33">
        <f>VLOOKUP(K:K,'price per block'!A:E,5,FALSE)</f>
        <v>1</v>
      </c>
      <c r="N2151">
        <f t="shared" si="99"/>
        <v>1.0009999999999999</v>
      </c>
      <c r="O2151" s="34">
        <f t="shared" si="100"/>
        <v>0</v>
      </c>
    </row>
    <row r="2152" spans="1:15" x14ac:dyDescent="0.2">
      <c r="A2152" s="40">
        <v>45689</v>
      </c>
      <c r="B2152" t="s">
        <v>79</v>
      </c>
      <c r="C2152" s="35" t="s">
        <v>42</v>
      </c>
      <c r="D2152" s="35" t="s">
        <v>9</v>
      </c>
      <c r="E2152" s="35" t="s">
        <v>10</v>
      </c>
      <c r="F2152" s="38" t="s">
        <v>6</v>
      </c>
      <c r="G2152" s="36">
        <v>10953</v>
      </c>
      <c r="H2152" s="37">
        <v>1826.61</v>
      </c>
      <c r="I2152" s="37">
        <v>3.2149999999999999</v>
      </c>
      <c r="J2152" s="37">
        <v>10.311199999999999</v>
      </c>
      <c r="K2152" s="22" t="str">
        <f t="shared" si="101"/>
        <v>19x100-Waste</v>
      </c>
      <c r="L2152" s="32">
        <f>VLOOKUP(K:K,'price per block'!A:B,2,FALSE)</f>
        <v>300</v>
      </c>
      <c r="M2152" s="33">
        <f>VLOOKUP(K:K,'price per block'!A:E,5,FALSE)</f>
        <v>1</v>
      </c>
      <c r="N2152">
        <f t="shared" si="99"/>
        <v>3.2149999999999999</v>
      </c>
      <c r="O2152" s="34">
        <f t="shared" si="100"/>
        <v>0</v>
      </c>
    </row>
    <row r="2153" spans="1:15" x14ac:dyDescent="0.2">
      <c r="A2153" s="40">
        <v>45689</v>
      </c>
      <c r="B2153" t="s">
        <v>79</v>
      </c>
      <c r="C2153" s="35" t="s">
        <v>42</v>
      </c>
      <c r="D2153" s="35" t="s">
        <v>6</v>
      </c>
      <c r="E2153" s="35" t="s">
        <v>6</v>
      </c>
      <c r="F2153" s="38" t="s">
        <v>6</v>
      </c>
      <c r="G2153" s="36">
        <v>17180</v>
      </c>
      <c r="H2153" s="37">
        <v>1012.07</v>
      </c>
      <c r="I2153" s="37">
        <v>1.7829999999999999</v>
      </c>
      <c r="J2153" s="37">
        <v>5.7181600000000001</v>
      </c>
      <c r="K2153" s="22" t="str">
        <f t="shared" si="101"/>
        <v>19x100-Waste</v>
      </c>
      <c r="L2153" s="32">
        <f>VLOOKUP(K:K,'price per block'!A:B,2,FALSE)</f>
        <v>300</v>
      </c>
      <c r="M2153" s="33">
        <f>VLOOKUP(K:K,'price per block'!A:E,5,FALSE)</f>
        <v>1</v>
      </c>
      <c r="N2153">
        <f t="shared" si="99"/>
        <v>1.7829999999999999</v>
      </c>
      <c r="O2153" s="34">
        <f t="shared" si="100"/>
        <v>0</v>
      </c>
    </row>
    <row r="2154" spans="1:15" x14ac:dyDescent="0.2">
      <c r="A2154" s="40">
        <v>45689</v>
      </c>
      <c r="B2154" t="s">
        <v>79</v>
      </c>
      <c r="C2154" s="35" t="s">
        <v>42</v>
      </c>
      <c r="D2154" s="35" t="s">
        <v>16</v>
      </c>
      <c r="E2154" s="35" t="s">
        <v>6</v>
      </c>
      <c r="F2154" s="38" t="s">
        <v>6</v>
      </c>
      <c r="G2154" s="36">
        <v>0</v>
      </c>
      <c r="H2154" s="37">
        <v>184.048</v>
      </c>
      <c r="I2154" s="37">
        <v>0.32400000000000001</v>
      </c>
      <c r="J2154" s="37">
        <v>1.03938</v>
      </c>
      <c r="K2154" s="22" t="str">
        <f t="shared" si="101"/>
        <v>19x100-Waste</v>
      </c>
      <c r="L2154" s="32">
        <f>VLOOKUP(K:K,'price per block'!A:B,2,FALSE)</f>
        <v>300</v>
      </c>
      <c r="M2154" s="33">
        <f>VLOOKUP(K:K,'price per block'!A:E,5,FALSE)</f>
        <v>1</v>
      </c>
      <c r="N2154">
        <f t="shared" si="99"/>
        <v>0.32400000000000001</v>
      </c>
      <c r="O2154" s="34">
        <f t="shared" si="100"/>
        <v>0</v>
      </c>
    </row>
    <row r="2155" spans="1:15" x14ac:dyDescent="0.2">
      <c r="A2155" s="40">
        <v>45689</v>
      </c>
      <c r="B2155" t="s">
        <v>79</v>
      </c>
      <c r="C2155" s="35" t="s">
        <v>42</v>
      </c>
      <c r="D2155" s="35" t="s">
        <v>17</v>
      </c>
      <c r="E2155" s="35" t="s">
        <v>6</v>
      </c>
      <c r="F2155" s="38" t="s">
        <v>6</v>
      </c>
      <c r="G2155" s="36">
        <v>0</v>
      </c>
      <c r="H2155" s="37">
        <v>0</v>
      </c>
      <c r="I2155" s="37">
        <v>0</v>
      </c>
      <c r="J2155" s="37">
        <v>0</v>
      </c>
      <c r="K2155" s="22" t="str">
        <f t="shared" si="101"/>
        <v>19x100-Waste</v>
      </c>
      <c r="L2155" s="32">
        <f>VLOOKUP(K:K,'price per block'!A:B,2,FALSE)</f>
        <v>300</v>
      </c>
      <c r="M2155" s="33">
        <f>VLOOKUP(K:K,'price per block'!A:E,5,FALSE)</f>
        <v>1</v>
      </c>
      <c r="N2155">
        <f t="shared" si="99"/>
        <v>0</v>
      </c>
      <c r="O2155" s="34">
        <f t="shared" si="100"/>
        <v>0</v>
      </c>
    </row>
    <row r="2156" spans="1:15" x14ac:dyDescent="0.2">
      <c r="A2156" s="40">
        <v>45689</v>
      </c>
      <c r="B2156" t="s">
        <v>79</v>
      </c>
      <c r="C2156" s="35" t="s">
        <v>42</v>
      </c>
      <c r="D2156" s="35" t="s">
        <v>233</v>
      </c>
      <c r="E2156" s="35" t="s">
        <v>64</v>
      </c>
      <c r="F2156" s="38" t="s">
        <v>64</v>
      </c>
      <c r="G2156" s="36">
        <v>3674</v>
      </c>
      <c r="H2156" s="37">
        <v>778.01400000000001</v>
      </c>
      <c r="I2156" s="37">
        <v>1.369</v>
      </c>
      <c r="J2156" s="37">
        <v>4.3898999999999999</v>
      </c>
      <c r="K2156" s="22" t="str">
        <f t="shared" si="101"/>
        <v>19x100-Q4</v>
      </c>
      <c r="L2156" s="32">
        <f>VLOOKUP(K:K,'price per block'!A:B,2,FALSE)</f>
        <v>150</v>
      </c>
      <c r="M2156" s="33">
        <f>VLOOKUP(K:K,'price per block'!A:E,5,FALSE)</f>
        <v>0.5</v>
      </c>
      <c r="N2156">
        <f t="shared" si="99"/>
        <v>0.6845</v>
      </c>
      <c r="O2156" s="34">
        <f t="shared" si="100"/>
        <v>0.6845</v>
      </c>
    </row>
    <row r="2157" spans="1:15" x14ac:dyDescent="0.2">
      <c r="A2157" s="40">
        <v>45689</v>
      </c>
      <c r="B2157" t="s">
        <v>79</v>
      </c>
      <c r="C2157" s="35" t="s">
        <v>42</v>
      </c>
      <c r="D2157" s="35" t="s">
        <v>46</v>
      </c>
      <c r="E2157" s="35" t="s">
        <v>232</v>
      </c>
      <c r="F2157" s="38" t="s">
        <v>61</v>
      </c>
      <c r="G2157" s="36">
        <v>5499</v>
      </c>
      <c r="H2157" s="37">
        <v>1044.25</v>
      </c>
      <c r="I2157" s="37">
        <v>1.839</v>
      </c>
      <c r="J2157" s="37">
        <v>5.8980399999999999</v>
      </c>
      <c r="K2157" s="22" t="str">
        <f t="shared" si="101"/>
        <v>19x100-Q1</v>
      </c>
      <c r="L2157" s="32">
        <f>VLOOKUP(K:K,'price per block'!A:B,2,FALSE)</f>
        <v>300</v>
      </c>
      <c r="M2157" s="33">
        <f>VLOOKUP(K:K,'price per block'!A:E,5,FALSE)</f>
        <v>1</v>
      </c>
      <c r="N2157">
        <f t="shared" si="99"/>
        <v>1.839</v>
      </c>
      <c r="O2157" s="34">
        <f t="shared" si="100"/>
        <v>0</v>
      </c>
    </row>
    <row r="2158" spans="1:15" x14ac:dyDescent="0.2">
      <c r="A2158" s="40">
        <v>45689</v>
      </c>
      <c r="B2158" t="s">
        <v>79</v>
      </c>
      <c r="C2158" s="35" t="s">
        <v>42</v>
      </c>
      <c r="D2158" s="35" t="s">
        <v>47</v>
      </c>
      <c r="E2158" s="35" t="s">
        <v>232</v>
      </c>
      <c r="F2158" s="38" t="s">
        <v>61</v>
      </c>
      <c r="G2158" s="36">
        <v>18194</v>
      </c>
      <c r="H2158" s="37">
        <v>6828.72</v>
      </c>
      <c r="I2158" s="37">
        <v>12.028</v>
      </c>
      <c r="J2158" s="37">
        <v>38.581099999999999</v>
      </c>
      <c r="K2158" s="22" t="str">
        <f t="shared" si="101"/>
        <v>19x100-Q1</v>
      </c>
      <c r="L2158" s="32">
        <f>VLOOKUP(K:K,'price per block'!A:B,2,FALSE)</f>
        <v>300</v>
      </c>
      <c r="M2158" s="33">
        <f>VLOOKUP(K:K,'price per block'!A:E,5,FALSE)</f>
        <v>1</v>
      </c>
      <c r="N2158">
        <f t="shared" si="99"/>
        <v>12.028</v>
      </c>
      <c r="O2158" s="34">
        <f t="shared" si="100"/>
        <v>0</v>
      </c>
    </row>
    <row r="2159" spans="1:15" x14ac:dyDescent="0.2">
      <c r="A2159" s="40">
        <v>45689</v>
      </c>
      <c r="B2159" t="s">
        <v>79</v>
      </c>
      <c r="C2159" s="35" t="s">
        <v>42</v>
      </c>
      <c r="D2159" s="35" t="s">
        <v>96</v>
      </c>
      <c r="E2159" s="35" t="s">
        <v>15</v>
      </c>
      <c r="F2159" s="38" t="s">
        <v>62</v>
      </c>
      <c r="G2159" s="36">
        <v>1534</v>
      </c>
      <c r="H2159" s="37">
        <v>412.97300000000001</v>
      </c>
      <c r="I2159" s="37">
        <v>0.72399999999999998</v>
      </c>
      <c r="J2159" s="37">
        <v>2.3220200000000002</v>
      </c>
      <c r="K2159" s="22" t="str">
        <f t="shared" si="101"/>
        <v>19x100-Q3</v>
      </c>
      <c r="L2159" s="32">
        <f>VLOOKUP(K:K,'price per block'!A:B,2,FALSE)</f>
        <v>225</v>
      </c>
      <c r="M2159" s="33">
        <f>VLOOKUP(K:K,'price per block'!A:E,5,FALSE)</f>
        <v>0.75</v>
      </c>
      <c r="N2159">
        <f t="shared" si="99"/>
        <v>0.54299999999999993</v>
      </c>
      <c r="O2159" s="34">
        <f t="shared" si="100"/>
        <v>0.18100000000000005</v>
      </c>
    </row>
    <row r="2160" spans="1:15" x14ac:dyDescent="0.2">
      <c r="A2160" s="40">
        <v>45689</v>
      </c>
      <c r="B2160" t="s">
        <v>79</v>
      </c>
      <c r="C2160" s="35" t="s">
        <v>42</v>
      </c>
      <c r="D2160" s="35" t="s">
        <v>45</v>
      </c>
      <c r="E2160" s="35" t="s">
        <v>22</v>
      </c>
      <c r="F2160" s="38" t="s">
        <v>63</v>
      </c>
      <c r="G2160" s="36">
        <v>168</v>
      </c>
      <c r="H2160" s="37">
        <v>46.198</v>
      </c>
      <c r="I2160" s="37">
        <v>8.1000000000000003E-2</v>
      </c>
      <c r="J2160" s="37">
        <v>0.258239</v>
      </c>
      <c r="K2160" s="22" t="str">
        <f t="shared" si="101"/>
        <v>19x100-Q2</v>
      </c>
      <c r="L2160" s="32">
        <f>VLOOKUP(K:K,'price per block'!A:B,2,FALSE)</f>
        <v>300</v>
      </c>
      <c r="M2160" s="33">
        <f>VLOOKUP(K:K,'price per block'!A:E,5,FALSE)</f>
        <v>1</v>
      </c>
      <c r="N2160">
        <f t="shared" si="99"/>
        <v>8.1000000000000003E-2</v>
      </c>
      <c r="O2160" s="34">
        <f t="shared" si="100"/>
        <v>0</v>
      </c>
    </row>
    <row r="2161" spans="1:15" x14ac:dyDescent="0.2">
      <c r="A2161" s="40">
        <v>45689</v>
      </c>
      <c r="B2161" t="s">
        <v>79</v>
      </c>
      <c r="C2161" s="35" t="s">
        <v>42</v>
      </c>
      <c r="D2161" s="35" t="s">
        <v>43</v>
      </c>
      <c r="E2161" s="35" t="s">
        <v>232</v>
      </c>
      <c r="F2161" s="38" t="s">
        <v>65</v>
      </c>
      <c r="G2161" s="36">
        <v>1</v>
      </c>
      <c r="H2161" s="37">
        <v>2.4079999999999999</v>
      </c>
      <c r="I2161" s="37">
        <v>4.0000000000000001E-3</v>
      </c>
      <c r="J2161" s="37">
        <v>1.3664600000000001E-2</v>
      </c>
      <c r="K2161" s="22" t="str">
        <f t="shared" si="101"/>
        <v>19x100-Q5</v>
      </c>
      <c r="L2161" s="32">
        <f>VLOOKUP(K:K,'price per block'!A:B,2,FALSE)</f>
        <v>300</v>
      </c>
      <c r="M2161" s="33">
        <f>VLOOKUP(K:K,'price per block'!A:E,5,FALSE)</f>
        <v>1</v>
      </c>
      <c r="N2161">
        <f t="shared" si="99"/>
        <v>4.0000000000000001E-3</v>
      </c>
      <c r="O2161" s="34">
        <f t="shared" si="100"/>
        <v>0</v>
      </c>
    </row>
    <row r="2162" spans="1:15" x14ac:dyDescent="0.2">
      <c r="A2162" s="40">
        <v>45689</v>
      </c>
      <c r="B2162" t="s">
        <v>80</v>
      </c>
      <c r="C2162" s="35" t="s">
        <v>234</v>
      </c>
      <c r="D2162" s="35" t="s">
        <v>6</v>
      </c>
      <c r="E2162" s="35" t="s">
        <v>6</v>
      </c>
      <c r="F2162" s="38" t="s">
        <v>6</v>
      </c>
      <c r="G2162" s="36">
        <v>15481</v>
      </c>
      <c r="H2162" s="37">
        <v>1081.21</v>
      </c>
      <c r="I2162" s="37">
        <v>1.841</v>
      </c>
      <c r="J2162" s="37">
        <v>5.9057899999999997</v>
      </c>
      <c r="K2162" s="22" t="str">
        <f t="shared" si="101"/>
        <v>19x94-Waste</v>
      </c>
      <c r="L2162" s="32">
        <f>VLOOKUP(K:K,'price per block'!A:B,2,FALSE)</f>
        <v>300</v>
      </c>
      <c r="M2162" s="33">
        <f>VLOOKUP(K:K,'price per block'!A:E,5,FALSE)</f>
        <v>1</v>
      </c>
      <c r="N2162">
        <f t="shared" ref="N2162:N2197" si="102">M2162*I2162</f>
        <v>1.841</v>
      </c>
      <c r="O2162" s="34">
        <f t="shared" ref="O2162:O2197" si="103">I2162-N2162</f>
        <v>0</v>
      </c>
    </row>
    <row r="2163" spans="1:15" x14ac:dyDescent="0.2">
      <c r="A2163" s="40">
        <v>45689</v>
      </c>
      <c r="B2163" t="s">
        <v>80</v>
      </c>
      <c r="C2163" s="35" t="s">
        <v>234</v>
      </c>
      <c r="D2163" s="35" t="s">
        <v>16</v>
      </c>
      <c r="E2163" s="35" t="s">
        <v>6</v>
      </c>
      <c r="F2163" s="38" t="s">
        <v>6</v>
      </c>
      <c r="G2163" s="36">
        <v>0</v>
      </c>
      <c r="H2163" s="37">
        <v>99.528999999999996</v>
      </c>
      <c r="I2163" s="37">
        <v>0.17</v>
      </c>
      <c r="J2163" s="37">
        <v>0.54374999999999996</v>
      </c>
      <c r="K2163" s="22" t="str">
        <f t="shared" si="101"/>
        <v>19x94-Waste</v>
      </c>
      <c r="L2163" s="32">
        <f>VLOOKUP(K:K,'price per block'!A:B,2,FALSE)</f>
        <v>300</v>
      </c>
      <c r="M2163" s="33">
        <f>VLOOKUP(K:K,'price per block'!A:E,5,FALSE)</f>
        <v>1</v>
      </c>
      <c r="N2163">
        <f t="shared" si="102"/>
        <v>0.17</v>
      </c>
      <c r="O2163" s="34">
        <f t="shared" si="103"/>
        <v>0</v>
      </c>
    </row>
    <row r="2164" spans="1:15" x14ac:dyDescent="0.2">
      <c r="A2164" s="40">
        <v>45689</v>
      </c>
      <c r="B2164" t="s">
        <v>80</v>
      </c>
      <c r="C2164" s="35" t="s">
        <v>234</v>
      </c>
      <c r="D2164" s="35" t="s">
        <v>17</v>
      </c>
      <c r="E2164" s="35" t="s">
        <v>6</v>
      </c>
      <c r="F2164" s="38" t="s">
        <v>6</v>
      </c>
      <c r="G2164" s="36">
        <v>0</v>
      </c>
      <c r="H2164" s="37">
        <v>0</v>
      </c>
      <c r="I2164" s="37">
        <v>0</v>
      </c>
      <c r="J2164" s="37">
        <v>0</v>
      </c>
      <c r="K2164" s="22" t="str">
        <f t="shared" si="101"/>
        <v>19x94-Waste</v>
      </c>
      <c r="L2164" s="32">
        <f>VLOOKUP(K:K,'price per block'!A:B,2,FALSE)</f>
        <v>300</v>
      </c>
      <c r="M2164" s="33">
        <f>VLOOKUP(K:K,'price per block'!A:E,5,FALSE)</f>
        <v>1</v>
      </c>
      <c r="N2164">
        <f t="shared" si="102"/>
        <v>0</v>
      </c>
      <c r="O2164" s="34">
        <f t="shared" si="103"/>
        <v>0</v>
      </c>
    </row>
    <row r="2165" spans="1:15" x14ac:dyDescent="0.2">
      <c r="A2165" s="40">
        <v>45689</v>
      </c>
      <c r="B2165" t="s">
        <v>80</v>
      </c>
      <c r="C2165" s="35" t="s">
        <v>234</v>
      </c>
      <c r="D2165" s="35" t="s">
        <v>235</v>
      </c>
      <c r="E2165" s="35" t="s">
        <v>232</v>
      </c>
      <c r="F2165" s="38" t="s">
        <v>61</v>
      </c>
      <c r="G2165" s="36">
        <v>8001</v>
      </c>
      <c r="H2165" s="37">
        <v>3338.76</v>
      </c>
      <c r="I2165" s="37">
        <v>5.6909999999999998</v>
      </c>
      <c r="J2165" s="37">
        <v>18.253299999999999</v>
      </c>
      <c r="K2165" s="22" t="str">
        <f t="shared" si="101"/>
        <v>19x94-Q1</v>
      </c>
      <c r="L2165" s="32">
        <f>VLOOKUP(K:K,'price per block'!A:B,2,FALSE)</f>
        <v>300</v>
      </c>
      <c r="M2165" s="33">
        <f>VLOOKUP(K:K,'price per block'!A:E,5,FALSE)</f>
        <v>1</v>
      </c>
      <c r="N2165">
        <f t="shared" si="102"/>
        <v>5.6909999999999998</v>
      </c>
      <c r="O2165" s="34">
        <f t="shared" si="103"/>
        <v>0</v>
      </c>
    </row>
    <row r="2166" spans="1:15" x14ac:dyDescent="0.2">
      <c r="A2166" s="40">
        <v>45689</v>
      </c>
      <c r="B2166" t="s">
        <v>80</v>
      </c>
      <c r="C2166" s="35" t="s">
        <v>234</v>
      </c>
      <c r="D2166" s="35" t="s">
        <v>236</v>
      </c>
      <c r="E2166" s="35" t="s">
        <v>232</v>
      </c>
      <c r="F2166" s="38" t="s">
        <v>61</v>
      </c>
      <c r="G2166" s="36">
        <v>1968</v>
      </c>
      <c r="H2166" s="37">
        <v>370.64299999999997</v>
      </c>
      <c r="I2166" s="37">
        <v>0.63100000000000001</v>
      </c>
      <c r="J2166" s="37">
        <v>2.0249700000000002</v>
      </c>
      <c r="K2166" s="22" t="str">
        <f t="shared" si="101"/>
        <v>19x94-Q1</v>
      </c>
      <c r="L2166" s="32">
        <f>VLOOKUP(K:K,'price per block'!A:B,2,FALSE)</f>
        <v>300</v>
      </c>
      <c r="M2166" s="33">
        <f>VLOOKUP(K:K,'price per block'!A:E,5,FALSE)</f>
        <v>1</v>
      </c>
      <c r="N2166">
        <f t="shared" si="102"/>
        <v>0.63100000000000001</v>
      </c>
      <c r="O2166" s="34">
        <f t="shared" si="103"/>
        <v>0</v>
      </c>
    </row>
    <row r="2167" spans="1:15" x14ac:dyDescent="0.2">
      <c r="A2167" s="40">
        <v>45689</v>
      </c>
      <c r="B2167" t="s">
        <v>80</v>
      </c>
      <c r="C2167" s="35" t="s">
        <v>234</v>
      </c>
      <c r="D2167" s="35" t="s">
        <v>237</v>
      </c>
      <c r="E2167" s="35" t="s">
        <v>15</v>
      </c>
      <c r="F2167" s="38" t="s">
        <v>62</v>
      </c>
      <c r="G2167" s="36">
        <v>1411</v>
      </c>
      <c r="H2167" s="37">
        <v>411.56599999999997</v>
      </c>
      <c r="I2167" s="37">
        <v>0.69899999999999995</v>
      </c>
      <c r="J2167" s="37">
        <v>2.2431399999999999</v>
      </c>
      <c r="K2167" s="22" t="str">
        <f t="shared" si="101"/>
        <v>19x94-Q3</v>
      </c>
      <c r="L2167" s="32">
        <f>VLOOKUP(K:K,'price per block'!A:B,2,FALSE)</f>
        <v>225</v>
      </c>
      <c r="M2167" s="33">
        <f>VLOOKUP(K:K,'price per block'!A:E,5,FALSE)</f>
        <v>0.75</v>
      </c>
      <c r="N2167">
        <f t="shared" si="102"/>
        <v>0.52424999999999999</v>
      </c>
      <c r="O2167" s="34">
        <f t="shared" si="103"/>
        <v>0.17474999999999996</v>
      </c>
    </row>
    <row r="2168" spans="1:15" x14ac:dyDescent="0.2">
      <c r="A2168" s="40">
        <v>45689</v>
      </c>
      <c r="B2168" t="s">
        <v>80</v>
      </c>
      <c r="C2168" s="35" t="s">
        <v>234</v>
      </c>
      <c r="D2168" s="35" t="s">
        <v>238</v>
      </c>
      <c r="E2168" s="35" t="s">
        <v>64</v>
      </c>
      <c r="F2168" s="38" t="s">
        <v>64</v>
      </c>
      <c r="G2168" s="36">
        <v>2152</v>
      </c>
      <c r="H2168" s="37">
        <v>452.72800000000001</v>
      </c>
      <c r="I2168" s="37">
        <v>0.77100000000000002</v>
      </c>
      <c r="J2168" s="37">
        <v>2.4719500000000001</v>
      </c>
      <c r="K2168" s="22" t="str">
        <f t="shared" si="101"/>
        <v>19x94-Q4</v>
      </c>
      <c r="L2168" s="32">
        <f>VLOOKUP(K:K,'price per block'!A:B,2,FALSE)</f>
        <v>150</v>
      </c>
      <c r="M2168" s="33">
        <f>VLOOKUP(K:K,'price per block'!A:E,5,FALSE)</f>
        <v>0.5</v>
      </c>
      <c r="N2168">
        <f t="shared" si="102"/>
        <v>0.38550000000000001</v>
      </c>
      <c r="O2168" s="34">
        <f t="shared" si="103"/>
        <v>0.38550000000000001</v>
      </c>
    </row>
    <row r="2169" spans="1:15" x14ac:dyDescent="0.2">
      <c r="A2169" s="40">
        <v>45689</v>
      </c>
      <c r="B2169" t="s">
        <v>80</v>
      </c>
      <c r="C2169" s="35" t="s">
        <v>234</v>
      </c>
      <c r="D2169" s="35" t="s">
        <v>239</v>
      </c>
      <c r="E2169" s="35" t="s">
        <v>22</v>
      </c>
      <c r="F2169" s="38" t="s">
        <v>63</v>
      </c>
      <c r="G2169" s="36">
        <v>12</v>
      </c>
      <c r="H2169" s="37">
        <v>4.6849999999999996</v>
      </c>
      <c r="I2169" s="37">
        <v>8.0000000000000002E-3</v>
      </c>
      <c r="J2169" s="37">
        <v>2.5346899999999999E-2</v>
      </c>
      <c r="K2169" s="22" t="str">
        <f t="shared" si="101"/>
        <v>19x94-Q2</v>
      </c>
      <c r="L2169" s="32">
        <f>VLOOKUP(K:K,'price per block'!A:B,2,FALSE)</f>
        <v>300</v>
      </c>
      <c r="M2169" s="33">
        <f>VLOOKUP(K:K,'price per block'!A:E,5,FALSE)</f>
        <v>1</v>
      </c>
      <c r="N2169">
        <f t="shared" si="102"/>
        <v>8.0000000000000002E-3</v>
      </c>
      <c r="O2169" s="34">
        <f t="shared" si="103"/>
        <v>0</v>
      </c>
    </row>
    <row r="2170" spans="1:15" x14ac:dyDescent="0.2">
      <c r="A2170" s="40">
        <v>45689</v>
      </c>
      <c r="B2170" t="s">
        <v>80</v>
      </c>
      <c r="C2170" s="35" t="s">
        <v>129</v>
      </c>
      <c r="D2170" s="35" t="s">
        <v>6</v>
      </c>
      <c r="E2170" s="35" t="s">
        <v>6</v>
      </c>
      <c r="F2170" s="1" t="s">
        <v>6</v>
      </c>
      <c r="G2170" s="36">
        <v>346</v>
      </c>
      <c r="H2170" s="37">
        <v>18.062999999999999</v>
      </c>
      <c r="I2170" s="37">
        <v>5.0999999999999997E-2</v>
      </c>
      <c r="J2170" s="37">
        <v>2.3502599999999998E-2</v>
      </c>
      <c r="K2170" s="22" t="str">
        <f t="shared" si="101"/>
        <v>25x125-Waste</v>
      </c>
      <c r="L2170" s="32">
        <f>VLOOKUP(K:K,'price per block'!A:B,2,FALSE)</f>
        <v>346.15384615384613</v>
      </c>
      <c r="M2170" s="33">
        <f>VLOOKUP(K:K,'price per block'!A:E,5,FALSE)</f>
        <v>1</v>
      </c>
      <c r="N2170">
        <f t="shared" si="102"/>
        <v>5.0999999999999997E-2</v>
      </c>
      <c r="O2170" s="34">
        <f t="shared" si="103"/>
        <v>0</v>
      </c>
    </row>
    <row r="2171" spans="1:15" x14ac:dyDescent="0.2">
      <c r="A2171" s="40">
        <v>45689</v>
      </c>
      <c r="B2171" t="s">
        <v>80</v>
      </c>
      <c r="C2171" s="35" t="s">
        <v>129</v>
      </c>
      <c r="D2171" s="35" t="s">
        <v>9</v>
      </c>
      <c r="E2171" s="35" t="s">
        <v>10</v>
      </c>
      <c r="F2171" s="1" t="s">
        <v>6</v>
      </c>
      <c r="G2171" s="36">
        <v>456</v>
      </c>
      <c r="H2171" s="37">
        <v>89.316000000000003</v>
      </c>
      <c r="I2171" s="37">
        <v>0.249</v>
      </c>
      <c r="J2171" s="37">
        <v>0.115899</v>
      </c>
      <c r="K2171" s="22" t="str">
        <f t="shared" si="101"/>
        <v>25x125-Waste</v>
      </c>
      <c r="L2171" s="32">
        <f>VLOOKUP(K:K,'price per block'!A:B,2,FALSE)</f>
        <v>346.15384615384613</v>
      </c>
      <c r="M2171" s="33">
        <f>VLOOKUP(K:K,'price per block'!A:E,5,FALSE)</f>
        <v>1</v>
      </c>
      <c r="N2171">
        <f t="shared" si="102"/>
        <v>0.249</v>
      </c>
      <c r="O2171" s="34">
        <f t="shared" si="103"/>
        <v>0</v>
      </c>
    </row>
    <row r="2172" spans="1:15" x14ac:dyDescent="0.2">
      <c r="A2172" s="40">
        <v>45689</v>
      </c>
      <c r="B2172" t="s">
        <v>80</v>
      </c>
      <c r="C2172" s="35" t="s">
        <v>129</v>
      </c>
      <c r="D2172" s="35" t="s">
        <v>16</v>
      </c>
      <c r="E2172" s="35" t="s">
        <v>6</v>
      </c>
      <c r="F2172" s="1" t="s">
        <v>6</v>
      </c>
      <c r="G2172" s="36">
        <v>0</v>
      </c>
      <c r="H2172" s="37">
        <v>8.5470000000000006</v>
      </c>
      <c r="I2172" s="37">
        <v>2.4E-2</v>
      </c>
      <c r="J2172" s="37">
        <v>1.11704E-2</v>
      </c>
      <c r="K2172" s="22" t="str">
        <f t="shared" si="101"/>
        <v>25x125-Waste</v>
      </c>
      <c r="L2172" s="32">
        <f>VLOOKUP(K:K,'price per block'!A:B,2,FALSE)</f>
        <v>346.15384615384613</v>
      </c>
      <c r="M2172" s="33">
        <f>VLOOKUP(K:K,'price per block'!A:E,5,FALSE)</f>
        <v>1</v>
      </c>
      <c r="N2172">
        <f t="shared" si="102"/>
        <v>2.4E-2</v>
      </c>
      <c r="O2172" s="34">
        <f t="shared" si="103"/>
        <v>0</v>
      </c>
    </row>
    <row r="2173" spans="1:15" x14ac:dyDescent="0.2">
      <c r="A2173" s="40">
        <v>45689</v>
      </c>
      <c r="B2173" t="s">
        <v>80</v>
      </c>
      <c r="C2173" s="35" t="s">
        <v>129</v>
      </c>
      <c r="D2173" s="35" t="s">
        <v>17</v>
      </c>
      <c r="E2173" s="35" t="s">
        <v>6</v>
      </c>
      <c r="F2173" s="1" t="s">
        <v>6</v>
      </c>
      <c r="G2173" s="36">
        <v>0</v>
      </c>
      <c r="H2173" s="37">
        <v>0</v>
      </c>
      <c r="I2173" s="37">
        <v>0</v>
      </c>
      <c r="J2173" s="37">
        <v>0</v>
      </c>
      <c r="K2173" s="22" t="str">
        <f t="shared" si="101"/>
        <v>25x125-Waste</v>
      </c>
      <c r="L2173" s="32">
        <f>VLOOKUP(K:K,'price per block'!A:B,2,FALSE)</f>
        <v>346.15384615384613</v>
      </c>
      <c r="M2173" s="33">
        <f>VLOOKUP(K:K,'price per block'!A:E,5,FALSE)</f>
        <v>1</v>
      </c>
      <c r="N2173">
        <f t="shared" si="102"/>
        <v>0</v>
      </c>
      <c r="O2173" s="34">
        <f t="shared" si="103"/>
        <v>0</v>
      </c>
    </row>
    <row r="2174" spans="1:15" x14ac:dyDescent="0.2">
      <c r="A2174" s="40">
        <v>45689</v>
      </c>
      <c r="B2174" t="s">
        <v>80</v>
      </c>
      <c r="C2174" s="35" t="s">
        <v>228</v>
      </c>
      <c r="D2174" s="35" t="s">
        <v>6</v>
      </c>
      <c r="E2174" s="35" t="s">
        <v>6</v>
      </c>
      <c r="F2174" s="1" t="s">
        <v>6</v>
      </c>
      <c r="G2174" s="36">
        <v>33818</v>
      </c>
      <c r="H2174" s="37">
        <v>1648.23</v>
      </c>
      <c r="I2174" s="37">
        <v>4.5359999999999996</v>
      </c>
      <c r="J2174" s="37">
        <v>2.11043</v>
      </c>
      <c r="K2174" s="22" t="str">
        <f t="shared" si="101"/>
        <v>25x119-Waste</v>
      </c>
      <c r="L2174" s="32">
        <f>VLOOKUP(K:K,'price per block'!A:B,2,FALSE)</f>
        <v>346.15384615384613</v>
      </c>
      <c r="M2174" s="33">
        <f>VLOOKUP(K:K,'price per block'!A:E,5,FALSE)</f>
        <v>1</v>
      </c>
      <c r="N2174">
        <f t="shared" si="102"/>
        <v>4.5359999999999996</v>
      </c>
      <c r="O2174" s="34">
        <f t="shared" si="103"/>
        <v>0</v>
      </c>
    </row>
    <row r="2175" spans="1:15" x14ac:dyDescent="0.2">
      <c r="A2175" s="40">
        <v>45689</v>
      </c>
      <c r="B2175" t="s">
        <v>80</v>
      </c>
      <c r="C2175" s="35" t="s">
        <v>228</v>
      </c>
      <c r="D2175" s="35" t="s">
        <v>16</v>
      </c>
      <c r="E2175" s="35" t="s">
        <v>6</v>
      </c>
      <c r="F2175" s="1" t="s">
        <v>6</v>
      </c>
      <c r="G2175" s="36">
        <v>0</v>
      </c>
      <c r="H2175" s="37">
        <v>476.68400000000003</v>
      </c>
      <c r="I2175" s="37">
        <v>1.3109999999999999</v>
      </c>
      <c r="J2175" s="37">
        <v>0.61020200000000002</v>
      </c>
      <c r="K2175" s="22" t="str">
        <f t="shared" si="101"/>
        <v>25x119-Waste</v>
      </c>
      <c r="L2175" s="32">
        <f>VLOOKUP(K:K,'price per block'!A:B,2,FALSE)</f>
        <v>346.15384615384613</v>
      </c>
      <c r="M2175" s="33">
        <f>VLOOKUP(K:K,'price per block'!A:E,5,FALSE)</f>
        <v>1</v>
      </c>
      <c r="N2175">
        <f t="shared" si="102"/>
        <v>1.3109999999999999</v>
      </c>
      <c r="O2175" s="34">
        <f t="shared" si="103"/>
        <v>0</v>
      </c>
    </row>
    <row r="2176" spans="1:15" x14ac:dyDescent="0.2">
      <c r="A2176" s="40">
        <v>45689</v>
      </c>
      <c r="B2176" t="s">
        <v>80</v>
      </c>
      <c r="C2176" s="35" t="s">
        <v>228</v>
      </c>
      <c r="D2176" s="35" t="s">
        <v>17</v>
      </c>
      <c r="E2176" s="35" t="s">
        <v>6</v>
      </c>
      <c r="F2176" s="1" t="s">
        <v>6</v>
      </c>
      <c r="G2176" s="36">
        <v>3</v>
      </c>
      <c r="H2176" s="37">
        <v>10.337999999999999</v>
      </c>
      <c r="I2176" s="37">
        <v>2.8000000000000001E-2</v>
      </c>
      <c r="J2176" s="37">
        <v>1.3048300000000001E-2</v>
      </c>
      <c r="K2176" s="22" t="str">
        <f t="shared" si="101"/>
        <v>25x119-Waste</v>
      </c>
      <c r="L2176" s="32">
        <f>VLOOKUP(K:K,'price per block'!A:B,2,FALSE)</f>
        <v>346.15384615384613</v>
      </c>
      <c r="M2176" s="33">
        <f>VLOOKUP(K:K,'price per block'!A:E,5,FALSE)</f>
        <v>1</v>
      </c>
      <c r="N2176">
        <f t="shared" si="102"/>
        <v>2.8000000000000001E-2</v>
      </c>
      <c r="O2176" s="34">
        <f t="shared" si="103"/>
        <v>0</v>
      </c>
    </row>
    <row r="2177" spans="1:15" x14ac:dyDescent="0.2">
      <c r="A2177" s="40">
        <v>45689</v>
      </c>
      <c r="B2177" t="s">
        <v>80</v>
      </c>
      <c r="C2177" s="35" t="s">
        <v>228</v>
      </c>
      <c r="D2177" s="35" t="s">
        <v>9</v>
      </c>
      <c r="E2177" s="35" t="s">
        <v>10</v>
      </c>
      <c r="F2177" s="1" t="s">
        <v>6</v>
      </c>
      <c r="G2177" s="36">
        <v>22052</v>
      </c>
      <c r="H2177" s="37">
        <v>4298.55</v>
      </c>
      <c r="I2177" s="37">
        <v>11.811999999999999</v>
      </c>
      <c r="J2177" s="37">
        <v>5.4958600000000004</v>
      </c>
      <c r="K2177" s="22" t="str">
        <f t="shared" si="101"/>
        <v>25x119-Waste</v>
      </c>
      <c r="L2177" s="32">
        <f>VLOOKUP(K:K,'price per block'!A:B,2,FALSE)</f>
        <v>346.15384615384613</v>
      </c>
      <c r="M2177" s="33">
        <f>VLOOKUP(K:K,'price per block'!A:E,5,FALSE)</f>
        <v>1</v>
      </c>
      <c r="N2177">
        <f t="shared" si="102"/>
        <v>11.811999999999999</v>
      </c>
      <c r="O2177" s="34">
        <f t="shared" si="103"/>
        <v>0</v>
      </c>
    </row>
    <row r="2178" spans="1:15" x14ac:dyDescent="0.2">
      <c r="A2178" s="40">
        <v>45689</v>
      </c>
      <c r="B2178" t="s">
        <v>80</v>
      </c>
      <c r="C2178" s="35" t="s">
        <v>234</v>
      </c>
      <c r="D2178" s="35" t="s">
        <v>6</v>
      </c>
      <c r="E2178" s="35" t="s">
        <v>6</v>
      </c>
      <c r="F2178" s="1" t="s">
        <v>6</v>
      </c>
      <c r="G2178" s="36">
        <v>119239</v>
      </c>
      <c r="H2178" s="37">
        <v>6900.29</v>
      </c>
      <c r="I2178" s="37">
        <v>11.723000000000001</v>
      </c>
      <c r="J2178" s="37">
        <v>5.4545399999999997</v>
      </c>
      <c r="K2178" s="22" t="str">
        <f t="shared" si="101"/>
        <v>19x94-Waste</v>
      </c>
      <c r="L2178" s="32">
        <f>VLOOKUP(K:K,'price per block'!A:B,2,FALSE)</f>
        <v>300</v>
      </c>
      <c r="M2178" s="33">
        <f>VLOOKUP(K:K,'price per block'!A:E,5,FALSE)</f>
        <v>1</v>
      </c>
      <c r="N2178">
        <f t="shared" si="102"/>
        <v>11.723000000000001</v>
      </c>
      <c r="O2178" s="34">
        <f t="shared" si="103"/>
        <v>0</v>
      </c>
    </row>
    <row r="2179" spans="1:15" x14ac:dyDescent="0.2">
      <c r="A2179" s="40">
        <v>45689</v>
      </c>
      <c r="B2179" t="s">
        <v>80</v>
      </c>
      <c r="C2179" s="35" t="s">
        <v>234</v>
      </c>
      <c r="D2179" s="35" t="s">
        <v>16</v>
      </c>
      <c r="E2179" s="35" t="s">
        <v>6</v>
      </c>
      <c r="F2179" s="1" t="s">
        <v>6</v>
      </c>
      <c r="G2179" s="36">
        <v>0</v>
      </c>
      <c r="H2179" s="37">
        <v>1045.6099999999999</v>
      </c>
      <c r="I2179" s="37">
        <v>1.776</v>
      </c>
      <c r="J2179" s="37">
        <v>0.82646699999999995</v>
      </c>
      <c r="K2179" s="22" t="str">
        <f t="shared" ref="K2179:K2197" si="104">CONCATENATE(C2179,"-",F2179)</f>
        <v>19x94-Waste</v>
      </c>
      <c r="L2179" s="32">
        <f>VLOOKUP(K:K,'price per block'!A:B,2,FALSE)</f>
        <v>300</v>
      </c>
      <c r="M2179" s="33">
        <f>VLOOKUP(K:K,'price per block'!A:E,5,FALSE)</f>
        <v>1</v>
      </c>
      <c r="N2179">
        <f t="shared" si="102"/>
        <v>1.776</v>
      </c>
      <c r="O2179" s="34">
        <f t="shared" si="103"/>
        <v>0</v>
      </c>
    </row>
    <row r="2180" spans="1:15" x14ac:dyDescent="0.2">
      <c r="A2180" s="40">
        <v>45689</v>
      </c>
      <c r="B2180" t="s">
        <v>80</v>
      </c>
      <c r="C2180" s="35" t="s">
        <v>234</v>
      </c>
      <c r="D2180" s="35" t="s">
        <v>17</v>
      </c>
      <c r="E2180" s="35" t="s">
        <v>6</v>
      </c>
      <c r="F2180" s="1" t="s">
        <v>6</v>
      </c>
      <c r="G2180" s="36">
        <v>0</v>
      </c>
      <c r="H2180" s="37">
        <v>0</v>
      </c>
      <c r="I2180" s="37">
        <v>0</v>
      </c>
      <c r="J2180" s="37">
        <v>0</v>
      </c>
      <c r="K2180" s="22" t="str">
        <f t="shared" si="104"/>
        <v>19x94-Waste</v>
      </c>
      <c r="L2180" s="32">
        <f>VLOOKUP(K:K,'price per block'!A:B,2,FALSE)</f>
        <v>300</v>
      </c>
      <c r="M2180" s="33">
        <f>VLOOKUP(K:K,'price per block'!A:E,5,FALSE)</f>
        <v>1</v>
      </c>
      <c r="N2180">
        <f t="shared" si="102"/>
        <v>0</v>
      </c>
      <c r="O2180" s="34">
        <f t="shared" si="103"/>
        <v>0</v>
      </c>
    </row>
    <row r="2181" spans="1:15" x14ac:dyDescent="0.2">
      <c r="A2181" s="40">
        <v>45689</v>
      </c>
      <c r="B2181" t="s">
        <v>80</v>
      </c>
      <c r="C2181" s="35" t="s">
        <v>234</v>
      </c>
      <c r="D2181" s="35" t="s">
        <v>9</v>
      </c>
      <c r="E2181" s="35" t="s">
        <v>10</v>
      </c>
      <c r="F2181" s="1" t="s">
        <v>6</v>
      </c>
      <c r="G2181" s="36">
        <v>30452</v>
      </c>
      <c r="H2181" s="37">
        <v>6638.79</v>
      </c>
      <c r="I2181" s="37">
        <v>11.27</v>
      </c>
      <c r="J2181" s="37">
        <v>5.2437399999999998</v>
      </c>
      <c r="K2181" s="22" t="str">
        <f t="shared" si="104"/>
        <v>19x94-Waste</v>
      </c>
      <c r="L2181" s="32">
        <f>VLOOKUP(K:K,'price per block'!A:B,2,FALSE)</f>
        <v>300</v>
      </c>
      <c r="M2181" s="33">
        <f>VLOOKUP(K:K,'price per block'!A:E,5,FALSE)</f>
        <v>1</v>
      </c>
      <c r="N2181">
        <f t="shared" si="102"/>
        <v>11.27</v>
      </c>
      <c r="O2181" s="34">
        <f t="shared" si="103"/>
        <v>0</v>
      </c>
    </row>
    <row r="2182" spans="1:15" x14ac:dyDescent="0.2">
      <c r="A2182" s="40">
        <v>45689</v>
      </c>
      <c r="B2182" t="s">
        <v>80</v>
      </c>
      <c r="C2182" s="35" t="s">
        <v>129</v>
      </c>
      <c r="D2182" s="35" t="s">
        <v>52</v>
      </c>
      <c r="E2182" s="35" t="s">
        <v>12</v>
      </c>
      <c r="F2182" s="1" t="s">
        <v>61</v>
      </c>
      <c r="G2182" s="36">
        <v>356</v>
      </c>
      <c r="H2182" s="37">
        <v>128.12899999999999</v>
      </c>
      <c r="I2182" s="37">
        <v>0.35899999999999999</v>
      </c>
      <c r="J2182" s="37">
        <v>0.16687099999999999</v>
      </c>
      <c r="K2182" s="22" t="str">
        <f t="shared" si="104"/>
        <v>25x125-Q1</v>
      </c>
      <c r="L2182" s="32">
        <f>VLOOKUP(K:K,'price per block'!A:B,2,FALSE)</f>
        <v>346.15384615384613</v>
      </c>
      <c r="M2182" s="33">
        <f>VLOOKUP(K:K,'price per block'!A:E,5,FALSE)</f>
        <v>1</v>
      </c>
      <c r="N2182">
        <f t="shared" si="102"/>
        <v>0.35899999999999999</v>
      </c>
      <c r="O2182" s="34">
        <f t="shared" si="103"/>
        <v>0</v>
      </c>
    </row>
    <row r="2183" spans="1:15" x14ac:dyDescent="0.2">
      <c r="A2183" s="40">
        <v>45689</v>
      </c>
      <c r="B2183" t="s">
        <v>80</v>
      </c>
      <c r="C2183" s="35" t="s">
        <v>129</v>
      </c>
      <c r="D2183" s="35" t="s">
        <v>111</v>
      </c>
      <c r="E2183" s="35" t="s">
        <v>64</v>
      </c>
      <c r="F2183" s="1" t="s">
        <v>64</v>
      </c>
      <c r="G2183" s="36">
        <v>151</v>
      </c>
      <c r="H2183" s="37">
        <v>32.168999999999997</v>
      </c>
      <c r="I2183" s="37">
        <v>0.09</v>
      </c>
      <c r="J2183" s="37">
        <v>4.1732199999999997E-2</v>
      </c>
      <c r="K2183" s="22" t="str">
        <f t="shared" si="104"/>
        <v>25x125-Q4</v>
      </c>
      <c r="L2183" s="32">
        <f>VLOOKUP(K:K,'price per block'!A:B,2,FALSE)</f>
        <v>138.46153846153845</v>
      </c>
      <c r="M2183" s="33">
        <f>VLOOKUP(K:K,'price per block'!A:E,5,FALSE)</f>
        <v>0.4</v>
      </c>
      <c r="N2183">
        <f t="shared" si="102"/>
        <v>3.5999999999999997E-2</v>
      </c>
      <c r="O2183" s="34">
        <f t="shared" si="103"/>
        <v>5.3999999999999999E-2</v>
      </c>
    </row>
    <row r="2184" spans="1:15" x14ac:dyDescent="0.2">
      <c r="A2184" s="40">
        <v>45689</v>
      </c>
      <c r="B2184" t="s">
        <v>80</v>
      </c>
      <c r="C2184" s="35" t="s">
        <v>129</v>
      </c>
      <c r="D2184" s="35" t="s">
        <v>51</v>
      </c>
      <c r="E2184" s="35" t="s">
        <v>12</v>
      </c>
      <c r="F2184" s="1" t="s">
        <v>61</v>
      </c>
      <c r="G2184" s="36">
        <v>219</v>
      </c>
      <c r="H2184" s="37">
        <v>43.951000000000001</v>
      </c>
      <c r="I2184" s="37">
        <v>0.123</v>
      </c>
      <c r="J2184" s="37">
        <v>5.7144599999999997E-2</v>
      </c>
      <c r="K2184" s="22" t="str">
        <f t="shared" si="104"/>
        <v>25x125-Q1</v>
      </c>
      <c r="L2184" s="32">
        <f>VLOOKUP(K:K,'price per block'!A:B,2,FALSE)</f>
        <v>346.15384615384613</v>
      </c>
      <c r="M2184" s="33">
        <f>VLOOKUP(K:K,'price per block'!A:E,5,FALSE)</f>
        <v>1</v>
      </c>
      <c r="N2184">
        <f t="shared" si="102"/>
        <v>0.123</v>
      </c>
      <c r="O2184" s="34">
        <f t="shared" si="103"/>
        <v>0</v>
      </c>
    </row>
    <row r="2185" spans="1:15" x14ac:dyDescent="0.2">
      <c r="A2185" s="40">
        <v>45689</v>
      </c>
      <c r="B2185" t="s">
        <v>80</v>
      </c>
      <c r="C2185" s="35" t="s">
        <v>129</v>
      </c>
      <c r="D2185" s="35" t="s">
        <v>112</v>
      </c>
      <c r="E2185" s="35" t="s">
        <v>15</v>
      </c>
      <c r="F2185" s="1" t="s">
        <v>62</v>
      </c>
      <c r="G2185" s="36">
        <v>306</v>
      </c>
      <c r="H2185" s="37">
        <v>73.888000000000005</v>
      </c>
      <c r="I2185" s="37">
        <v>0.20699999999999999</v>
      </c>
      <c r="J2185" s="37">
        <v>9.6105999999999997E-2</v>
      </c>
      <c r="K2185" s="22" t="str">
        <f t="shared" si="104"/>
        <v>25x125-Q3</v>
      </c>
      <c r="L2185" s="32">
        <f>VLOOKUP(K:K,'price per block'!A:B,2,FALSE)</f>
        <v>276.92307692307691</v>
      </c>
      <c r="M2185" s="33">
        <f>VLOOKUP(K:K,'price per block'!A:E,5,FALSE)</f>
        <v>0.6</v>
      </c>
      <c r="N2185">
        <f t="shared" si="102"/>
        <v>0.12419999999999999</v>
      </c>
      <c r="O2185" s="34">
        <f t="shared" si="103"/>
        <v>8.2799999999999999E-2</v>
      </c>
    </row>
    <row r="2186" spans="1:15" x14ac:dyDescent="0.2">
      <c r="A2186" s="40">
        <v>45689</v>
      </c>
      <c r="B2186" t="s">
        <v>80</v>
      </c>
      <c r="C2186" s="35" t="s">
        <v>129</v>
      </c>
      <c r="D2186" s="35" t="s">
        <v>49</v>
      </c>
      <c r="E2186" s="35" t="s">
        <v>22</v>
      </c>
      <c r="F2186" s="1" t="s">
        <v>63</v>
      </c>
      <c r="G2186" s="36">
        <v>10</v>
      </c>
      <c r="H2186" s="37">
        <v>2.0379999999999998</v>
      </c>
      <c r="I2186" s="37">
        <v>6.0000000000000001E-3</v>
      </c>
      <c r="J2186" s="37">
        <v>2.6883800000000002E-3</v>
      </c>
      <c r="K2186" s="22" t="str">
        <f t="shared" si="104"/>
        <v>25x125-Q2</v>
      </c>
      <c r="L2186" s="32">
        <f>VLOOKUP(K:K,'price per block'!A:B,2,FALSE)</f>
        <v>346.15384615384613</v>
      </c>
      <c r="M2186" s="33">
        <f>VLOOKUP(K:K,'price per block'!A:E,5,FALSE)</f>
        <v>1</v>
      </c>
      <c r="N2186">
        <f t="shared" si="102"/>
        <v>6.0000000000000001E-3</v>
      </c>
      <c r="O2186" s="34">
        <f t="shared" si="103"/>
        <v>0</v>
      </c>
    </row>
    <row r="2187" spans="1:15" x14ac:dyDescent="0.2">
      <c r="A2187" s="40">
        <v>45689</v>
      </c>
      <c r="B2187" t="s">
        <v>80</v>
      </c>
      <c r="C2187" s="35" t="s">
        <v>129</v>
      </c>
      <c r="D2187" s="35" t="s">
        <v>76</v>
      </c>
      <c r="E2187" s="35" t="s">
        <v>12</v>
      </c>
      <c r="F2187" s="1" t="s">
        <v>65</v>
      </c>
      <c r="G2187" s="36">
        <v>1</v>
      </c>
      <c r="H2187" s="37">
        <v>2.4079999999999999</v>
      </c>
      <c r="I2187" s="37">
        <v>7.0000000000000001E-3</v>
      </c>
      <c r="J2187" s="37">
        <v>3.1704099999999998E-3</v>
      </c>
      <c r="K2187" s="22" t="str">
        <f t="shared" si="104"/>
        <v>25x125-Q5</v>
      </c>
      <c r="L2187" s="32">
        <f>VLOOKUP(K:K,'price per block'!A:B,2,FALSE)</f>
        <v>346.15384615384613</v>
      </c>
      <c r="M2187" s="33">
        <f>VLOOKUP(K:K,'price per block'!A:E,5,FALSE)</f>
        <v>1</v>
      </c>
      <c r="N2187">
        <f t="shared" si="102"/>
        <v>7.0000000000000001E-3</v>
      </c>
      <c r="O2187" s="34">
        <f t="shared" si="103"/>
        <v>0</v>
      </c>
    </row>
    <row r="2188" spans="1:15" x14ac:dyDescent="0.2">
      <c r="A2188" s="40">
        <v>45689</v>
      </c>
      <c r="B2188" t="s">
        <v>80</v>
      </c>
      <c r="C2188" s="35" t="s">
        <v>228</v>
      </c>
      <c r="D2188" s="35" t="s">
        <v>229</v>
      </c>
      <c r="E2188" s="35" t="s">
        <v>15</v>
      </c>
      <c r="F2188" s="1" t="s">
        <v>62</v>
      </c>
      <c r="G2188" s="36">
        <v>17840</v>
      </c>
      <c r="H2188" s="37">
        <v>4729.08</v>
      </c>
      <c r="I2188" s="37">
        <v>13.009</v>
      </c>
      <c r="J2188" s="37">
        <v>6.0526200000000001</v>
      </c>
      <c r="K2188" s="22" t="str">
        <f t="shared" si="104"/>
        <v>25x119-Q3</v>
      </c>
      <c r="L2188" s="32">
        <f>VLOOKUP(K:K,'price per block'!A:B,2,FALSE)</f>
        <v>276.92307692307691</v>
      </c>
      <c r="M2188" s="33">
        <f>VLOOKUP(K:K,'price per block'!A:E,5,FALSE)</f>
        <v>0.6</v>
      </c>
      <c r="N2188">
        <f t="shared" si="102"/>
        <v>7.8053999999999997</v>
      </c>
      <c r="O2188" s="34">
        <f t="shared" si="103"/>
        <v>5.2036000000000007</v>
      </c>
    </row>
    <row r="2189" spans="1:15" x14ac:dyDescent="0.2">
      <c r="A2189" s="40">
        <v>45689</v>
      </c>
      <c r="B2189" t="s">
        <v>80</v>
      </c>
      <c r="C2189" s="35" t="s">
        <v>228</v>
      </c>
      <c r="D2189" s="35" t="s">
        <v>101</v>
      </c>
      <c r="E2189" s="35" t="s">
        <v>12</v>
      </c>
      <c r="F2189" s="1" t="s">
        <v>61</v>
      </c>
      <c r="G2189" s="36">
        <v>39576</v>
      </c>
      <c r="H2189" s="37">
        <v>16495.099999999999</v>
      </c>
      <c r="I2189" s="37">
        <v>45.402999999999999</v>
      </c>
      <c r="J2189" s="37">
        <v>21.1251</v>
      </c>
      <c r="K2189" s="22" t="str">
        <f t="shared" si="104"/>
        <v>25x119-Q1</v>
      </c>
      <c r="L2189" s="32">
        <f>VLOOKUP(K:K,'price per block'!A:B,2,FALSE)</f>
        <v>346.15384615384613</v>
      </c>
      <c r="M2189" s="33">
        <f>VLOOKUP(K:K,'price per block'!A:E,5,FALSE)</f>
        <v>1</v>
      </c>
      <c r="N2189">
        <f t="shared" si="102"/>
        <v>45.402999999999999</v>
      </c>
      <c r="O2189" s="34">
        <f t="shared" si="103"/>
        <v>0</v>
      </c>
    </row>
    <row r="2190" spans="1:15" x14ac:dyDescent="0.2">
      <c r="A2190" s="40">
        <v>45689</v>
      </c>
      <c r="B2190" t="s">
        <v>80</v>
      </c>
      <c r="C2190" s="35" t="s">
        <v>228</v>
      </c>
      <c r="D2190" s="35" t="s">
        <v>103</v>
      </c>
      <c r="E2190" s="35" t="s">
        <v>12</v>
      </c>
      <c r="F2190" s="1" t="s">
        <v>61</v>
      </c>
      <c r="G2190" s="36">
        <v>13539</v>
      </c>
      <c r="H2190" s="37">
        <v>2785.66</v>
      </c>
      <c r="I2190" s="37">
        <v>7.6630000000000003</v>
      </c>
      <c r="J2190" s="37">
        <v>3.5656300000000001</v>
      </c>
      <c r="K2190" s="22" t="str">
        <f t="shared" si="104"/>
        <v>25x119-Q1</v>
      </c>
      <c r="L2190" s="32">
        <f>VLOOKUP(K:K,'price per block'!A:B,2,FALSE)</f>
        <v>346.15384615384613</v>
      </c>
      <c r="M2190" s="33">
        <f>VLOOKUP(K:K,'price per block'!A:E,5,FALSE)</f>
        <v>1</v>
      </c>
      <c r="N2190">
        <f t="shared" si="102"/>
        <v>7.6630000000000003</v>
      </c>
      <c r="O2190" s="34">
        <f t="shared" si="103"/>
        <v>0</v>
      </c>
    </row>
    <row r="2191" spans="1:15" x14ac:dyDescent="0.2">
      <c r="A2191" s="40">
        <v>45689</v>
      </c>
      <c r="B2191" t="s">
        <v>80</v>
      </c>
      <c r="C2191" s="35" t="s">
        <v>228</v>
      </c>
      <c r="D2191" s="35" t="s">
        <v>230</v>
      </c>
      <c r="E2191" s="35" t="s">
        <v>15</v>
      </c>
      <c r="F2191" s="1" t="s">
        <v>64</v>
      </c>
      <c r="G2191" s="36">
        <v>16988</v>
      </c>
      <c r="H2191" s="37">
        <v>4007.86</v>
      </c>
      <c r="I2191" s="37">
        <v>11.025</v>
      </c>
      <c r="J2191" s="37">
        <v>5.1295700000000002</v>
      </c>
      <c r="K2191" s="22" t="str">
        <f t="shared" si="104"/>
        <v>25x119-Q4</v>
      </c>
      <c r="L2191" s="32">
        <f>VLOOKUP(K:K,'price per block'!A:B,2,FALSE)</f>
        <v>138.46153846153845</v>
      </c>
      <c r="M2191" s="33">
        <f>VLOOKUP(K:K,'price per block'!A:E,5,FALSE)</f>
        <v>0.4</v>
      </c>
      <c r="N2191">
        <f t="shared" si="102"/>
        <v>4.41</v>
      </c>
      <c r="O2191" s="34">
        <f t="shared" si="103"/>
        <v>6.6150000000000002</v>
      </c>
    </row>
    <row r="2192" spans="1:15" x14ac:dyDescent="0.2">
      <c r="A2192" s="40">
        <v>45689</v>
      </c>
      <c r="B2192" t="s">
        <v>80</v>
      </c>
      <c r="C2192" s="35" t="s">
        <v>228</v>
      </c>
      <c r="D2192" s="35" t="s">
        <v>104</v>
      </c>
      <c r="E2192" s="35" t="s">
        <v>22</v>
      </c>
      <c r="F2192" s="1" t="s">
        <v>63</v>
      </c>
      <c r="G2192" s="36">
        <v>985</v>
      </c>
      <c r="H2192" s="37">
        <v>292.60899999999998</v>
      </c>
      <c r="I2192" s="37">
        <v>0.80500000000000005</v>
      </c>
      <c r="J2192" s="37">
        <v>0.37476100000000001</v>
      </c>
      <c r="K2192" s="22" t="str">
        <f t="shared" si="104"/>
        <v>25x119-Q2</v>
      </c>
      <c r="L2192" s="32">
        <f>VLOOKUP(K:K,'price per block'!A:B,2,FALSE)</f>
        <v>346.15384615384613</v>
      </c>
      <c r="M2192" s="33">
        <f>VLOOKUP(K:K,'price per block'!A:E,5,FALSE)</f>
        <v>1</v>
      </c>
      <c r="N2192">
        <f t="shared" si="102"/>
        <v>0.80500000000000005</v>
      </c>
      <c r="O2192" s="34">
        <f t="shared" si="103"/>
        <v>0</v>
      </c>
    </row>
    <row r="2193" spans="1:15" x14ac:dyDescent="0.2">
      <c r="A2193" s="40">
        <v>45689</v>
      </c>
      <c r="B2193" t="s">
        <v>80</v>
      </c>
      <c r="C2193" s="35" t="s">
        <v>234</v>
      </c>
      <c r="D2193" s="35" t="s">
        <v>237</v>
      </c>
      <c r="E2193" s="35" t="s">
        <v>15</v>
      </c>
      <c r="F2193" s="1" t="s">
        <v>62</v>
      </c>
      <c r="G2193" s="36">
        <v>17994</v>
      </c>
      <c r="H2193" s="37">
        <v>5205.2299999999996</v>
      </c>
      <c r="I2193" s="37">
        <v>8.8190000000000008</v>
      </c>
      <c r="J2193" s="37">
        <v>4.1032700000000002</v>
      </c>
      <c r="K2193" s="22" t="str">
        <f t="shared" si="104"/>
        <v>19x94-Q3</v>
      </c>
      <c r="L2193" s="32">
        <f>VLOOKUP(K:K,'price per block'!A:B,2,FALSE)</f>
        <v>225</v>
      </c>
      <c r="M2193" s="33">
        <f>VLOOKUP(K:K,'price per block'!A:E,5,FALSE)</f>
        <v>0.75</v>
      </c>
      <c r="N2193">
        <f t="shared" si="102"/>
        <v>6.6142500000000002</v>
      </c>
      <c r="O2193" s="34">
        <f t="shared" si="103"/>
        <v>2.2047500000000007</v>
      </c>
    </row>
    <row r="2194" spans="1:15" x14ac:dyDescent="0.2">
      <c r="A2194" s="40">
        <v>45689</v>
      </c>
      <c r="B2194" t="s">
        <v>80</v>
      </c>
      <c r="C2194" s="35" t="s">
        <v>234</v>
      </c>
      <c r="D2194" s="35" t="s">
        <v>236</v>
      </c>
      <c r="E2194" s="35" t="s">
        <v>232</v>
      </c>
      <c r="F2194" s="1" t="s">
        <v>61</v>
      </c>
      <c r="G2194" s="36">
        <v>33659</v>
      </c>
      <c r="H2194" s="37">
        <v>6613.64</v>
      </c>
      <c r="I2194" s="37">
        <v>11.234</v>
      </c>
      <c r="J2194" s="37">
        <v>5.2268499999999998</v>
      </c>
      <c r="K2194" s="22" t="str">
        <f t="shared" si="104"/>
        <v>19x94-Q1</v>
      </c>
      <c r="L2194" s="32">
        <f>VLOOKUP(K:K,'price per block'!A:B,2,FALSE)</f>
        <v>300</v>
      </c>
      <c r="M2194" s="33">
        <f>VLOOKUP(K:K,'price per block'!A:E,5,FALSE)</f>
        <v>1</v>
      </c>
      <c r="N2194">
        <f t="shared" si="102"/>
        <v>11.234</v>
      </c>
      <c r="O2194" s="34">
        <f t="shared" si="103"/>
        <v>0</v>
      </c>
    </row>
    <row r="2195" spans="1:15" x14ac:dyDescent="0.2">
      <c r="A2195" s="40">
        <v>45689</v>
      </c>
      <c r="B2195" t="s">
        <v>80</v>
      </c>
      <c r="C2195" s="35" t="s">
        <v>234</v>
      </c>
      <c r="D2195" s="35" t="s">
        <v>238</v>
      </c>
      <c r="E2195" s="35" t="s">
        <v>64</v>
      </c>
      <c r="F2195" s="1" t="s">
        <v>64</v>
      </c>
      <c r="G2195" s="36">
        <v>26488</v>
      </c>
      <c r="H2195" s="37">
        <v>5607.41</v>
      </c>
      <c r="I2195" s="37">
        <v>9.5150000000000006</v>
      </c>
      <c r="J2195" s="37">
        <v>4.4272900000000002</v>
      </c>
      <c r="K2195" s="22" t="str">
        <f t="shared" si="104"/>
        <v>19x94-Q4</v>
      </c>
      <c r="L2195" s="32">
        <f>VLOOKUP(K:K,'price per block'!A:B,2,FALSE)</f>
        <v>150</v>
      </c>
      <c r="M2195" s="33">
        <f>VLOOKUP(K:K,'price per block'!A:E,5,FALSE)</f>
        <v>0.5</v>
      </c>
      <c r="N2195">
        <f t="shared" si="102"/>
        <v>4.7575000000000003</v>
      </c>
      <c r="O2195" s="34">
        <f t="shared" si="103"/>
        <v>4.7575000000000003</v>
      </c>
    </row>
    <row r="2196" spans="1:15" x14ac:dyDescent="0.2">
      <c r="A2196" s="40">
        <v>45689</v>
      </c>
      <c r="B2196" t="s">
        <v>80</v>
      </c>
      <c r="C2196" s="35" t="s">
        <v>234</v>
      </c>
      <c r="D2196" s="35" t="s">
        <v>235</v>
      </c>
      <c r="E2196" s="35" t="s">
        <v>232</v>
      </c>
      <c r="F2196" s="1" t="s">
        <v>61</v>
      </c>
      <c r="G2196" s="36">
        <v>88229</v>
      </c>
      <c r="H2196" s="37">
        <v>37306.699999999997</v>
      </c>
      <c r="I2196" s="37">
        <v>63.442999999999998</v>
      </c>
      <c r="J2196" s="37">
        <v>29.5184</v>
      </c>
      <c r="K2196" s="22" t="str">
        <f t="shared" si="104"/>
        <v>19x94-Q1</v>
      </c>
      <c r="L2196" s="32">
        <f>VLOOKUP(K:K,'price per block'!A:B,2,FALSE)</f>
        <v>300</v>
      </c>
      <c r="M2196" s="33">
        <f>VLOOKUP(K:K,'price per block'!A:E,5,FALSE)</f>
        <v>1</v>
      </c>
      <c r="N2196">
        <f t="shared" si="102"/>
        <v>63.442999999999998</v>
      </c>
      <c r="O2196" s="34">
        <f t="shared" si="103"/>
        <v>0</v>
      </c>
    </row>
    <row r="2197" spans="1:15" x14ac:dyDescent="0.2">
      <c r="A2197" s="40">
        <v>45689</v>
      </c>
      <c r="B2197" t="s">
        <v>80</v>
      </c>
      <c r="C2197" s="35" t="s">
        <v>234</v>
      </c>
      <c r="D2197" s="35" t="s">
        <v>239</v>
      </c>
      <c r="E2197" s="35" t="s">
        <v>22</v>
      </c>
      <c r="F2197" s="1" t="s">
        <v>63</v>
      </c>
      <c r="G2197" s="36">
        <v>843</v>
      </c>
      <c r="H2197" s="37">
        <v>258.529</v>
      </c>
      <c r="I2197" s="37">
        <v>0.438</v>
      </c>
      <c r="J2197" s="37">
        <v>0.20391500000000001</v>
      </c>
      <c r="K2197" s="22" t="str">
        <f t="shared" si="104"/>
        <v>19x94-Q2</v>
      </c>
      <c r="L2197" s="32">
        <f>VLOOKUP(K:K,'price per block'!A:B,2,FALSE)</f>
        <v>300</v>
      </c>
      <c r="M2197" s="33">
        <f>VLOOKUP(K:K,'price per block'!A:E,5,FALSE)</f>
        <v>1</v>
      </c>
      <c r="N2197">
        <f t="shared" si="102"/>
        <v>0.438</v>
      </c>
      <c r="O2197" s="34">
        <f t="shared" si="103"/>
        <v>0</v>
      </c>
    </row>
    <row r="2198" spans="1:15" x14ac:dyDescent="0.2">
      <c r="A2198" s="40">
        <v>45689</v>
      </c>
      <c r="B2198" t="s">
        <v>240</v>
      </c>
      <c r="C2198" s="35" t="s">
        <v>128</v>
      </c>
      <c r="D2198" s="35" t="s">
        <v>6</v>
      </c>
      <c r="E2198" s="35" t="s">
        <v>6</v>
      </c>
      <c r="F2198" s="26" t="s">
        <v>6</v>
      </c>
      <c r="G2198" s="36">
        <v>37792</v>
      </c>
      <c r="H2198" s="37">
        <v>2181.9699999999998</v>
      </c>
      <c r="I2198" s="37">
        <v>3.6640000000000001</v>
      </c>
      <c r="J2198" s="37">
        <v>5.7875300000000003</v>
      </c>
      <c r="K2198" s="22" t="str">
        <f t="shared" ref="K2198:K2208" si="105">CONCATENATE(C2198,"-",F2198)</f>
        <v>25x75-Waste</v>
      </c>
      <c r="L2198" s="32">
        <f>VLOOKUP(K:K,'price per block'!A:B,2,FALSE)</f>
        <v>300</v>
      </c>
      <c r="M2198" s="33">
        <f>VLOOKUP(K:K,'price per block'!A:E,5,FALSE)</f>
        <v>1</v>
      </c>
      <c r="N2198">
        <f t="shared" ref="N2198:N2208" si="106">M2198*I2198</f>
        <v>3.6640000000000001</v>
      </c>
      <c r="O2198" s="34">
        <f t="shared" ref="O2198:O2208" si="107">I2198-N2198</f>
        <v>0</v>
      </c>
    </row>
    <row r="2199" spans="1:15" x14ac:dyDescent="0.2">
      <c r="A2199" s="40">
        <v>45689</v>
      </c>
      <c r="B2199" t="s">
        <v>240</v>
      </c>
      <c r="C2199" s="35" t="s">
        <v>128</v>
      </c>
      <c r="D2199" s="35" t="s">
        <v>16</v>
      </c>
      <c r="E2199" s="35" t="s">
        <v>6</v>
      </c>
      <c r="F2199" s="26" t="s">
        <v>6</v>
      </c>
      <c r="G2199" s="36">
        <v>0</v>
      </c>
      <c r="H2199" s="37">
        <v>498.53</v>
      </c>
      <c r="I2199" s="37">
        <v>0.83699999999999997</v>
      </c>
      <c r="J2199" s="37">
        <v>1.32202</v>
      </c>
      <c r="K2199" s="22" t="str">
        <f t="shared" si="105"/>
        <v>25x75-Waste</v>
      </c>
      <c r="L2199" s="32">
        <f>VLOOKUP(K:K,'price per block'!A:B,2,FALSE)</f>
        <v>300</v>
      </c>
      <c r="M2199" s="33">
        <f>VLOOKUP(K:K,'price per block'!A:E,5,FALSE)</f>
        <v>1</v>
      </c>
      <c r="N2199">
        <f t="shared" si="106"/>
        <v>0.83699999999999997</v>
      </c>
      <c r="O2199" s="34">
        <f t="shared" si="107"/>
        <v>0</v>
      </c>
    </row>
    <row r="2200" spans="1:15" x14ac:dyDescent="0.2">
      <c r="A2200" s="40">
        <v>45689</v>
      </c>
      <c r="B2200" t="s">
        <v>240</v>
      </c>
      <c r="C2200" s="35" t="s">
        <v>128</v>
      </c>
      <c r="D2200" s="35" t="s">
        <v>17</v>
      </c>
      <c r="E2200" s="35" t="s">
        <v>6</v>
      </c>
      <c r="F2200" s="26" t="s">
        <v>6</v>
      </c>
      <c r="G2200" s="36">
        <v>4</v>
      </c>
      <c r="H2200" s="37">
        <v>13.984</v>
      </c>
      <c r="I2200" s="37">
        <v>2.4E-2</v>
      </c>
      <c r="J2200" s="37">
        <v>3.7140399999999997E-2</v>
      </c>
      <c r="K2200" s="22" t="str">
        <f t="shared" si="105"/>
        <v>25x75-Waste</v>
      </c>
      <c r="L2200" s="32">
        <f>VLOOKUP(K:K,'price per block'!A:B,2,FALSE)</f>
        <v>300</v>
      </c>
      <c r="M2200" s="33">
        <f>VLOOKUP(K:K,'price per block'!A:E,5,FALSE)</f>
        <v>1</v>
      </c>
      <c r="N2200">
        <f t="shared" si="106"/>
        <v>2.4E-2</v>
      </c>
      <c r="O2200" s="34">
        <f t="shared" si="107"/>
        <v>0</v>
      </c>
    </row>
    <row r="2201" spans="1:15" x14ac:dyDescent="0.2">
      <c r="A2201" s="40">
        <v>45689</v>
      </c>
      <c r="B2201" t="s">
        <v>240</v>
      </c>
      <c r="C2201" s="35" t="s">
        <v>128</v>
      </c>
      <c r="D2201" s="35" t="s">
        <v>9</v>
      </c>
      <c r="E2201" s="35" t="s">
        <v>10</v>
      </c>
      <c r="F2201" s="26" t="s">
        <v>6</v>
      </c>
      <c r="G2201" s="36">
        <v>35544</v>
      </c>
      <c r="H2201" s="37">
        <v>7904.36</v>
      </c>
      <c r="I2201" s="37">
        <v>13.263999999999999</v>
      </c>
      <c r="J2201" s="37">
        <v>20.9499</v>
      </c>
      <c r="K2201" s="22" t="str">
        <f t="shared" si="105"/>
        <v>25x75-Waste</v>
      </c>
      <c r="L2201" s="32">
        <f>VLOOKUP(K:K,'price per block'!A:B,2,FALSE)</f>
        <v>300</v>
      </c>
      <c r="M2201" s="33">
        <f>VLOOKUP(K:K,'price per block'!A:E,5,FALSE)</f>
        <v>1</v>
      </c>
      <c r="N2201">
        <f t="shared" si="106"/>
        <v>13.263999999999999</v>
      </c>
      <c r="O2201" s="34">
        <f t="shared" si="107"/>
        <v>0</v>
      </c>
    </row>
    <row r="2202" spans="1:15" x14ac:dyDescent="0.2">
      <c r="A2202" s="40">
        <v>45689</v>
      </c>
      <c r="B2202" t="s">
        <v>240</v>
      </c>
      <c r="C2202" s="35" t="s">
        <v>128</v>
      </c>
      <c r="D2202" s="35" t="s">
        <v>68</v>
      </c>
      <c r="E2202" s="35" t="s">
        <v>12</v>
      </c>
      <c r="F2202" s="26" t="s">
        <v>61</v>
      </c>
      <c r="G2202" s="36">
        <v>45702</v>
      </c>
      <c r="H2202" s="37">
        <v>19232.599999999999</v>
      </c>
      <c r="I2202" s="37">
        <v>32.299999999999997</v>
      </c>
      <c r="J2202" s="37">
        <v>51.015599999999999</v>
      </c>
      <c r="K2202" s="22" t="str">
        <f t="shared" si="105"/>
        <v>25x75-Q1</v>
      </c>
      <c r="L2202" s="32">
        <f>VLOOKUP(K:K,'price per block'!A:B,2,FALSE)</f>
        <v>300</v>
      </c>
      <c r="M2202" s="33">
        <f>VLOOKUP(K:K,'price per block'!A:E,5,FALSE)</f>
        <v>1</v>
      </c>
      <c r="N2202">
        <f t="shared" si="106"/>
        <v>32.299999999999997</v>
      </c>
      <c r="O2202" s="34">
        <f t="shared" si="107"/>
        <v>0</v>
      </c>
    </row>
    <row r="2203" spans="1:15" x14ac:dyDescent="0.2">
      <c r="A2203" s="40">
        <v>45689</v>
      </c>
      <c r="B2203" t="s">
        <v>240</v>
      </c>
      <c r="C2203" s="35" t="s">
        <v>128</v>
      </c>
      <c r="D2203" s="35" t="s">
        <v>69</v>
      </c>
      <c r="E2203" s="35" t="s">
        <v>12</v>
      </c>
      <c r="F2203" s="26" t="s">
        <v>61</v>
      </c>
      <c r="G2203" s="36">
        <v>12151</v>
      </c>
      <c r="H2203" s="37">
        <v>2557.5</v>
      </c>
      <c r="I2203" s="37">
        <v>4.2930000000000001</v>
      </c>
      <c r="J2203" s="37">
        <v>6.7811599999999999</v>
      </c>
      <c r="K2203" s="22" t="str">
        <f t="shared" si="105"/>
        <v>25x75-Q1</v>
      </c>
      <c r="L2203" s="32">
        <f>VLOOKUP(K:K,'price per block'!A:B,2,FALSE)</f>
        <v>300</v>
      </c>
      <c r="M2203" s="33">
        <f>VLOOKUP(K:K,'price per block'!A:E,5,FALSE)</f>
        <v>1</v>
      </c>
      <c r="N2203">
        <f t="shared" si="106"/>
        <v>4.2930000000000001</v>
      </c>
      <c r="O2203" s="34">
        <f t="shared" si="107"/>
        <v>0</v>
      </c>
    </row>
    <row r="2204" spans="1:15" x14ac:dyDescent="0.2">
      <c r="A2204" s="40">
        <v>45689</v>
      </c>
      <c r="B2204" t="s">
        <v>240</v>
      </c>
      <c r="C2204" s="35" t="s">
        <v>128</v>
      </c>
      <c r="D2204" s="35" t="s">
        <v>71</v>
      </c>
      <c r="E2204" s="35" t="s">
        <v>15</v>
      </c>
      <c r="F2204" s="26" t="s">
        <v>62</v>
      </c>
      <c r="G2204" s="36">
        <v>10150</v>
      </c>
      <c r="H2204" s="37">
        <v>2591.36</v>
      </c>
      <c r="I2204" s="37">
        <v>4.351</v>
      </c>
      <c r="J2204" s="37">
        <v>6.8718500000000002</v>
      </c>
      <c r="K2204" s="22" t="str">
        <f t="shared" si="105"/>
        <v>25x75-Q3</v>
      </c>
      <c r="L2204" s="32">
        <f>VLOOKUP(K:K,'price per block'!A:B,2,FALSE)</f>
        <v>244</v>
      </c>
      <c r="M2204" s="33">
        <f>VLOOKUP(K:K,'price per block'!A:E,5,FALSE)</f>
        <v>0.81333333333333335</v>
      </c>
      <c r="N2204">
        <f t="shared" si="106"/>
        <v>3.5388133333333336</v>
      </c>
      <c r="O2204" s="34">
        <f t="shared" si="107"/>
        <v>0.81218666666666639</v>
      </c>
    </row>
    <row r="2205" spans="1:15" x14ac:dyDescent="0.2">
      <c r="A2205" s="40">
        <v>45689</v>
      </c>
      <c r="B2205" t="s">
        <v>240</v>
      </c>
      <c r="C2205" s="35" t="s">
        <v>128</v>
      </c>
      <c r="D2205" s="35" t="s">
        <v>98</v>
      </c>
      <c r="E2205" s="35" t="s">
        <v>15</v>
      </c>
      <c r="F2205" s="26" t="s">
        <v>64</v>
      </c>
      <c r="G2205" s="36">
        <v>4922</v>
      </c>
      <c r="H2205" s="37">
        <v>1193.49</v>
      </c>
      <c r="I2205" s="37">
        <v>2.0030000000000001</v>
      </c>
      <c r="J2205" s="37">
        <v>3.1638799999999998</v>
      </c>
      <c r="K2205" s="22" t="str">
        <f t="shared" si="105"/>
        <v>25x75-Q4</v>
      </c>
      <c r="L2205" s="32">
        <f>VLOOKUP(K:K,'price per block'!A:B,2,FALSE)</f>
        <v>200.00000000000003</v>
      </c>
      <c r="M2205" s="33">
        <f>VLOOKUP(K:K,'price per block'!A:E,5,FALSE)</f>
        <v>0.66666666666666663</v>
      </c>
      <c r="N2205">
        <f t="shared" si="106"/>
        <v>1.3353333333333333</v>
      </c>
      <c r="O2205" s="34">
        <f t="shared" si="107"/>
        <v>0.66766666666666685</v>
      </c>
    </row>
    <row r="2206" spans="1:15" x14ac:dyDescent="0.2">
      <c r="A2206" s="40">
        <v>45689</v>
      </c>
      <c r="B2206" t="s">
        <v>240</v>
      </c>
      <c r="C2206" s="35" t="s">
        <v>128</v>
      </c>
      <c r="D2206" s="35" t="s">
        <v>72</v>
      </c>
      <c r="E2206" s="35" t="s">
        <v>22</v>
      </c>
      <c r="F2206" s="26" t="s">
        <v>63</v>
      </c>
      <c r="G2206" s="36">
        <v>3934</v>
      </c>
      <c r="H2206" s="37">
        <v>1166.06</v>
      </c>
      <c r="I2206" s="37">
        <v>1.9570000000000001</v>
      </c>
      <c r="J2206" s="37">
        <v>3.09083</v>
      </c>
      <c r="K2206" s="22" t="str">
        <f t="shared" si="105"/>
        <v>25x75-Q2</v>
      </c>
      <c r="L2206" s="32">
        <f>VLOOKUP(K:K,'price per block'!A:B,2,FALSE)</f>
        <v>300</v>
      </c>
      <c r="M2206" s="33">
        <f>VLOOKUP(K:K,'price per block'!A:E,5,FALSE)</f>
        <v>1</v>
      </c>
      <c r="N2206">
        <f t="shared" si="106"/>
        <v>1.9570000000000001</v>
      </c>
      <c r="O2206" s="34">
        <f t="shared" si="107"/>
        <v>0</v>
      </c>
    </row>
    <row r="2207" spans="1:15" x14ac:dyDescent="0.2">
      <c r="A2207" s="40">
        <v>45689</v>
      </c>
      <c r="B2207" t="s">
        <v>240</v>
      </c>
      <c r="C2207" s="35" t="s">
        <v>128</v>
      </c>
      <c r="D2207" s="35" t="s">
        <v>70</v>
      </c>
      <c r="E2207" s="35" t="s">
        <v>12</v>
      </c>
      <c r="F2207" s="26" t="s">
        <v>65</v>
      </c>
      <c r="G2207" s="36">
        <v>53</v>
      </c>
      <c r="H2207" s="37">
        <v>159.15899999999999</v>
      </c>
      <c r="I2207" s="37">
        <v>0.26800000000000002</v>
      </c>
      <c r="J2207" s="37">
        <v>0.42326799999999998</v>
      </c>
      <c r="K2207" s="22" t="str">
        <f t="shared" si="105"/>
        <v>25x75-Q5</v>
      </c>
      <c r="L2207" s="32">
        <f>VLOOKUP(K:K,'price per block'!A:B,2,FALSE)</f>
        <v>300</v>
      </c>
      <c r="M2207" s="33">
        <f>VLOOKUP(K:K,'price per block'!A:E,5,FALSE)</f>
        <v>1</v>
      </c>
      <c r="N2207">
        <f t="shared" si="106"/>
        <v>0.26800000000000002</v>
      </c>
      <c r="O2207" s="34">
        <f t="shared" si="107"/>
        <v>0</v>
      </c>
    </row>
    <row r="2208" spans="1:15" x14ac:dyDescent="0.2">
      <c r="A2208" s="40">
        <v>45689</v>
      </c>
      <c r="B2208" t="s">
        <v>240</v>
      </c>
      <c r="C2208" s="35" t="s">
        <v>128</v>
      </c>
      <c r="D2208" s="35" t="s">
        <v>73</v>
      </c>
      <c r="E2208" s="35" t="s">
        <v>12</v>
      </c>
      <c r="F2208" s="26" t="s">
        <v>65</v>
      </c>
      <c r="G2208" s="36">
        <v>87</v>
      </c>
      <c r="H2208" s="37">
        <v>209.49600000000001</v>
      </c>
      <c r="I2208" s="37">
        <v>0.35199999999999998</v>
      </c>
      <c r="J2208" s="37">
        <v>0.55672999999999995</v>
      </c>
      <c r="K2208" s="22" t="str">
        <f t="shared" si="105"/>
        <v>25x75-Q5</v>
      </c>
      <c r="L2208" s="32">
        <f>VLOOKUP(K:K,'price per block'!A:B,2,FALSE)</f>
        <v>300</v>
      </c>
      <c r="M2208" s="33">
        <f>VLOOKUP(K:K,'price per block'!A:E,5,FALSE)</f>
        <v>1</v>
      </c>
      <c r="N2208">
        <f t="shared" si="106"/>
        <v>0.35199999999999998</v>
      </c>
      <c r="O2208" s="34">
        <f t="shared" si="107"/>
        <v>0</v>
      </c>
    </row>
    <row r="2209" spans="1:15" x14ac:dyDescent="0.2">
      <c r="A2209" s="40">
        <v>45689</v>
      </c>
      <c r="B2209" t="s">
        <v>97</v>
      </c>
      <c r="C2209" s="35" t="s">
        <v>126</v>
      </c>
      <c r="D2209" s="35" t="s">
        <v>6</v>
      </c>
      <c r="E2209" s="35" t="s">
        <v>6</v>
      </c>
      <c r="F2209" s="26" t="s">
        <v>6</v>
      </c>
      <c r="G2209" s="36">
        <v>52035</v>
      </c>
      <c r="H2209" s="37">
        <v>3099.08</v>
      </c>
      <c r="I2209" s="37">
        <v>4.0679999999999996</v>
      </c>
      <c r="J2209" s="37">
        <v>10.150499999999999</v>
      </c>
      <c r="K2209" s="22" t="str">
        <f t="shared" ref="K2209:K2219" si="108">CONCATENATE(C2209,"-",F2209)</f>
        <v>19x75-Waste</v>
      </c>
      <c r="L2209" s="32">
        <f>VLOOKUP(K:K,'price per block'!A:B,2,FALSE)</f>
        <v>300</v>
      </c>
      <c r="M2209" s="33">
        <f>VLOOKUP(K:K,'price per block'!A:E,5,FALSE)</f>
        <v>1</v>
      </c>
      <c r="N2209">
        <f t="shared" ref="N2209:N2219" si="109">M2209*I2209</f>
        <v>4.0679999999999996</v>
      </c>
      <c r="O2209" s="34">
        <f t="shared" ref="O2209:O2219" si="110">I2209-N2209</f>
        <v>0</v>
      </c>
    </row>
    <row r="2210" spans="1:15" x14ac:dyDescent="0.2">
      <c r="A2210" s="40">
        <v>45689</v>
      </c>
      <c r="B2210" t="s">
        <v>97</v>
      </c>
      <c r="C2210" s="35" t="s">
        <v>126</v>
      </c>
      <c r="D2210" s="35" t="s">
        <v>16</v>
      </c>
      <c r="E2210" s="35" t="s">
        <v>6</v>
      </c>
      <c r="F2210" s="26" t="s">
        <v>6</v>
      </c>
      <c r="G2210" s="36">
        <v>0</v>
      </c>
      <c r="H2210" s="37">
        <v>424.56400000000002</v>
      </c>
      <c r="I2210" s="37">
        <v>0.55700000000000005</v>
      </c>
      <c r="J2210" s="37">
        <v>1.3903799999999999</v>
      </c>
      <c r="K2210" s="22" t="str">
        <f t="shared" si="108"/>
        <v>19x75-Waste</v>
      </c>
      <c r="L2210" s="32">
        <f>VLOOKUP(K:K,'price per block'!A:B,2,FALSE)</f>
        <v>300</v>
      </c>
      <c r="M2210" s="33">
        <f>VLOOKUP(K:K,'price per block'!A:E,5,FALSE)</f>
        <v>1</v>
      </c>
      <c r="N2210">
        <f t="shared" si="109"/>
        <v>0.55700000000000005</v>
      </c>
      <c r="O2210" s="34">
        <f t="shared" si="110"/>
        <v>0</v>
      </c>
    </row>
    <row r="2211" spans="1:15" x14ac:dyDescent="0.2">
      <c r="A2211" s="40">
        <v>45689</v>
      </c>
      <c r="B2211" t="s">
        <v>97</v>
      </c>
      <c r="C2211" s="35" t="s">
        <v>126</v>
      </c>
      <c r="D2211" s="35" t="s">
        <v>17</v>
      </c>
      <c r="E2211" s="35" t="s">
        <v>6</v>
      </c>
      <c r="F2211" s="26" t="s">
        <v>6</v>
      </c>
      <c r="G2211" s="36">
        <v>1</v>
      </c>
      <c r="H2211" s="37">
        <v>3.6680000000000001</v>
      </c>
      <c r="I2211" s="37">
        <v>5.0000000000000001E-3</v>
      </c>
      <c r="J2211" s="37">
        <v>1.1993999999999999E-2</v>
      </c>
      <c r="K2211" s="22" t="str">
        <f t="shared" si="108"/>
        <v>19x75-Waste</v>
      </c>
      <c r="L2211" s="32">
        <f>VLOOKUP(K:K,'price per block'!A:B,2,FALSE)</f>
        <v>300</v>
      </c>
      <c r="M2211" s="33">
        <f>VLOOKUP(K:K,'price per block'!A:E,5,FALSE)</f>
        <v>1</v>
      </c>
      <c r="N2211">
        <f t="shared" si="109"/>
        <v>5.0000000000000001E-3</v>
      </c>
      <c r="O2211" s="34">
        <f t="shared" si="110"/>
        <v>0</v>
      </c>
    </row>
    <row r="2212" spans="1:15" x14ac:dyDescent="0.2">
      <c r="A2212" s="40">
        <v>45689</v>
      </c>
      <c r="B2212" t="s">
        <v>97</v>
      </c>
      <c r="C2212" s="35" t="s">
        <v>126</v>
      </c>
      <c r="D2212" s="35" t="s">
        <v>9</v>
      </c>
      <c r="E2212" s="35" t="s">
        <v>10</v>
      </c>
      <c r="F2212" s="26" t="s">
        <v>6</v>
      </c>
      <c r="G2212" s="36">
        <v>13828</v>
      </c>
      <c r="H2212" s="37">
        <v>3387.64</v>
      </c>
      <c r="I2212" s="37">
        <v>4.4429999999999996</v>
      </c>
      <c r="J2212" s="37">
        <v>11.0869</v>
      </c>
      <c r="K2212" s="22" t="str">
        <f t="shared" si="108"/>
        <v>19x75-Waste</v>
      </c>
      <c r="L2212" s="32">
        <f>VLOOKUP(K:K,'price per block'!A:B,2,FALSE)</f>
        <v>300</v>
      </c>
      <c r="M2212" s="33">
        <f>VLOOKUP(K:K,'price per block'!A:E,5,FALSE)</f>
        <v>1</v>
      </c>
      <c r="N2212">
        <f t="shared" si="109"/>
        <v>4.4429999999999996</v>
      </c>
      <c r="O2212" s="34">
        <f t="shared" si="110"/>
        <v>0</v>
      </c>
    </row>
    <row r="2213" spans="1:15" x14ac:dyDescent="0.2">
      <c r="A2213" s="40">
        <v>45689</v>
      </c>
      <c r="B2213" t="s">
        <v>97</v>
      </c>
      <c r="C2213" s="35" t="s">
        <v>126</v>
      </c>
      <c r="D2213" s="35" t="s">
        <v>11</v>
      </c>
      <c r="E2213" s="35" t="s">
        <v>12</v>
      </c>
      <c r="F2213" s="26" t="s">
        <v>61</v>
      </c>
      <c r="G2213" s="36">
        <v>45238</v>
      </c>
      <c r="H2213" s="37">
        <v>19222.7</v>
      </c>
      <c r="I2213" s="37">
        <v>25.231000000000002</v>
      </c>
      <c r="J2213" s="37">
        <v>62.954999999999998</v>
      </c>
      <c r="K2213" s="22" t="str">
        <f t="shared" si="108"/>
        <v>19x75-Q1</v>
      </c>
      <c r="L2213" s="32">
        <f>VLOOKUP(K:K,'price per block'!A:B,2,FALSE)</f>
        <v>300</v>
      </c>
      <c r="M2213" s="33">
        <f>VLOOKUP(K:K,'price per block'!A:E,5,FALSE)</f>
        <v>1</v>
      </c>
      <c r="N2213">
        <f t="shared" si="109"/>
        <v>25.231000000000002</v>
      </c>
      <c r="O2213" s="34">
        <f t="shared" si="110"/>
        <v>0</v>
      </c>
    </row>
    <row r="2214" spans="1:15" x14ac:dyDescent="0.2">
      <c r="A2214" s="40">
        <v>45689</v>
      </c>
      <c r="B2214" t="s">
        <v>97</v>
      </c>
      <c r="C2214" s="35" t="s">
        <v>126</v>
      </c>
      <c r="D2214" s="35" t="s">
        <v>14</v>
      </c>
      <c r="E2214" s="35" t="s">
        <v>15</v>
      </c>
      <c r="F2214" s="26" t="s">
        <v>62</v>
      </c>
      <c r="G2214" s="36">
        <v>4079</v>
      </c>
      <c r="H2214" s="37">
        <v>1105.83</v>
      </c>
      <c r="I2214" s="37">
        <v>1.4510000000000001</v>
      </c>
      <c r="J2214" s="37">
        <v>3.6195200000000001</v>
      </c>
      <c r="K2214" s="22" t="str">
        <f t="shared" si="108"/>
        <v>19x75-Q3</v>
      </c>
      <c r="L2214" s="32">
        <f>VLOOKUP(K:K,'price per block'!A:B,2,FALSE)</f>
        <v>244</v>
      </c>
      <c r="M2214" s="33">
        <f>VLOOKUP(K:K,'price per block'!A:E,5,FALSE)</f>
        <v>0.81333333333333335</v>
      </c>
      <c r="N2214">
        <f t="shared" si="109"/>
        <v>1.1801466666666667</v>
      </c>
      <c r="O2214" s="34">
        <f t="shared" si="110"/>
        <v>0.27085333333333339</v>
      </c>
    </row>
    <row r="2215" spans="1:15" x14ac:dyDescent="0.2">
      <c r="A2215" s="40">
        <v>45689</v>
      </c>
      <c r="B2215" t="s">
        <v>97</v>
      </c>
      <c r="C2215" s="35" t="s">
        <v>126</v>
      </c>
      <c r="D2215" s="35" t="s">
        <v>27</v>
      </c>
      <c r="E2215" s="35" t="s">
        <v>64</v>
      </c>
      <c r="F2215" s="26" t="s">
        <v>64</v>
      </c>
      <c r="G2215" s="36">
        <v>2972</v>
      </c>
      <c r="H2215" s="37">
        <v>715.86699999999996</v>
      </c>
      <c r="I2215" s="37">
        <v>0.93899999999999995</v>
      </c>
      <c r="J2215" s="37">
        <v>2.34396</v>
      </c>
      <c r="K2215" s="22" t="str">
        <f t="shared" si="108"/>
        <v>19x75-Q4</v>
      </c>
      <c r="L2215" s="32">
        <f>VLOOKUP(K:K,'price per block'!A:B,2,FALSE)</f>
        <v>200.00000000000003</v>
      </c>
      <c r="M2215" s="33">
        <f>VLOOKUP(K:K,'price per block'!A:E,5,FALSE)</f>
        <v>0.66666666666666663</v>
      </c>
      <c r="N2215">
        <f t="shared" si="109"/>
        <v>0.62599999999999989</v>
      </c>
      <c r="O2215" s="34">
        <f t="shared" si="110"/>
        <v>0.31300000000000006</v>
      </c>
    </row>
    <row r="2216" spans="1:15" x14ac:dyDescent="0.2">
      <c r="A2216" s="40">
        <v>45689</v>
      </c>
      <c r="B2216" t="s">
        <v>97</v>
      </c>
      <c r="C2216" s="35" t="s">
        <v>126</v>
      </c>
      <c r="D2216" s="35" t="s">
        <v>24</v>
      </c>
      <c r="E2216" s="35" t="s">
        <v>12</v>
      </c>
      <c r="F2216" s="26" t="s">
        <v>65</v>
      </c>
      <c r="G2216" s="36">
        <v>144</v>
      </c>
      <c r="H2216" s="37">
        <v>346.03199999999998</v>
      </c>
      <c r="I2216" s="37">
        <v>0.45500000000000002</v>
      </c>
      <c r="J2216" s="37">
        <v>1.1353</v>
      </c>
      <c r="K2216" s="22" t="str">
        <f t="shared" si="108"/>
        <v>19x75-Q5</v>
      </c>
      <c r="L2216" s="32">
        <f>VLOOKUP(K:K,'price per block'!A:B,2,FALSE)</f>
        <v>300</v>
      </c>
      <c r="M2216" s="33">
        <f>VLOOKUP(K:K,'price per block'!A:E,5,FALSE)</f>
        <v>1</v>
      </c>
      <c r="N2216">
        <f t="shared" si="109"/>
        <v>0.45500000000000002</v>
      </c>
      <c r="O2216" s="34">
        <f t="shared" si="110"/>
        <v>0</v>
      </c>
    </row>
    <row r="2217" spans="1:15" x14ac:dyDescent="0.2">
      <c r="A2217" s="40">
        <v>45689</v>
      </c>
      <c r="B2217" t="s">
        <v>97</v>
      </c>
      <c r="C2217" s="35" t="s">
        <v>126</v>
      </c>
      <c r="D2217" s="35" t="s">
        <v>25</v>
      </c>
      <c r="E2217" s="35" t="s">
        <v>12</v>
      </c>
      <c r="F2217" s="26" t="s">
        <v>65</v>
      </c>
      <c r="G2217" s="36">
        <v>98</v>
      </c>
      <c r="H2217" s="37">
        <v>294.29399999999998</v>
      </c>
      <c r="I2217" s="37">
        <v>0.38700000000000001</v>
      </c>
      <c r="J2217" s="37">
        <v>0.96509</v>
      </c>
      <c r="K2217" s="22" t="str">
        <f t="shared" si="108"/>
        <v>19x75-Q5</v>
      </c>
      <c r="L2217" s="32">
        <f>VLOOKUP(K:K,'price per block'!A:B,2,FALSE)</f>
        <v>300</v>
      </c>
      <c r="M2217" s="33">
        <f>VLOOKUP(K:K,'price per block'!A:E,5,FALSE)</f>
        <v>1</v>
      </c>
      <c r="N2217">
        <f t="shared" si="109"/>
        <v>0.38700000000000001</v>
      </c>
      <c r="O2217" s="34">
        <f t="shared" si="110"/>
        <v>0</v>
      </c>
    </row>
    <row r="2218" spans="1:15" x14ac:dyDescent="0.2">
      <c r="A2218" s="40">
        <v>45689</v>
      </c>
      <c r="B2218" t="s">
        <v>97</v>
      </c>
      <c r="C2218" s="35" t="s">
        <v>126</v>
      </c>
      <c r="D2218" s="35" t="s">
        <v>23</v>
      </c>
      <c r="E2218" s="35" t="s">
        <v>22</v>
      </c>
      <c r="F2218" s="26" t="s">
        <v>63</v>
      </c>
      <c r="G2218" s="36">
        <v>461</v>
      </c>
      <c r="H2218" s="37">
        <v>141.79900000000001</v>
      </c>
      <c r="I2218" s="37">
        <v>0.187</v>
      </c>
      <c r="J2218" s="37">
        <v>0.46563900000000003</v>
      </c>
      <c r="K2218" s="22" t="str">
        <f t="shared" si="108"/>
        <v>19x75-Q2</v>
      </c>
      <c r="L2218" s="32">
        <f>VLOOKUP(K:K,'price per block'!A:B,2,FALSE)</f>
        <v>300</v>
      </c>
      <c r="M2218" s="33">
        <f>VLOOKUP(K:K,'price per block'!A:E,5,FALSE)</f>
        <v>1</v>
      </c>
      <c r="N2218">
        <f t="shared" si="109"/>
        <v>0.187</v>
      </c>
      <c r="O2218" s="34">
        <f t="shared" si="110"/>
        <v>0</v>
      </c>
    </row>
    <row r="2219" spans="1:15" x14ac:dyDescent="0.2">
      <c r="A2219" s="40">
        <v>45689</v>
      </c>
      <c r="B2219" t="s">
        <v>97</v>
      </c>
      <c r="C2219" s="35" t="s">
        <v>126</v>
      </c>
      <c r="D2219" s="35" t="s">
        <v>13</v>
      </c>
      <c r="E2219" s="35" t="s">
        <v>12</v>
      </c>
      <c r="F2219" s="26" t="s">
        <v>61</v>
      </c>
      <c r="G2219" s="36">
        <v>8790</v>
      </c>
      <c r="H2219" s="37">
        <v>1793.28</v>
      </c>
      <c r="I2219" s="37">
        <v>2.355</v>
      </c>
      <c r="J2219" s="37">
        <v>5.87568</v>
      </c>
      <c r="K2219" s="22" t="str">
        <f t="shared" si="108"/>
        <v>19x75-Q1</v>
      </c>
      <c r="L2219" s="32">
        <f>VLOOKUP(K:K,'price per block'!A:B,2,FALSE)</f>
        <v>300</v>
      </c>
      <c r="M2219" s="33">
        <f>VLOOKUP(K:K,'price per block'!A:E,5,FALSE)</f>
        <v>1</v>
      </c>
      <c r="N2219">
        <f t="shared" si="109"/>
        <v>2.355</v>
      </c>
      <c r="O2219" s="34">
        <f t="shared" si="110"/>
        <v>0</v>
      </c>
    </row>
    <row r="2220" spans="1:15" x14ac:dyDescent="0.2">
      <c r="A2220" s="40">
        <v>45689</v>
      </c>
      <c r="B2220" t="s">
        <v>82</v>
      </c>
      <c r="C2220" s="35" t="s">
        <v>55</v>
      </c>
      <c r="D2220" s="35" t="s">
        <v>6</v>
      </c>
      <c r="E2220" s="35" t="s">
        <v>6</v>
      </c>
      <c r="F2220" s="26" t="s">
        <v>6</v>
      </c>
      <c r="G2220" s="36">
        <v>82248</v>
      </c>
      <c r="H2220" s="37">
        <v>3830.17</v>
      </c>
      <c r="I2220" s="37">
        <v>8.5510000000000002</v>
      </c>
      <c r="J2220" s="37">
        <v>2.1579899999999999</v>
      </c>
      <c r="K2220" s="22" t="str">
        <f t="shared" ref="K2220:K2242" si="111">CONCATENATE(C2220,"-",F2220)</f>
        <v>19x125-Waste</v>
      </c>
      <c r="L2220" s="32">
        <f>VLOOKUP(K:K,'price per block'!A:B,2,FALSE)</f>
        <v>321.42857142857144</v>
      </c>
      <c r="M2220" s="33">
        <f>VLOOKUP(K:K,'price per block'!A:E,5,FALSE)</f>
        <v>1</v>
      </c>
      <c r="N2220">
        <f t="shared" ref="N2220:N2242" si="112">M2220*I2220</f>
        <v>8.5510000000000002</v>
      </c>
      <c r="O2220" s="34">
        <f t="shared" ref="O2220:O2242" si="113">I2220-N2220</f>
        <v>0</v>
      </c>
    </row>
    <row r="2221" spans="1:15" x14ac:dyDescent="0.2">
      <c r="A2221" s="40">
        <v>45689</v>
      </c>
      <c r="B2221" t="s">
        <v>82</v>
      </c>
      <c r="C2221" s="35" t="s">
        <v>55</v>
      </c>
      <c r="D2221" s="35" t="s">
        <v>16</v>
      </c>
      <c r="E2221" s="35" t="s">
        <v>6</v>
      </c>
      <c r="F2221" s="26" t="s">
        <v>6</v>
      </c>
      <c r="G2221" s="36">
        <v>0</v>
      </c>
      <c r="H2221" s="37">
        <v>1108.58</v>
      </c>
      <c r="I2221" s="37">
        <v>2.4740000000000002</v>
      </c>
      <c r="J2221" s="37">
        <v>0.62446999999999997</v>
      </c>
      <c r="K2221" s="22" t="str">
        <f t="shared" si="111"/>
        <v>19x125-Waste</v>
      </c>
      <c r="L2221" s="32">
        <f>VLOOKUP(K:K,'price per block'!A:B,2,FALSE)</f>
        <v>321.42857142857144</v>
      </c>
      <c r="M2221" s="33">
        <f>VLOOKUP(K:K,'price per block'!A:E,5,FALSE)</f>
        <v>1</v>
      </c>
      <c r="N2221">
        <f t="shared" si="112"/>
        <v>2.4740000000000002</v>
      </c>
      <c r="O2221" s="34">
        <f t="shared" si="113"/>
        <v>0</v>
      </c>
    </row>
    <row r="2222" spans="1:15" x14ac:dyDescent="0.2">
      <c r="A2222" s="40">
        <v>45689</v>
      </c>
      <c r="B2222" t="s">
        <v>82</v>
      </c>
      <c r="C2222" s="35" t="s">
        <v>55</v>
      </c>
      <c r="D2222" s="35" t="s">
        <v>17</v>
      </c>
      <c r="E2222" s="35" t="s">
        <v>6</v>
      </c>
      <c r="F2222" s="26" t="s">
        <v>6</v>
      </c>
      <c r="G2222" s="36">
        <v>1</v>
      </c>
      <c r="H2222" s="37">
        <v>5.1379999999999999</v>
      </c>
      <c r="I2222" s="37">
        <v>1.2E-2</v>
      </c>
      <c r="J2222" s="37">
        <v>2.93706E-3</v>
      </c>
      <c r="K2222" s="22" t="str">
        <f t="shared" si="111"/>
        <v>19x125-Waste</v>
      </c>
      <c r="L2222" s="32">
        <f>VLOOKUP(K:K,'price per block'!A:B,2,FALSE)</f>
        <v>321.42857142857144</v>
      </c>
      <c r="M2222" s="33">
        <f>VLOOKUP(K:K,'price per block'!A:E,5,FALSE)</f>
        <v>1</v>
      </c>
      <c r="N2222">
        <f t="shared" si="112"/>
        <v>1.2E-2</v>
      </c>
      <c r="O2222" s="34">
        <f t="shared" si="113"/>
        <v>0</v>
      </c>
    </row>
    <row r="2223" spans="1:15" x14ac:dyDescent="0.2">
      <c r="A2223" s="40">
        <v>45689</v>
      </c>
      <c r="B2223" t="s">
        <v>82</v>
      </c>
      <c r="C2223" s="35" t="s">
        <v>55</v>
      </c>
      <c r="D2223" s="35" t="s">
        <v>9</v>
      </c>
      <c r="E2223" s="35" t="s">
        <v>10</v>
      </c>
      <c r="F2223" s="26" t="s">
        <v>6</v>
      </c>
      <c r="G2223" s="36">
        <v>43373</v>
      </c>
      <c r="H2223" s="37">
        <v>7762.89</v>
      </c>
      <c r="I2223" s="37">
        <v>17.32</v>
      </c>
      <c r="J2223" s="37">
        <v>4.3709300000000004</v>
      </c>
      <c r="K2223" s="22" t="str">
        <f t="shared" si="111"/>
        <v>19x125-Waste</v>
      </c>
      <c r="L2223" s="32">
        <f>VLOOKUP(K:K,'price per block'!A:B,2,FALSE)</f>
        <v>321.42857142857144</v>
      </c>
      <c r="M2223" s="33">
        <f>VLOOKUP(K:K,'price per block'!A:E,5,FALSE)</f>
        <v>1</v>
      </c>
      <c r="N2223">
        <f t="shared" si="112"/>
        <v>17.32</v>
      </c>
      <c r="O2223" s="34">
        <f t="shared" si="113"/>
        <v>0</v>
      </c>
    </row>
    <row r="2224" spans="1:15" x14ac:dyDescent="0.2">
      <c r="A2224" s="40">
        <v>45689</v>
      </c>
      <c r="B2224" t="s">
        <v>82</v>
      </c>
      <c r="C2224" s="35" t="s">
        <v>42</v>
      </c>
      <c r="D2224" s="35" t="s">
        <v>6</v>
      </c>
      <c r="E2224" s="35" t="s">
        <v>6</v>
      </c>
      <c r="F2224" s="26" t="s">
        <v>6</v>
      </c>
      <c r="G2224" s="36">
        <v>130800</v>
      </c>
      <c r="H2224" s="37">
        <v>7175.37</v>
      </c>
      <c r="I2224" s="37">
        <v>12.651999999999999</v>
      </c>
      <c r="J2224" s="37">
        <v>3.1930000000000001</v>
      </c>
      <c r="K2224" s="22" t="str">
        <f t="shared" si="111"/>
        <v>19x100-Waste</v>
      </c>
      <c r="L2224" s="32">
        <f>VLOOKUP(K:K,'price per block'!A:B,2,FALSE)</f>
        <v>300</v>
      </c>
      <c r="M2224" s="33">
        <f>VLOOKUP(K:K,'price per block'!A:E,5,FALSE)</f>
        <v>1</v>
      </c>
      <c r="N2224">
        <f t="shared" si="112"/>
        <v>12.651999999999999</v>
      </c>
      <c r="O2224" s="34">
        <f t="shared" si="113"/>
        <v>0</v>
      </c>
    </row>
    <row r="2225" spans="1:15" x14ac:dyDescent="0.2">
      <c r="A2225" s="40">
        <v>45689</v>
      </c>
      <c r="B2225" t="s">
        <v>82</v>
      </c>
      <c r="C2225" s="35" t="s">
        <v>42</v>
      </c>
      <c r="D2225" s="35" t="s">
        <v>16</v>
      </c>
      <c r="E2225" s="35" t="s">
        <v>6</v>
      </c>
      <c r="F2225" s="26" t="s">
        <v>6</v>
      </c>
      <c r="G2225" s="36">
        <v>0</v>
      </c>
      <c r="H2225" s="37">
        <v>1645.63</v>
      </c>
      <c r="I2225" s="37">
        <v>2.9009999999999998</v>
      </c>
      <c r="J2225" s="37">
        <v>0.73219999999999996</v>
      </c>
      <c r="K2225" s="22" t="str">
        <f t="shared" si="111"/>
        <v>19x100-Waste</v>
      </c>
      <c r="L2225" s="32">
        <f>VLOOKUP(K:K,'price per block'!A:B,2,FALSE)</f>
        <v>300</v>
      </c>
      <c r="M2225" s="33">
        <f>VLOOKUP(K:K,'price per block'!A:E,5,FALSE)</f>
        <v>1</v>
      </c>
      <c r="N2225">
        <f t="shared" si="112"/>
        <v>2.9009999999999998</v>
      </c>
      <c r="O2225" s="34">
        <f t="shared" si="113"/>
        <v>0</v>
      </c>
    </row>
    <row r="2226" spans="1:15" x14ac:dyDescent="0.2">
      <c r="A2226" s="40">
        <v>45689</v>
      </c>
      <c r="B2226" t="s">
        <v>82</v>
      </c>
      <c r="C2226" s="35" t="s">
        <v>42</v>
      </c>
      <c r="D2226" s="35" t="s">
        <v>17</v>
      </c>
      <c r="E2226" s="35" t="s">
        <v>6</v>
      </c>
      <c r="F2226" s="26" t="s">
        <v>6</v>
      </c>
      <c r="G2226" s="36">
        <v>1</v>
      </c>
      <c r="H2226" s="37">
        <v>3.0219999999999998</v>
      </c>
      <c r="I2226" s="37">
        <v>5.0000000000000001E-3</v>
      </c>
      <c r="J2226" s="37">
        <v>1.34033E-3</v>
      </c>
      <c r="K2226" s="22" t="str">
        <f t="shared" si="111"/>
        <v>19x100-Waste</v>
      </c>
      <c r="L2226" s="32">
        <f>VLOOKUP(K:K,'price per block'!A:B,2,FALSE)</f>
        <v>300</v>
      </c>
      <c r="M2226" s="33">
        <f>VLOOKUP(K:K,'price per block'!A:E,5,FALSE)</f>
        <v>1</v>
      </c>
      <c r="N2226">
        <f t="shared" si="112"/>
        <v>5.0000000000000001E-3</v>
      </c>
      <c r="O2226" s="34">
        <f t="shared" si="113"/>
        <v>0</v>
      </c>
    </row>
    <row r="2227" spans="1:15" x14ac:dyDescent="0.2">
      <c r="A2227" s="40">
        <v>45689</v>
      </c>
      <c r="B2227" t="s">
        <v>82</v>
      </c>
      <c r="C2227" s="35" t="s">
        <v>42</v>
      </c>
      <c r="D2227" s="35" t="s">
        <v>9</v>
      </c>
      <c r="E2227" s="35" t="s">
        <v>10</v>
      </c>
      <c r="F2227" s="26" t="s">
        <v>6</v>
      </c>
      <c r="G2227" s="36">
        <v>92089</v>
      </c>
      <c r="H2227" s="37">
        <v>16086.4</v>
      </c>
      <c r="I2227" s="37">
        <v>28.356000000000002</v>
      </c>
      <c r="J2227" s="37">
        <v>7.1560800000000002</v>
      </c>
      <c r="K2227" s="22" t="str">
        <f t="shared" si="111"/>
        <v>19x100-Waste</v>
      </c>
      <c r="L2227" s="32">
        <f>VLOOKUP(K:K,'price per block'!A:B,2,FALSE)</f>
        <v>300</v>
      </c>
      <c r="M2227" s="33">
        <f>VLOOKUP(K:K,'price per block'!A:E,5,FALSE)</f>
        <v>1</v>
      </c>
      <c r="N2227">
        <f t="shared" si="112"/>
        <v>28.356000000000002</v>
      </c>
      <c r="O2227" s="34">
        <f t="shared" si="113"/>
        <v>0</v>
      </c>
    </row>
    <row r="2228" spans="1:15" x14ac:dyDescent="0.2">
      <c r="A2228" s="40">
        <v>45689</v>
      </c>
      <c r="B2228" t="s">
        <v>82</v>
      </c>
      <c r="C2228" s="35" t="s">
        <v>55</v>
      </c>
      <c r="D2228" s="35" t="s">
        <v>230</v>
      </c>
      <c r="E2228" s="35" t="s">
        <v>15</v>
      </c>
      <c r="F2228" s="26" t="s">
        <v>64</v>
      </c>
      <c r="G2228" s="36">
        <v>33895</v>
      </c>
      <c r="H2228" s="37">
        <v>7780.29</v>
      </c>
      <c r="I2228" s="37">
        <v>17.364000000000001</v>
      </c>
      <c r="J2228" s="37">
        <v>4.38218</v>
      </c>
      <c r="K2228" s="22" t="str">
        <f t="shared" si="111"/>
        <v>19x125-Q4</v>
      </c>
      <c r="L2228" s="32">
        <f>VLOOKUP(K:K,'price per block'!A:B,2,FALSE)</f>
        <v>128.57142857142858</v>
      </c>
      <c r="M2228" s="33">
        <f>VLOOKUP(K:K,'price per block'!A:E,5,FALSE)</f>
        <v>0.4</v>
      </c>
      <c r="N2228">
        <f t="shared" si="112"/>
        <v>6.9456000000000007</v>
      </c>
      <c r="O2228" s="34">
        <f t="shared" si="113"/>
        <v>10.4184</v>
      </c>
    </row>
    <row r="2229" spans="1:15" x14ac:dyDescent="0.2">
      <c r="A2229" s="40">
        <v>45689</v>
      </c>
      <c r="B2229" t="s">
        <v>82</v>
      </c>
      <c r="C2229" s="35" t="s">
        <v>55</v>
      </c>
      <c r="D2229" s="35" t="s">
        <v>229</v>
      </c>
      <c r="E2229" s="35" t="s">
        <v>15</v>
      </c>
      <c r="F2229" s="26" t="s">
        <v>62</v>
      </c>
      <c r="G2229" s="36">
        <v>35998</v>
      </c>
      <c r="H2229" s="37">
        <v>8773.4599999999991</v>
      </c>
      <c r="I2229" s="37">
        <v>19.577000000000002</v>
      </c>
      <c r="J2229" s="37">
        <v>4.9405299999999999</v>
      </c>
      <c r="K2229" s="22" t="str">
        <f t="shared" si="111"/>
        <v>19x125-Q3</v>
      </c>
      <c r="L2229" s="32">
        <f>VLOOKUP(K:K,'price per block'!A:B,2,FALSE)</f>
        <v>257.14285714285717</v>
      </c>
      <c r="M2229" s="33">
        <f>VLOOKUP(K:K,'price per block'!A:E,5,FALSE)</f>
        <v>0.6</v>
      </c>
      <c r="N2229">
        <f t="shared" si="112"/>
        <v>11.7462</v>
      </c>
      <c r="O2229" s="34">
        <f t="shared" si="113"/>
        <v>7.8308000000000018</v>
      </c>
    </row>
    <row r="2230" spans="1:15" x14ac:dyDescent="0.2">
      <c r="A2230" s="40">
        <v>45689</v>
      </c>
      <c r="B2230" t="s">
        <v>82</v>
      </c>
      <c r="C2230" s="35" t="s">
        <v>55</v>
      </c>
      <c r="D2230" s="35" t="s">
        <v>59</v>
      </c>
      <c r="E2230" s="35" t="s">
        <v>12</v>
      </c>
      <c r="F2230" s="26" t="s">
        <v>61</v>
      </c>
      <c r="G2230" s="36">
        <v>29856</v>
      </c>
      <c r="H2230" s="37">
        <v>6156.5</v>
      </c>
      <c r="I2230" s="37">
        <v>13.743</v>
      </c>
      <c r="J2230" s="37">
        <v>3.4681700000000002</v>
      </c>
      <c r="K2230" s="22" t="str">
        <f t="shared" si="111"/>
        <v>19x125-Q1</v>
      </c>
      <c r="L2230" s="32">
        <f>VLOOKUP(K:K,'price per block'!A:B,2,FALSE)</f>
        <v>321.42857142857144</v>
      </c>
      <c r="M2230" s="33">
        <f>VLOOKUP(K:K,'price per block'!A:E,5,FALSE)</f>
        <v>1</v>
      </c>
      <c r="N2230">
        <f t="shared" si="112"/>
        <v>13.743</v>
      </c>
      <c r="O2230" s="34">
        <f t="shared" si="113"/>
        <v>0</v>
      </c>
    </row>
    <row r="2231" spans="1:15" x14ac:dyDescent="0.2">
      <c r="A2231" s="40">
        <v>45689</v>
      </c>
      <c r="B2231" t="s">
        <v>82</v>
      </c>
      <c r="C2231" s="35" t="s">
        <v>55</v>
      </c>
      <c r="D2231" s="35" t="s">
        <v>57</v>
      </c>
      <c r="E2231" s="35" t="s">
        <v>12</v>
      </c>
      <c r="F2231" s="26" t="s">
        <v>61</v>
      </c>
      <c r="G2231" s="36">
        <v>110955</v>
      </c>
      <c r="H2231" s="37">
        <v>47672.4</v>
      </c>
      <c r="I2231" s="37">
        <v>106.41800000000001</v>
      </c>
      <c r="J2231" s="37">
        <v>26.8566</v>
      </c>
      <c r="K2231" s="22" t="str">
        <f t="shared" si="111"/>
        <v>19x125-Q1</v>
      </c>
      <c r="L2231" s="32">
        <f>VLOOKUP(K:K,'price per block'!A:B,2,FALSE)</f>
        <v>321.42857142857144</v>
      </c>
      <c r="M2231" s="33">
        <f>VLOOKUP(K:K,'price per block'!A:E,5,FALSE)</f>
        <v>1</v>
      </c>
      <c r="N2231">
        <f t="shared" si="112"/>
        <v>106.41800000000001</v>
      </c>
      <c r="O2231" s="34">
        <f t="shared" si="113"/>
        <v>0</v>
      </c>
    </row>
    <row r="2232" spans="1:15" x14ac:dyDescent="0.2">
      <c r="A2232" s="40">
        <v>45689</v>
      </c>
      <c r="B2232" t="s">
        <v>82</v>
      </c>
      <c r="C2232" s="35" t="s">
        <v>55</v>
      </c>
      <c r="D2232" s="35" t="s">
        <v>99</v>
      </c>
      <c r="E2232" s="35" t="s">
        <v>12</v>
      </c>
      <c r="F2232" s="26" t="s">
        <v>65</v>
      </c>
      <c r="G2232" s="36">
        <v>167</v>
      </c>
      <c r="H2232" s="37">
        <v>401.30099999999999</v>
      </c>
      <c r="I2232" s="37">
        <v>0.89800000000000002</v>
      </c>
      <c r="J2232" s="37">
        <v>0.226604</v>
      </c>
      <c r="K2232" s="22" t="str">
        <f t="shared" si="111"/>
        <v>19x125-Q5</v>
      </c>
      <c r="L2232" s="32">
        <f>VLOOKUP(K:K,'price per block'!A:B,2,FALSE)</f>
        <v>321.42857142857144</v>
      </c>
      <c r="M2232" s="33">
        <f>VLOOKUP(K:K,'price per block'!A:E,5,FALSE)</f>
        <v>1</v>
      </c>
      <c r="N2232">
        <f t="shared" si="112"/>
        <v>0.89800000000000002</v>
      </c>
      <c r="O2232" s="34">
        <f t="shared" si="113"/>
        <v>0</v>
      </c>
    </row>
    <row r="2233" spans="1:15" x14ac:dyDescent="0.2">
      <c r="A2233" s="40">
        <v>45689</v>
      </c>
      <c r="B2233" t="s">
        <v>82</v>
      </c>
      <c r="C2233" s="35" t="s">
        <v>55</v>
      </c>
      <c r="D2233" s="35" t="s">
        <v>100</v>
      </c>
      <c r="E2233" s="35" t="s">
        <v>12</v>
      </c>
      <c r="F2233" s="26" t="s">
        <v>65</v>
      </c>
      <c r="G2233" s="36">
        <v>140</v>
      </c>
      <c r="H2233" s="37">
        <v>420.42</v>
      </c>
      <c r="I2233" s="37">
        <v>0.94099999999999995</v>
      </c>
      <c r="J2233" s="37">
        <v>0.23742099999999999</v>
      </c>
      <c r="K2233" s="22" t="str">
        <f t="shared" si="111"/>
        <v>19x125-Q5</v>
      </c>
      <c r="L2233" s="32">
        <f>VLOOKUP(K:K,'price per block'!A:B,2,FALSE)</f>
        <v>321.42857142857144</v>
      </c>
      <c r="M2233" s="33">
        <f>VLOOKUP(K:K,'price per block'!A:E,5,FALSE)</f>
        <v>1</v>
      </c>
      <c r="N2233">
        <f t="shared" si="112"/>
        <v>0.94099999999999995</v>
      </c>
      <c r="O2233" s="34">
        <f t="shared" si="113"/>
        <v>0</v>
      </c>
    </row>
    <row r="2234" spans="1:15" x14ac:dyDescent="0.2">
      <c r="A2234" s="40">
        <v>45689</v>
      </c>
      <c r="B2234" t="s">
        <v>82</v>
      </c>
      <c r="C2234" s="35" t="s">
        <v>55</v>
      </c>
      <c r="D2234" s="35" t="s">
        <v>56</v>
      </c>
      <c r="E2234" s="35" t="s">
        <v>22</v>
      </c>
      <c r="F2234" s="26" t="s">
        <v>63</v>
      </c>
      <c r="G2234" s="36">
        <v>527</v>
      </c>
      <c r="H2234" s="37">
        <v>145.453</v>
      </c>
      <c r="I2234" s="37">
        <v>0.32400000000000001</v>
      </c>
      <c r="J2234" s="37">
        <v>8.1829499999999999E-2</v>
      </c>
      <c r="K2234" s="22" t="str">
        <f t="shared" si="111"/>
        <v>19x125-Q2</v>
      </c>
      <c r="L2234" s="32">
        <f>VLOOKUP(K:K,'price per block'!A:B,2,FALSE)</f>
        <v>321.42857142857144</v>
      </c>
      <c r="M2234" s="33">
        <f>VLOOKUP(K:K,'price per block'!A:E,5,FALSE)</f>
        <v>1</v>
      </c>
      <c r="N2234">
        <f t="shared" si="112"/>
        <v>0.32400000000000001</v>
      </c>
      <c r="O2234" s="34">
        <f t="shared" si="113"/>
        <v>0</v>
      </c>
    </row>
    <row r="2235" spans="1:15" x14ac:dyDescent="0.2">
      <c r="A2235" s="40">
        <v>45689</v>
      </c>
      <c r="B2235" t="s">
        <v>82</v>
      </c>
      <c r="C2235" s="35" t="s">
        <v>42</v>
      </c>
      <c r="D2235" s="35" t="s">
        <v>47</v>
      </c>
      <c r="E2235" s="35" t="s">
        <v>12</v>
      </c>
      <c r="F2235" s="26" t="s">
        <v>61</v>
      </c>
      <c r="G2235" s="36">
        <v>172775</v>
      </c>
      <c r="H2235" s="37">
        <v>69548.100000000006</v>
      </c>
      <c r="I2235" s="37">
        <v>122.624</v>
      </c>
      <c r="J2235" s="37">
        <v>30.946400000000001</v>
      </c>
      <c r="K2235" s="22" t="str">
        <f t="shared" si="111"/>
        <v>19x100-Q1</v>
      </c>
      <c r="L2235" s="32">
        <f>VLOOKUP(K:K,'price per block'!A:B,2,FALSE)</f>
        <v>300</v>
      </c>
      <c r="M2235" s="33">
        <f>VLOOKUP(K:K,'price per block'!A:E,5,FALSE)</f>
        <v>1</v>
      </c>
      <c r="N2235">
        <f t="shared" si="112"/>
        <v>122.624</v>
      </c>
      <c r="O2235" s="34">
        <f t="shared" si="113"/>
        <v>0</v>
      </c>
    </row>
    <row r="2236" spans="1:15" x14ac:dyDescent="0.2">
      <c r="A2236" s="40">
        <v>45689</v>
      </c>
      <c r="B2236" t="s">
        <v>82</v>
      </c>
      <c r="C2236" s="35" t="s">
        <v>42</v>
      </c>
      <c r="D2236" s="35" t="s">
        <v>110</v>
      </c>
      <c r="E2236" s="35" t="s">
        <v>15</v>
      </c>
      <c r="F2236" s="26" t="s">
        <v>64</v>
      </c>
      <c r="G2236" s="36">
        <v>40041</v>
      </c>
      <c r="H2236" s="37">
        <v>8515.6200000000008</v>
      </c>
      <c r="I2236" s="37">
        <v>15.010999999999999</v>
      </c>
      <c r="J2236" s="37">
        <v>3.7883399999999998</v>
      </c>
      <c r="K2236" s="22" t="str">
        <f t="shared" si="111"/>
        <v>19x100-Q4</v>
      </c>
      <c r="L2236" s="32">
        <f>VLOOKUP(K:K,'price per block'!A:B,2,FALSE)</f>
        <v>150</v>
      </c>
      <c r="M2236" s="33">
        <f>VLOOKUP(K:K,'price per block'!A:E,5,FALSE)</f>
        <v>0.5</v>
      </c>
      <c r="N2236">
        <f t="shared" si="112"/>
        <v>7.5054999999999996</v>
      </c>
      <c r="O2236" s="34">
        <f t="shared" si="113"/>
        <v>7.5054999999999996</v>
      </c>
    </row>
    <row r="2237" spans="1:15" x14ac:dyDescent="0.2">
      <c r="A2237" s="40">
        <v>45689</v>
      </c>
      <c r="B2237" t="s">
        <v>82</v>
      </c>
      <c r="C2237" s="35" t="s">
        <v>42</v>
      </c>
      <c r="D2237" s="35" t="s">
        <v>46</v>
      </c>
      <c r="E2237" s="35" t="s">
        <v>12</v>
      </c>
      <c r="F2237" s="26" t="s">
        <v>61</v>
      </c>
      <c r="G2237" s="36">
        <v>42900</v>
      </c>
      <c r="H2237" s="37">
        <v>8091.04</v>
      </c>
      <c r="I2237" s="37">
        <v>14.263999999999999</v>
      </c>
      <c r="J2237" s="37">
        <v>3.59972</v>
      </c>
      <c r="K2237" s="22" t="str">
        <f t="shared" si="111"/>
        <v>19x100-Q1</v>
      </c>
      <c r="L2237" s="32">
        <f>VLOOKUP(K:K,'price per block'!A:B,2,FALSE)</f>
        <v>300</v>
      </c>
      <c r="M2237" s="33">
        <f>VLOOKUP(K:K,'price per block'!A:E,5,FALSE)</f>
        <v>1</v>
      </c>
      <c r="N2237">
        <f t="shared" si="112"/>
        <v>14.263999999999999</v>
      </c>
      <c r="O2237" s="34">
        <f t="shared" si="113"/>
        <v>0</v>
      </c>
    </row>
    <row r="2238" spans="1:15" x14ac:dyDescent="0.2">
      <c r="A2238" s="40">
        <v>45689</v>
      </c>
      <c r="B2238" t="s">
        <v>82</v>
      </c>
      <c r="C2238" s="35" t="s">
        <v>42</v>
      </c>
      <c r="D2238" s="35" t="s">
        <v>96</v>
      </c>
      <c r="E2238" s="35" t="s">
        <v>15</v>
      </c>
      <c r="F2238" s="26" t="s">
        <v>62</v>
      </c>
      <c r="G2238" s="36">
        <v>15211</v>
      </c>
      <c r="H2238" s="37">
        <v>3909.88</v>
      </c>
      <c r="I2238" s="37">
        <v>6.891</v>
      </c>
      <c r="J2238" s="37">
        <v>1.73905</v>
      </c>
      <c r="K2238" s="22" t="str">
        <f t="shared" si="111"/>
        <v>19x100-Q3</v>
      </c>
      <c r="L2238" s="32">
        <f>VLOOKUP(K:K,'price per block'!A:B,2,FALSE)</f>
        <v>225</v>
      </c>
      <c r="M2238" s="33">
        <f>VLOOKUP(K:K,'price per block'!A:E,5,FALSE)</f>
        <v>0.75</v>
      </c>
      <c r="N2238">
        <f t="shared" si="112"/>
        <v>5.1682500000000005</v>
      </c>
      <c r="O2238" s="34">
        <f t="shared" si="113"/>
        <v>1.7227499999999996</v>
      </c>
    </row>
    <row r="2239" spans="1:15" x14ac:dyDescent="0.2">
      <c r="A2239" s="40">
        <v>45689</v>
      </c>
      <c r="B2239" t="s">
        <v>82</v>
      </c>
      <c r="C2239" s="35" t="s">
        <v>42</v>
      </c>
      <c r="D2239" s="35" t="s">
        <v>45</v>
      </c>
      <c r="E2239" s="35" t="s">
        <v>22</v>
      </c>
      <c r="F2239" s="26" t="s">
        <v>63</v>
      </c>
      <c r="G2239" s="36">
        <v>425</v>
      </c>
      <c r="H2239" s="37">
        <v>135.97499999999999</v>
      </c>
      <c r="I2239" s="37">
        <v>0.24</v>
      </c>
      <c r="J2239" s="37">
        <v>6.0456700000000002E-2</v>
      </c>
      <c r="K2239" s="22" t="str">
        <f t="shared" si="111"/>
        <v>19x100-Q2</v>
      </c>
      <c r="L2239" s="32">
        <f>VLOOKUP(K:K,'price per block'!A:B,2,FALSE)</f>
        <v>300</v>
      </c>
      <c r="M2239" s="33">
        <f>VLOOKUP(K:K,'price per block'!A:E,5,FALSE)</f>
        <v>1</v>
      </c>
      <c r="N2239">
        <f t="shared" si="112"/>
        <v>0.24</v>
      </c>
      <c r="O2239" s="34">
        <f t="shared" si="113"/>
        <v>0</v>
      </c>
    </row>
    <row r="2240" spans="1:15" x14ac:dyDescent="0.2">
      <c r="A2240" s="40">
        <v>45689</v>
      </c>
      <c r="B2240" t="s">
        <v>82</v>
      </c>
      <c r="C2240" s="35" t="s">
        <v>42</v>
      </c>
      <c r="D2240" s="35" t="s">
        <v>231</v>
      </c>
      <c r="E2240" s="35" t="s">
        <v>12</v>
      </c>
      <c r="F2240" s="26" t="s">
        <v>65</v>
      </c>
      <c r="G2240" s="36">
        <v>1249</v>
      </c>
      <c r="H2240" s="37">
        <v>1498.8</v>
      </c>
      <c r="I2240" s="37">
        <v>2.6429999999999998</v>
      </c>
      <c r="J2240" s="37">
        <v>0.66710000000000003</v>
      </c>
      <c r="K2240" s="22" t="str">
        <f t="shared" si="111"/>
        <v>19x100-Q5</v>
      </c>
      <c r="L2240" s="32">
        <f>VLOOKUP(K:K,'price per block'!A:B,2,FALSE)</f>
        <v>300</v>
      </c>
      <c r="M2240" s="33">
        <f>VLOOKUP(K:K,'price per block'!A:E,5,FALSE)</f>
        <v>1</v>
      </c>
      <c r="N2240">
        <f t="shared" si="112"/>
        <v>2.6429999999999998</v>
      </c>
      <c r="O2240" s="34">
        <f t="shared" si="113"/>
        <v>0</v>
      </c>
    </row>
    <row r="2241" spans="1:15" x14ac:dyDescent="0.2">
      <c r="A2241" s="40">
        <v>45689</v>
      </c>
      <c r="B2241" t="s">
        <v>82</v>
      </c>
      <c r="C2241" s="35" t="s">
        <v>42</v>
      </c>
      <c r="D2241" s="35" t="s">
        <v>41</v>
      </c>
      <c r="E2241" s="35" t="s">
        <v>12</v>
      </c>
      <c r="F2241" s="26" t="s">
        <v>65</v>
      </c>
      <c r="G2241" s="36">
        <v>327</v>
      </c>
      <c r="H2241" s="37">
        <v>981.98099999999999</v>
      </c>
      <c r="I2241" s="37">
        <v>1.7310000000000001</v>
      </c>
      <c r="J2241" s="37">
        <v>0.43676799999999999</v>
      </c>
      <c r="K2241" s="22" t="str">
        <f t="shared" si="111"/>
        <v>19x100-Q5</v>
      </c>
      <c r="L2241" s="32">
        <f>VLOOKUP(K:K,'price per block'!A:B,2,FALSE)</f>
        <v>300</v>
      </c>
      <c r="M2241" s="33">
        <f>VLOOKUP(K:K,'price per block'!A:E,5,FALSE)</f>
        <v>1</v>
      </c>
      <c r="N2241">
        <f t="shared" si="112"/>
        <v>1.7310000000000001</v>
      </c>
      <c r="O2241" s="34">
        <f t="shared" si="113"/>
        <v>0</v>
      </c>
    </row>
    <row r="2242" spans="1:15" x14ac:dyDescent="0.2">
      <c r="A2242" s="40">
        <v>45689</v>
      </c>
      <c r="B2242" t="s">
        <v>82</v>
      </c>
      <c r="C2242" s="35" t="s">
        <v>42</v>
      </c>
      <c r="D2242" s="35" t="s">
        <v>43</v>
      </c>
      <c r="E2242" s="35" t="s">
        <v>12</v>
      </c>
      <c r="F2242" s="26" t="s">
        <v>65</v>
      </c>
      <c r="G2242" s="36">
        <v>308</v>
      </c>
      <c r="H2242" s="37">
        <v>741.66399999999999</v>
      </c>
      <c r="I2242" s="37">
        <v>1.3069999999999999</v>
      </c>
      <c r="J2242" s="37">
        <v>0.32988699999999999</v>
      </c>
      <c r="K2242" s="22" t="str">
        <f t="shared" si="111"/>
        <v>19x100-Q5</v>
      </c>
      <c r="L2242" s="32">
        <f>VLOOKUP(K:K,'price per block'!A:B,2,FALSE)</f>
        <v>300</v>
      </c>
      <c r="M2242" s="33">
        <f>VLOOKUP(K:K,'price per block'!A:E,5,FALSE)</f>
        <v>1</v>
      </c>
      <c r="N2242">
        <f t="shared" si="112"/>
        <v>1.3069999999999999</v>
      </c>
      <c r="O2242" s="34">
        <f t="shared" si="113"/>
        <v>0</v>
      </c>
    </row>
    <row r="2243" spans="1:15" x14ac:dyDescent="0.2">
      <c r="A2243" s="40">
        <v>45689</v>
      </c>
      <c r="B2243" s="39" t="s">
        <v>26</v>
      </c>
      <c r="C2243" s="35" t="s">
        <v>128</v>
      </c>
      <c r="D2243" s="35" t="s">
        <v>6</v>
      </c>
      <c r="E2243" s="35" t="s">
        <v>6</v>
      </c>
      <c r="F2243" s="26" t="s">
        <v>6</v>
      </c>
      <c r="G2243" s="36">
        <v>82841</v>
      </c>
      <c r="H2243" s="37">
        <v>4518.5</v>
      </c>
      <c r="I2243" s="37">
        <v>7.5590000000000002</v>
      </c>
      <c r="J2243" s="37">
        <v>5.6498999999999997</v>
      </c>
      <c r="K2243" s="22" t="str">
        <f t="shared" ref="K2243:K2306" si="114">CONCATENATE(C2243,"-",F2243)</f>
        <v>25x75-Waste</v>
      </c>
      <c r="L2243" s="32">
        <f>VLOOKUP(K:K,'price per block'!A:B,2,FALSE)</f>
        <v>300</v>
      </c>
      <c r="M2243" s="33">
        <f>VLOOKUP(K:K,'price per block'!A:E,5,FALSE)</f>
        <v>1</v>
      </c>
      <c r="N2243">
        <f t="shared" ref="N2243:N2253" si="115">M2243*I2243</f>
        <v>7.5590000000000002</v>
      </c>
      <c r="O2243" s="34">
        <f t="shared" ref="O2243:O2253" si="116">I2243-N2243</f>
        <v>0</v>
      </c>
    </row>
    <row r="2244" spans="1:15" x14ac:dyDescent="0.2">
      <c r="A2244" s="40">
        <v>45689</v>
      </c>
      <c r="B2244" s="39" t="s">
        <v>26</v>
      </c>
      <c r="C2244" s="35" t="s">
        <v>128</v>
      </c>
      <c r="D2244" s="35" t="s">
        <v>9</v>
      </c>
      <c r="E2244" s="35" t="s">
        <v>10</v>
      </c>
      <c r="F2244" s="26" t="s">
        <v>6</v>
      </c>
      <c r="G2244" s="36">
        <v>73044</v>
      </c>
      <c r="H2244" s="37">
        <v>15494</v>
      </c>
      <c r="I2244" s="37">
        <v>25.893999999999998</v>
      </c>
      <c r="J2244" s="37">
        <v>19.3551</v>
      </c>
      <c r="K2244" s="22" t="str">
        <f t="shared" si="114"/>
        <v>25x75-Waste</v>
      </c>
      <c r="L2244" s="32">
        <f>VLOOKUP(K:K,'price per block'!A:B,2,FALSE)</f>
        <v>300</v>
      </c>
      <c r="M2244" s="33">
        <f>VLOOKUP(K:K,'price per block'!A:E,5,FALSE)</f>
        <v>1</v>
      </c>
      <c r="N2244">
        <f t="shared" si="115"/>
        <v>25.893999999999998</v>
      </c>
      <c r="O2244" s="34">
        <f t="shared" si="116"/>
        <v>0</v>
      </c>
    </row>
    <row r="2245" spans="1:15" x14ac:dyDescent="0.2">
      <c r="A2245" s="40">
        <v>45689</v>
      </c>
      <c r="B2245" s="39" t="s">
        <v>26</v>
      </c>
      <c r="C2245" s="35" t="s">
        <v>128</v>
      </c>
      <c r="D2245" s="35" t="s">
        <v>16</v>
      </c>
      <c r="E2245" s="35" t="s">
        <v>6</v>
      </c>
      <c r="F2245" s="26" t="s">
        <v>6</v>
      </c>
      <c r="G2245" s="36">
        <v>0</v>
      </c>
      <c r="H2245" s="37">
        <v>1049.96</v>
      </c>
      <c r="I2245" s="37">
        <v>1.756</v>
      </c>
      <c r="J2245" s="37">
        <v>1.3123199999999999</v>
      </c>
      <c r="K2245" s="22" t="str">
        <f t="shared" si="114"/>
        <v>25x75-Waste</v>
      </c>
      <c r="L2245" s="32">
        <f>VLOOKUP(K:K,'price per block'!A:B,2,FALSE)</f>
        <v>300</v>
      </c>
      <c r="M2245" s="33">
        <f>VLOOKUP(K:K,'price per block'!A:E,5,FALSE)</f>
        <v>1</v>
      </c>
      <c r="N2245">
        <f t="shared" si="115"/>
        <v>1.756</v>
      </c>
      <c r="O2245" s="34">
        <f t="shared" si="116"/>
        <v>0</v>
      </c>
    </row>
    <row r="2246" spans="1:15" x14ac:dyDescent="0.2">
      <c r="A2246" s="40">
        <v>45689</v>
      </c>
      <c r="B2246" s="39" t="s">
        <v>26</v>
      </c>
      <c r="C2246" s="35" t="s">
        <v>128</v>
      </c>
      <c r="D2246" s="35" t="s">
        <v>17</v>
      </c>
      <c r="E2246" s="35" t="s">
        <v>6</v>
      </c>
      <c r="F2246" s="26" t="s">
        <v>6</v>
      </c>
      <c r="G2246" s="36">
        <v>14</v>
      </c>
      <c r="H2246" s="37">
        <v>38.765999999999998</v>
      </c>
      <c r="I2246" s="37">
        <v>6.5000000000000002E-2</v>
      </c>
      <c r="J2246" s="37">
        <v>4.8398799999999999E-2</v>
      </c>
      <c r="K2246" s="22" t="str">
        <f t="shared" si="114"/>
        <v>25x75-Waste</v>
      </c>
      <c r="L2246" s="32">
        <f>VLOOKUP(K:K,'price per block'!A:B,2,FALSE)</f>
        <v>300</v>
      </c>
      <c r="M2246" s="33">
        <f>VLOOKUP(K:K,'price per block'!A:E,5,FALSE)</f>
        <v>1</v>
      </c>
      <c r="N2246">
        <f t="shared" si="115"/>
        <v>6.5000000000000002E-2</v>
      </c>
      <c r="O2246" s="34">
        <f t="shared" si="116"/>
        <v>0</v>
      </c>
    </row>
    <row r="2247" spans="1:15" x14ac:dyDescent="0.2">
      <c r="A2247" s="40">
        <v>45689</v>
      </c>
      <c r="B2247" s="39" t="s">
        <v>26</v>
      </c>
      <c r="C2247" s="35" t="s">
        <v>128</v>
      </c>
      <c r="D2247" s="35" t="s">
        <v>69</v>
      </c>
      <c r="E2247" s="35" t="s">
        <v>12</v>
      </c>
      <c r="F2247" s="26" t="s">
        <v>61</v>
      </c>
      <c r="G2247" s="36">
        <v>29518</v>
      </c>
      <c r="H2247" s="37">
        <v>6026.78</v>
      </c>
      <c r="I2247" s="37">
        <v>10.077999999999999</v>
      </c>
      <c r="J2247" s="37">
        <v>7.5332600000000003</v>
      </c>
      <c r="K2247" s="22" t="str">
        <f t="shared" si="114"/>
        <v>25x75-Q1</v>
      </c>
      <c r="L2247" s="32">
        <f>VLOOKUP(K:K,'price per block'!A:B,2,FALSE)</f>
        <v>300</v>
      </c>
      <c r="M2247" s="33">
        <f>VLOOKUP(K:K,'price per block'!A:E,5,FALSE)</f>
        <v>1</v>
      </c>
      <c r="N2247">
        <f t="shared" si="115"/>
        <v>10.077999999999999</v>
      </c>
      <c r="O2247" s="34">
        <f t="shared" si="116"/>
        <v>0</v>
      </c>
    </row>
    <row r="2248" spans="1:15" x14ac:dyDescent="0.2">
      <c r="A2248" s="40">
        <v>45689</v>
      </c>
      <c r="B2248" s="39" t="s">
        <v>26</v>
      </c>
      <c r="C2248" s="35" t="s">
        <v>128</v>
      </c>
      <c r="D2248" s="35" t="s">
        <v>68</v>
      </c>
      <c r="E2248" s="35" t="s">
        <v>12</v>
      </c>
      <c r="F2248" s="26" t="s">
        <v>61</v>
      </c>
      <c r="G2248" s="36">
        <v>100146</v>
      </c>
      <c r="H2248" s="37">
        <v>42495.6</v>
      </c>
      <c r="I2248" s="37">
        <v>71.072999999999993</v>
      </c>
      <c r="J2248" s="37">
        <v>53.125399999999999</v>
      </c>
      <c r="K2248" s="22" t="str">
        <f t="shared" si="114"/>
        <v>25x75-Q1</v>
      </c>
      <c r="L2248" s="32">
        <f>VLOOKUP(K:K,'price per block'!A:B,2,FALSE)</f>
        <v>300</v>
      </c>
      <c r="M2248" s="33">
        <f>VLOOKUP(K:K,'price per block'!A:E,5,FALSE)</f>
        <v>1</v>
      </c>
      <c r="N2248">
        <f t="shared" si="115"/>
        <v>71.072999999999993</v>
      </c>
      <c r="O2248" s="34">
        <f t="shared" si="116"/>
        <v>0</v>
      </c>
    </row>
    <row r="2249" spans="1:15" x14ac:dyDescent="0.2">
      <c r="A2249" s="40">
        <v>45689</v>
      </c>
      <c r="B2249" s="39" t="s">
        <v>26</v>
      </c>
      <c r="C2249" s="35" t="s">
        <v>128</v>
      </c>
      <c r="D2249" s="35" t="s">
        <v>98</v>
      </c>
      <c r="E2249" s="35" t="s">
        <v>15</v>
      </c>
      <c r="F2249" s="26" t="s">
        <v>64</v>
      </c>
      <c r="G2249" s="36">
        <v>10220</v>
      </c>
      <c r="H2249" s="37">
        <v>2376.33</v>
      </c>
      <c r="I2249" s="37">
        <v>3.97</v>
      </c>
      <c r="J2249" s="37">
        <v>2.9676499999999999</v>
      </c>
      <c r="K2249" s="22" t="str">
        <f t="shared" si="114"/>
        <v>25x75-Q4</v>
      </c>
      <c r="L2249" s="32">
        <f>VLOOKUP(K:K,'price per block'!A:B,2,FALSE)</f>
        <v>200.00000000000003</v>
      </c>
      <c r="M2249" s="33">
        <f>VLOOKUP(K:K,'price per block'!A:E,5,FALSE)</f>
        <v>0.66666666666666663</v>
      </c>
      <c r="N2249">
        <f t="shared" si="115"/>
        <v>2.6466666666666665</v>
      </c>
      <c r="O2249" s="34">
        <f t="shared" si="116"/>
        <v>1.3233333333333337</v>
      </c>
    </row>
    <row r="2250" spans="1:15" x14ac:dyDescent="0.2">
      <c r="A2250" s="40">
        <v>45689</v>
      </c>
      <c r="B2250" s="39" t="s">
        <v>26</v>
      </c>
      <c r="C2250" s="35" t="s">
        <v>128</v>
      </c>
      <c r="D2250" s="35" t="s">
        <v>71</v>
      </c>
      <c r="E2250" s="35" t="s">
        <v>15</v>
      </c>
      <c r="F2250" s="26" t="s">
        <v>62</v>
      </c>
      <c r="G2250" s="36">
        <v>21439</v>
      </c>
      <c r="H2250" s="37">
        <v>5298.66</v>
      </c>
      <c r="I2250" s="37">
        <v>8.8559999999999999</v>
      </c>
      <c r="J2250" s="37">
        <v>6.6196200000000003</v>
      </c>
      <c r="K2250" s="22" t="str">
        <f t="shared" si="114"/>
        <v>25x75-Q3</v>
      </c>
      <c r="L2250" s="32">
        <f>VLOOKUP(K:K,'price per block'!A:B,2,FALSE)</f>
        <v>244</v>
      </c>
      <c r="M2250" s="33">
        <f>VLOOKUP(K:K,'price per block'!A:E,5,FALSE)</f>
        <v>0.81333333333333335</v>
      </c>
      <c r="N2250">
        <f t="shared" si="115"/>
        <v>7.2028800000000004</v>
      </c>
      <c r="O2250" s="34">
        <f t="shared" si="116"/>
        <v>1.6531199999999995</v>
      </c>
    </row>
    <row r="2251" spans="1:15" x14ac:dyDescent="0.2">
      <c r="A2251" s="40">
        <v>45689</v>
      </c>
      <c r="B2251" s="39" t="s">
        <v>26</v>
      </c>
      <c r="C2251" s="35" t="s">
        <v>128</v>
      </c>
      <c r="D2251" s="35" t="s">
        <v>72</v>
      </c>
      <c r="E2251" s="35" t="s">
        <v>22</v>
      </c>
      <c r="F2251" s="26" t="s">
        <v>63</v>
      </c>
      <c r="G2251" s="36">
        <v>6210</v>
      </c>
      <c r="H2251" s="37">
        <v>1870.53</v>
      </c>
      <c r="I2251" s="37">
        <v>3.1280000000000001</v>
      </c>
      <c r="J2251" s="37">
        <v>2.3382000000000001</v>
      </c>
      <c r="K2251" s="22" t="str">
        <f t="shared" si="114"/>
        <v>25x75-Q2</v>
      </c>
      <c r="L2251" s="32">
        <f>VLOOKUP(K:K,'price per block'!A:B,2,FALSE)</f>
        <v>300</v>
      </c>
      <c r="M2251" s="33">
        <f>VLOOKUP(K:K,'price per block'!A:E,5,FALSE)</f>
        <v>1</v>
      </c>
      <c r="N2251">
        <f t="shared" si="115"/>
        <v>3.1280000000000001</v>
      </c>
      <c r="O2251" s="34">
        <f t="shared" si="116"/>
        <v>0</v>
      </c>
    </row>
    <row r="2252" spans="1:15" x14ac:dyDescent="0.2">
      <c r="A2252" s="40">
        <v>45689</v>
      </c>
      <c r="B2252" s="39" t="s">
        <v>26</v>
      </c>
      <c r="C2252" s="35" t="s">
        <v>128</v>
      </c>
      <c r="D2252" s="35" t="s">
        <v>73</v>
      </c>
      <c r="E2252" s="35" t="s">
        <v>12</v>
      </c>
      <c r="F2252" s="26" t="s">
        <v>65</v>
      </c>
      <c r="G2252" s="36">
        <v>240</v>
      </c>
      <c r="H2252" s="37">
        <v>577.91999999999996</v>
      </c>
      <c r="I2252" s="37">
        <v>0.96799999999999997</v>
      </c>
      <c r="J2252" s="37">
        <v>0.72333800000000004</v>
      </c>
      <c r="K2252" s="22" t="str">
        <f t="shared" si="114"/>
        <v>25x75-Q5</v>
      </c>
      <c r="L2252" s="32">
        <f>VLOOKUP(K:K,'price per block'!A:B,2,FALSE)</f>
        <v>300</v>
      </c>
      <c r="M2252" s="33">
        <f>VLOOKUP(K:K,'price per block'!A:E,5,FALSE)</f>
        <v>1</v>
      </c>
      <c r="N2252">
        <f t="shared" si="115"/>
        <v>0.96799999999999997</v>
      </c>
      <c r="O2252" s="34">
        <f t="shared" si="116"/>
        <v>0</v>
      </c>
    </row>
    <row r="2253" spans="1:15" x14ac:dyDescent="0.2">
      <c r="A2253" s="40">
        <v>45689</v>
      </c>
      <c r="B2253" s="39" t="s">
        <v>26</v>
      </c>
      <c r="C2253" s="35" t="s">
        <v>128</v>
      </c>
      <c r="D2253" s="35" t="s">
        <v>70</v>
      </c>
      <c r="E2253" s="35" t="s">
        <v>12</v>
      </c>
      <c r="F2253" s="26" t="s">
        <v>65</v>
      </c>
      <c r="G2253" s="36">
        <v>87</v>
      </c>
      <c r="H2253" s="37">
        <v>261.26100000000002</v>
      </c>
      <c r="I2253" s="37">
        <v>0.437</v>
      </c>
      <c r="J2253" s="37">
        <v>0.326764</v>
      </c>
      <c r="K2253" s="22" t="str">
        <f t="shared" si="114"/>
        <v>25x75-Q5</v>
      </c>
      <c r="L2253" s="32">
        <f>VLOOKUP(K:K,'price per block'!A:B,2,FALSE)</f>
        <v>300</v>
      </c>
      <c r="M2253" s="33">
        <f>VLOOKUP(K:K,'price per block'!A:E,5,FALSE)</f>
        <v>1</v>
      </c>
      <c r="N2253">
        <f t="shared" si="115"/>
        <v>0.437</v>
      </c>
      <c r="O2253" s="34">
        <f t="shared" si="116"/>
        <v>0</v>
      </c>
    </row>
    <row r="2254" spans="1:15" x14ac:dyDescent="0.2">
      <c r="A2254" s="40">
        <v>45717</v>
      </c>
      <c r="B2254" t="s">
        <v>97</v>
      </c>
      <c r="C2254" s="1" t="s">
        <v>42</v>
      </c>
      <c r="D2254" s="1" t="s">
        <v>6</v>
      </c>
      <c r="E2254" s="1" t="s">
        <v>6</v>
      </c>
      <c r="F2254" s="41" t="s">
        <v>6</v>
      </c>
      <c r="G2254" s="4">
        <v>68408</v>
      </c>
      <c r="H2254" s="3">
        <v>3944.78</v>
      </c>
      <c r="I2254" s="3">
        <v>6.9409999999999998</v>
      </c>
      <c r="J2254" s="3">
        <v>10.312099999999999</v>
      </c>
      <c r="K2254" s="22" t="str">
        <f t="shared" si="114"/>
        <v>19x100-Waste</v>
      </c>
      <c r="L2254" s="32">
        <f>VLOOKUP(K:K,'price per block'!A:B,2,FALSE)</f>
        <v>300</v>
      </c>
      <c r="M2254" s="33">
        <f>VLOOKUP(K:K,'price per block'!A:E,5,FALSE)</f>
        <v>1</v>
      </c>
      <c r="N2254">
        <f t="shared" ref="N2254:N2264" si="117">M2254*I2254</f>
        <v>6.9409999999999998</v>
      </c>
      <c r="O2254" s="34">
        <f t="shared" ref="O2254:O2264" si="118">I2254-N2254</f>
        <v>0</v>
      </c>
    </row>
    <row r="2255" spans="1:15" x14ac:dyDescent="0.2">
      <c r="A2255" s="40">
        <v>45717</v>
      </c>
      <c r="B2255" t="s">
        <v>97</v>
      </c>
      <c r="C2255" s="1" t="s">
        <v>42</v>
      </c>
      <c r="D2255" s="1" t="s">
        <v>9</v>
      </c>
      <c r="E2255" s="1" t="s">
        <v>10</v>
      </c>
      <c r="F2255" s="41" t="s">
        <v>6</v>
      </c>
      <c r="G2255" s="4">
        <v>12933</v>
      </c>
      <c r="H2255" s="3">
        <v>2901.43</v>
      </c>
      <c r="I2255" s="3">
        <v>5.1020000000000003</v>
      </c>
      <c r="J2255" s="3">
        <v>7.5803500000000001</v>
      </c>
      <c r="K2255" s="22" t="str">
        <f t="shared" si="114"/>
        <v>19x100-Waste</v>
      </c>
      <c r="L2255" s="32">
        <f>VLOOKUP(K:K,'price per block'!A:B,2,FALSE)</f>
        <v>300</v>
      </c>
      <c r="M2255" s="33">
        <f>VLOOKUP(K:K,'price per block'!A:E,5,FALSE)</f>
        <v>1</v>
      </c>
      <c r="N2255">
        <f t="shared" si="117"/>
        <v>5.1020000000000003</v>
      </c>
      <c r="O2255" s="34">
        <f t="shared" si="118"/>
        <v>0</v>
      </c>
    </row>
    <row r="2256" spans="1:15" x14ac:dyDescent="0.2">
      <c r="A2256" s="40">
        <v>45717</v>
      </c>
      <c r="B2256" t="s">
        <v>97</v>
      </c>
      <c r="C2256" s="1" t="s">
        <v>42</v>
      </c>
      <c r="D2256" s="1" t="s">
        <v>16</v>
      </c>
      <c r="E2256" s="1" t="s">
        <v>6</v>
      </c>
      <c r="F2256" s="41" t="s">
        <v>6</v>
      </c>
      <c r="G2256" s="4">
        <v>0</v>
      </c>
      <c r="H2256" s="3">
        <v>560.12</v>
      </c>
      <c r="I2256" s="3">
        <v>0.98499999999999999</v>
      </c>
      <c r="J2256" s="3">
        <v>1.4641599999999999</v>
      </c>
      <c r="K2256" s="22" t="str">
        <f t="shared" si="114"/>
        <v>19x100-Waste</v>
      </c>
      <c r="L2256" s="32">
        <f>VLOOKUP(K:K,'price per block'!A:B,2,FALSE)</f>
        <v>300</v>
      </c>
      <c r="M2256" s="33">
        <f>VLOOKUP(K:K,'price per block'!A:E,5,FALSE)</f>
        <v>1</v>
      </c>
      <c r="N2256">
        <f t="shared" si="117"/>
        <v>0.98499999999999999</v>
      </c>
      <c r="O2256" s="34">
        <f t="shared" si="118"/>
        <v>0</v>
      </c>
    </row>
    <row r="2257" spans="1:15" x14ac:dyDescent="0.2">
      <c r="A2257" s="40">
        <v>45717</v>
      </c>
      <c r="B2257" t="s">
        <v>97</v>
      </c>
      <c r="C2257" s="1" t="s">
        <v>42</v>
      </c>
      <c r="D2257" s="1" t="s">
        <v>17</v>
      </c>
      <c r="E2257" s="1" t="s">
        <v>6</v>
      </c>
      <c r="F2257" s="41" t="s">
        <v>6</v>
      </c>
      <c r="G2257" s="4">
        <v>1</v>
      </c>
      <c r="H2257" s="3">
        <v>5.6289999999999996</v>
      </c>
      <c r="I2257" s="3">
        <v>0.01</v>
      </c>
      <c r="J2257" s="3">
        <v>1.4553999999999999E-2</v>
      </c>
      <c r="K2257" s="22" t="str">
        <f t="shared" si="114"/>
        <v>19x100-Waste</v>
      </c>
      <c r="L2257" s="32">
        <f>VLOOKUP(K:K,'price per block'!A:B,2,FALSE)</f>
        <v>300</v>
      </c>
      <c r="M2257" s="33">
        <f>VLOOKUP(K:K,'price per block'!A:E,5,FALSE)</f>
        <v>1</v>
      </c>
      <c r="N2257">
        <f t="shared" si="117"/>
        <v>0.01</v>
      </c>
      <c r="O2257" s="34">
        <f t="shared" si="118"/>
        <v>0</v>
      </c>
    </row>
    <row r="2258" spans="1:15" x14ac:dyDescent="0.2">
      <c r="A2258" s="40">
        <v>45717</v>
      </c>
      <c r="B2258" t="s">
        <v>97</v>
      </c>
      <c r="C2258" s="1" t="s">
        <v>42</v>
      </c>
      <c r="D2258" s="1" t="s">
        <v>233</v>
      </c>
      <c r="E2258" s="1" t="s">
        <v>64</v>
      </c>
      <c r="F2258" s="41" t="s">
        <v>64</v>
      </c>
      <c r="G2258" s="4">
        <v>12999</v>
      </c>
      <c r="H2258" s="3">
        <v>2711.04</v>
      </c>
      <c r="I2258" s="3">
        <v>4.7679999999999998</v>
      </c>
      <c r="J2258" s="3">
        <v>7.0845599999999997</v>
      </c>
      <c r="K2258" s="22" t="str">
        <f t="shared" si="114"/>
        <v>19x100-Q4</v>
      </c>
      <c r="L2258" s="32">
        <f>VLOOKUP(K:K,'price per block'!A:B,2,FALSE)</f>
        <v>150</v>
      </c>
      <c r="M2258" s="33">
        <f>VLOOKUP(K:K,'price per block'!A:E,5,FALSE)</f>
        <v>0.5</v>
      </c>
      <c r="N2258">
        <f t="shared" si="117"/>
        <v>2.3839999999999999</v>
      </c>
      <c r="O2258" s="34">
        <f t="shared" si="118"/>
        <v>2.3839999999999999</v>
      </c>
    </row>
    <row r="2259" spans="1:15" x14ac:dyDescent="0.2">
      <c r="A2259" s="40">
        <v>45717</v>
      </c>
      <c r="B2259" t="s">
        <v>97</v>
      </c>
      <c r="C2259" s="1" t="s">
        <v>42</v>
      </c>
      <c r="D2259" s="1" t="s">
        <v>46</v>
      </c>
      <c r="E2259" s="1" t="s">
        <v>232</v>
      </c>
      <c r="F2259" s="41" t="s">
        <v>61</v>
      </c>
      <c r="G2259" s="4">
        <v>12055</v>
      </c>
      <c r="H2259" s="3">
        <v>2270.44</v>
      </c>
      <c r="I2259" s="3">
        <v>3.9940000000000002</v>
      </c>
      <c r="J2259" s="3">
        <v>5.9332900000000004</v>
      </c>
      <c r="K2259" s="22" t="str">
        <f t="shared" si="114"/>
        <v>19x100-Q1</v>
      </c>
      <c r="L2259" s="32">
        <f>VLOOKUP(K:K,'price per block'!A:B,2,FALSE)</f>
        <v>300</v>
      </c>
      <c r="M2259" s="33">
        <f>VLOOKUP(K:K,'price per block'!A:E,5,FALSE)</f>
        <v>1</v>
      </c>
      <c r="N2259">
        <f t="shared" si="117"/>
        <v>3.9940000000000002</v>
      </c>
      <c r="O2259" s="34">
        <f t="shared" si="118"/>
        <v>0</v>
      </c>
    </row>
    <row r="2260" spans="1:15" x14ac:dyDescent="0.2">
      <c r="A2260" s="40">
        <v>45717</v>
      </c>
      <c r="B2260" t="s">
        <v>97</v>
      </c>
      <c r="C2260" s="1" t="s">
        <v>42</v>
      </c>
      <c r="D2260" s="1" t="s">
        <v>47</v>
      </c>
      <c r="E2260" s="1" t="s">
        <v>232</v>
      </c>
      <c r="F2260" s="41" t="s">
        <v>61</v>
      </c>
      <c r="G2260" s="4">
        <v>57258</v>
      </c>
      <c r="H2260" s="3">
        <v>23824.1</v>
      </c>
      <c r="I2260" s="3">
        <v>41.926000000000002</v>
      </c>
      <c r="J2260" s="3">
        <v>62.2896</v>
      </c>
      <c r="K2260" s="22" t="str">
        <f t="shared" si="114"/>
        <v>19x100-Q1</v>
      </c>
      <c r="L2260" s="32">
        <f>VLOOKUP(K:K,'price per block'!A:B,2,FALSE)</f>
        <v>300</v>
      </c>
      <c r="M2260" s="33">
        <f>VLOOKUP(K:K,'price per block'!A:E,5,FALSE)</f>
        <v>1</v>
      </c>
      <c r="N2260">
        <f t="shared" si="117"/>
        <v>41.926000000000002</v>
      </c>
      <c r="O2260" s="34">
        <f t="shared" si="118"/>
        <v>0</v>
      </c>
    </row>
    <row r="2261" spans="1:15" x14ac:dyDescent="0.2">
      <c r="A2261" s="40">
        <v>45717</v>
      </c>
      <c r="B2261" t="s">
        <v>97</v>
      </c>
      <c r="C2261" s="1" t="s">
        <v>42</v>
      </c>
      <c r="D2261" s="1" t="s">
        <v>96</v>
      </c>
      <c r="E2261" s="1" t="s">
        <v>15</v>
      </c>
      <c r="F2261" s="41" t="s">
        <v>62</v>
      </c>
      <c r="G2261" s="4">
        <v>5549</v>
      </c>
      <c r="H2261" s="3">
        <v>1480.93</v>
      </c>
      <c r="I2261" s="3">
        <v>2.6040000000000001</v>
      </c>
      <c r="J2261" s="3">
        <v>3.8682099999999999</v>
      </c>
      <c r="K2261" s="22" t="str">
        <f t="shared" si="114"/>
        <v>19x100-Q3</v>
      </c>
      <c r="L2261" s="32">
        <f>VLOOKUP(K:K,'price per block'!A:B,2,FALSE)</f>
        <v>225</v>
      </c>
      <c r="M2261" s="33">
        <f>VLOOKUP(K:K,'price per block'!A:E,5,FALSE)</f>
        <v>0.75</v>
      </c>
      <c r="N2261">
        <f t="shared" si="117"/>
        <v>1.9530000000000001</v>
      </c>
      <c r="O2261" s="34">
        <f t="shared" si="118"/>
        <v>0.65100000000000002</v>
      </c>
    </row>
    <row r="2262" spans="1:15" x14ac:dyDescent="0.2">
      <c r="A2262" s="40">
        <v>45717</v>
      </c>
      <c r="B2262" t="s">
        <v>97</v>
      </c>
      <c r="C2262" s="1" t="s">
        <v>42</v>
      </c>
      <c r="D2262" s="1" t="s">
        <v>43</v>
      </c>
      <c r="E2262" s="1" t="s">
        <v>232</v>
      </c>
      <c r="F2262" s="41" t="s">
        <v>65</v>
      </c>
      <c r="G2262" s="4">
        <v>101</v>
      </c>
      <c r="H2262" s="3">
        <v>243.208</v>
      </c>
      <c r="I2262" s="3">
        <v>0.42799999999999999</v>
      </c>
      <c r="J2262" s="3">
        <v>0.63619099999999995</v>
      </c>
      <c r="K2262" s="22" t="str">
        <f t="shared" si="114"/>
        <v>19x100-Q5</v>
      </c>
      <c r="L2262" s="32">
        <f>VLOOKUP(K:K,'price per block'!A:B,2,FALSE)</f>
        <v>300</v>
      </c>
      <c r="M2262" s="33">
        <f>VLOOKUP(K:K,'price per block'!A:E,5,FALSE)</f>
        <v>1</v>
      </c>
      <c r="N2262">
        <f t="shared" si="117"/>
        <v>0.42799999999999999</v>
      </c>
      <c r="O2262" s="34">
        <f t="shared" si="118"/>
        <v>0</v>
      </c>
    </row>
    <row r="2263" spans="1:15" x14ac:dyDescent="0.2">
      <c r="A2263" s="40">
        <v>45717</v>
      </c>
      <c r="B2263" t="s">
        <v>97</v>
      </c>
      <c r="C2263" s="1" t="s">
        <v>42</v>
      </c>
      <c r="D2263" s="1" t="s">
        <v>45</v>
      </c>
      <c r="E2263" s="1" t="s">
        <v>22</v>
      </c>
      <c r="F2263" s="41" t="s">
        <v>63</v>
      </c>
      <c r="G2263" s="4">
        <v>291</v>
      </c>
      <c r="H2263" s="3">
        <v>77.992999999999995</v>
      </c>
      <c r="I2263" s="3">
        <v>0.13700000000000001</v>
      </c>
      <c r="J2263" s="3">
        <v>0.203877</v>
      </c>
      <c r="K2263" s="22" t="str">
        <f t="shared" si="114"/>
        <v>19x100-Q2</v>
      </c>
      <c r="L2263" s="32">
        <f>VLOOKUP(K:K,'price per block'!A:B,2,FALSE)</f>
        <v>300</v>
      </c>
      <c r="M2263" s="33">
        <f>VLOOKUP(K:K,'price per block'!A:E,5,FALSE)</f>
        <v>1</v>
      </c>
      <c r="N2263">
        <f t="shared" si="117"/>
        <v>0.13700000000000001</v>
      </c>
      <c r="O2263" s="34">
        <f t="shared" si="118"/>
        <v>0</v>
      </c>
    </row>
    <row r="2264" spans="1:15" x14ac:dyDescent="0.2">
      <c r="A2264" s="40">
        <v>45717</v>
      </c>
      <c r="B2264" t="s">
        <v>97</v>
      </c>
      <c r="C2264" s="1" t="s">
        <v>42</v>
      </c>
      <c r="D2264" s="1" t="s">
        <v>41</v>
      </c>
      <c r="E2264" s="1" t="s">
        <v>232</v>
      </c>
      <c r="F2264" s="41" t="s">
        <v>65</v>
      </c>
      <c r="G2264" s="4">
        <v>78</v>
      </c>
      <c r="H2264" s="3">
        <v>234.23400000000001</v>
      </c>
      <c r="I2264" s="3">
        <v>0.41299999999999998</v>
      </c>
      <c r="J2264" s="3">
        <v>0.613097</v>
      </c>
      <c r="K2264" s="22" t="str">
        <f t="shared" si="114"/>
        <v>19x100-Q5</v>
      </c>
      <c r="L2264" s="32">
        <f>VLOOKUP(K:K,'price per block'!A:B,2,FALSE)</f>
        <v>300</v>
      </c>
      <c r="M2264" s="33">
        <f>VLOOKUP(K:K,'price per block'!A:E,5,FALSE)</f>
        <v>1</v>
      </c>
      <c r="N2264">
        <f t="shared" si="117"/>
        <v>0.41299999999999998</v>
      </c>
      <c r="O2264" s="34">
        <f t="shared" si="118"/>
        <v>0</v>
      </c>
    </row>
    <row r="2265" spans="1:15" x14ac:dyDescent="0.2">
      <c r="A2265" s="40">
        <v>45717</v>
      </c>
      <c r="B2265" t="s">
        <v>80</v>
      </c>
      <c r="C2265" s="1" t="s">
        <v>126</v>
      </c>
      <c r="D2265" s="1" t="s">
        <v>6</v>
      </c>
      <c r="E2265" s="1" t="s">
        <v>6</v>
      </c>
      <c r="F2265" s="41" t="s">
        <v>6</v>
      </c>
      <c r="G2265" s="4">
        <v>245499</v>
      </c>
      <c r="H2265" s="3">
        <v>14821.2</v>
      </c>
      <c r="I2265" s="3">
        <v>19.417999999999999</v>
      </c>
      <c r="J2265" s="3">
        <v>2.1319599999999999</v>
      </c>
      <c r="K2265" s="42" t="str">
        <f t="shared" si="114"/>
        <v>19x75-Waste</v>
      </c>
      <c r="L2265" s="32">
        <f>VLOOKUP(K:K,'price per block'!A:B,2,FALSE)</f>
        <v>300</v>
      </c>
      <c r="M2265" s="33">
        <f>VLOOKUP(K:K,'price per block'!A:E,5,FALSE)</f>
        <v>1</v>
      </c>
      <c r="N2265">
        <f t="shared" ref="N2265:N2328" si="119">M2265*I2265</f>
        <v>19.417999999999999</v>
      </c>
      <c r="O2265" s="34">
        <f t="shared" ref="O2265:O2328" si="120">I2265-N2265</f>
        <v>0</v>
      </c>
    </row>
    <row r="2266" spans="1:15" x14ac:dyDescent="0.2">
      <c r="A2266" s="40">
        <v>45717</v>
      </c>
      <c r="B2266" t="s">
        <v>80</v>
      </c>
      <c r="C2266" s="1" t="s">
        <v>126</v>
      </c>
      <c r="D2266" s="1" t="s">
        <v>9</v>
      </c>
      <c r="E2266" s="1" t="s">
        <v>10</v>
      </c>
      <c r="F2266" s="41" t="s">
        <v>6</v>
      </c>
      <c r="G2266" s="4">
        <v>55480</v>
      </c>
      <c r="H2266" s="3">
        <v>14307.3</v>
      </c>
      <c r="I2266" s="3">
        <v>18.734999999999999</v>
      </c>
      <c r="J2266" s="3">
        <v>2.0569099999999998</v>
      </c>
      <c r="K2266" s="42" t="str">
        <f t="shared" si="114"/>
        <v>19x75-Waste</v>
      </c>
      <c r="L2266" s="32">
        <f>VLOOKUP(K:K,'price per block'!A:B,2,FALSE)</f>
        <v>300</v>
      </c>
      <c r="M2266" s="33">
        <f>VLOOKUP(K:K,'price per block'!A:E,5,FALSE)</f>
        <v>1</v>
      </c>
      <c r="N2266">
        <f t="shared" si="119"/>
        <v>18.734999999999999</v>
      </c>
      <c r="O2266" s="34">
        <f t="shared" si="120"/>
        <v>0</v>
      </c>
    </row>
    <row r="2267" spans="1:15" x14ac:dyDescent="0.2">
      <c r="A2267" s="40">
        <v>45717</v>
      </c>
      <c r="B2267" t="s">
        <v>80</v>
      </c>
      <c r="C2267" s="1" t="s">
        <v>126</v>
      </c>
      <c r="D2267" s="1" t="s">
        <v>16</v>
      </c>
      <c r="E2267" s="1" t="s">
        <v>6</v>
      </c>
      <c r="F2267" s="41" t="s">
        <v>6</v>
      </c>
      <c r="G2267" s="4">
        <v>0</v>
      </c>
      <c r="H2267" s="3">
        <v>1969.7</v>
      </c>
      <c r="I2267" s="3">
        <v>2.5819999999999999</v>
      </c>
      <c r="J2267" s="3">
        <v>0.28346500000000002</v>
      </c>
      <c r="K2267" s="42" t="str">
        <f t="shared" si="114"/>
        <v>19x75-Waste</v>
      </c>
      <c r="L2267" s="32">
        <f>VLOOKUP(K:K,'price per block'!A:B,2,FALSE)</f>
        <v>300</v>
      </c>
      <c r="M2267" s="33">
        <f>VLOOKUP(K:K,'price per block'!A:E,5,FALSE)</f>
        <v>1</v>
      </c>
      <c r="N2267">
        <f t="shared" si="119"/>
        <v>2.5819999999999999</v>
      </c>
      <c r="O2267" s="34">
        <f t="shared" si="120"/>
        <v>0</v>
      </c>
    </row>
    <row r="2268" spans="1:15" x14ac:dyDescent="0.2">
      <c r="A2268" s="40">
        <v>45717</v>
      </c>
      <c r="B2268" t="s">
        <v>80</v>
      </c>
      <c r="C2268" s="1" t="s">
        <v>126</v>
      </c>
      <c r="D2268" s="1" t="s">
        <v>17</v>
      </c>
      <c r="E2268" s="1" t="s">
        <v>6</v>
      </c>
      <c r="F2268" s="41" t="s">
        <v>6</v>
      </c>
      <c r="G2268" s="4">
        <v>15</v>
      </c>
      <c r="H2268" s="3">
        <v>45.996000000000002</v>
      </c>
      <c r="I2268" s="3">
        <v>0.06</v>
      </c>
      <c r="J2268" s="3">
        <v>6.5407199999999999E-3</v>
      </c>
      <c r="K2268" s="42" t="str">
        <f t="shared" si="114"/>
        <v>19x75-Waste</v>
      </c>
      <c r="L2268" s="32">
        <f>VLOOKUP(K:K,'price per block'!A:B,2,FALSE)</f>
        <v>300</v>
      </c>
      <c r="M2268" s="33">
        <f>VLOOKUP(K:K,'price per block'!A:E,5,FALSE)</f>
        <v>1</v>
      </c>
      <c r="N2268">
        <f t="shared" si="119"/>
        <v>0.06</v>
      </c>
      <c r="O2268" s="34">
        <f t="shared" si="120"/>
        <v>0</v>
      </c>
    </row>
    <row r="2269" spans="1:15" x14ac:dyDescent="0.2">
      <c r="A2269" s="40">
        <v>45717</v>
      </c>
      <c r="B2269" t="s">
        <v>80</v>
      </c>
      <c r="C2269" s="1" t="s">
        <v>129</v>
      </c>
      <c r="D2269" s="1" t="s">
        <v>6</v>
      </c>
      <c r="E2269" s="1" t="s">
        <v>6</v>
      </c>
      <c r="F2269" s="41" t="s">
        <v>6</v>
      </c>
      <c r="G2269" s="4">
        <v>4498</v>
      </c>
      <c r="H2269" s="3">
        <v>227.94</v>
      </c>
      <c r="I2269" s="3">
        <v>0.64500000000000002</v>
      </c>
      <c r="J2269" s="3">
        <v>7.0774199999999995E-2</v>
      </c>
      <c r="K2269" s="42" t="str">
        <f t="shared" si="114"/>
        <v>25x125-Waste</v>
      </c>
      <c r="L2269" s="32">
        <f>VLOOKUP(K:K,'price per block'!A:B,2,FALSE)</f>
        <v>346.15384615384613</v>
      </c>
      <c r="M2269" s="33">
        <f>VLOOKUP(K:K,'price per block'!A:E,5,FALSE)</f>
        <v>1</v>
      </c>
      <c r="N2269">
        <f t="shared" si="119"/>
        <v>0.64500000000000002</v>
      </c>
      <c r="O2269" s="34">
        <f t="shared" si="120"/>
        <v>0</v>
      </c>
    </row>
    <row r="2270" spans="1:15" x14ac:dyDescent="0.2">
      <c r="A2270" s="40">
        <v>45717</v>
      </c>
      <c r="B2270" t="s">
        <v>80</v>
      </c>
      <c r="C2270" s="1" t="s">
        <v>129</v>
      </c>
      <c r="D2270" s="1" t="s">
        <v>9</v>
      </c>
      <c r="E2270" s="1" t="s">
        <v>10</v>
      </c>
      <c r="F2270" s="41" t="s">
        <v>6</v>
      </c>
      <c r="G2270" s="4">
        <v>1022</v>
      </c>
      <c r="H2270" s="3">
        <v>228.53</v>
      </c>
      <c r="I2270" s="3">
        <v>0.64600000000000002</v>
      </c>
      <c r="J2270" s="3">
        <v>7.0883299999999996E-2</v>
      </c>
      <c r="K2270" s="42" t="str">
        <f t="shared" si="114"/>
        <v>25x125-Waste</v>
      </c>
      <c r="L2270" s="32">
        <f>VLOOKUP(K:K,'price per block'!A:B,2,FALSE)</f>
        <v>346.15384615384613</v>
      </c>
      <c r="M2270" s="33">
        <f>VLOOKUP(K:K,'price per block'!A:E,5,FALSE)</f>
        <v>1</v>
      </c>
      <c r="N2270">
        <f t="shared" si="119"/>
        <v>0.64600000000000002</v>
      </c>
      <c r="O2270" s="34">
        <f t="shared" si="120"/>
        <v>0</v>
      </c>
    </row>
    <row r="2271" spans="1:15" x14ac:dyDescent="0.2">
      <c r="A2271" s="40">
        <v>45717</v>
      </c>
      <c r="B2271" t="s">
        <v>80</v>
      </c>
      <c r="C2271" s="1" t="s">
        <v>129</v>
      </c>
      <c r="D2271" s="1" t="s">
        <v>16</v>
      </c>
      <c r="E2271" s="1" t="s">
        <v>6</v>
      </c>
      <c r="F2271" s="41" t="s">
        <v>6</v>
      </c>
      <c r="G2271" s="4">
        <v>0</v>
      </c>
      <c r="H2271" s="3">
        <v>39.83</v>
      </c>
      <c r="I2271" s="3">
        <v>0.113</v>
      </c>
      <c r="J2271" s="3">
        <v>1.23622E-2</v>
      </c>
      <c r="K2271" s="42" t="str">
        <f t="shared" si="114"/>
        <v>25x125-Waste</v>
      </c>
      <c r="L2271" s="32">
        <f>VLOOKUP(K:K,'price per block'!A:B,2,FALSE)</f>
        <v>346.15384615384613</v>
      </c>
      <c r="M2271" s="33">
        <f>VLOOKUP(K:K,'price per block'!A:E,5,FALSE)</f>
        <v>1</v>
      </c>
      <c r="N2271">
        <f t="shared" si="119"/>
        <v>0.113</v>
      </c>
      <c r="O2271" s="34">
        <f t="shared" si="120"/>
        <v>0</v>
      </c>
    </row>
    <row r="2272" spans="1:15" x14ac:dyDescent="0.2">
      <c r="A2272" s="40">
        <v>45717</v>
      </c>
      <c r="B2272" t="s">
        <v>80</v>
      </c>
      <c r="C2272" s="1" t="s">
        <v>129</v>
      </c>
      <c r="D2272" s="1" t="s">
        <v>17</v>
      </c>
      <c r="E2272" s="1" t="s">
        <v>6</v>
      </c>
      <c r="F2272" s="41" t="s">
        <v>6</v>
      </c>
      <c r="G2272" s="4">
        <v>0</v>
      </c>
      <c r="H2272" s="3">
        <v>0</v>
      </c>
      <c r="I2272" s="3">
        <v>0</v>
      </c>
      <c r="J2272" s="3">
        <v>0</v>
      </c>
      <c r="K2272" s="42" t="str">
        <f t="shared" si="114"/>
        <v>25x125-Waste</v>
      </c>
      <c r="L2272" s="32">
        <f>VLOOKUP(K:K,'price per block'!A:B,2,FALSE)</f>
        <v>346.15384615384613</v>
      </c>
      <c r="M2272" s="33">
        <f>VLOOKUP(K:K,'price per block'!A:E,5,FALSE)</f>
        <v>1</v>
      </c>
      <c r="N2272">
        <f t="shared" si="119"/>
        <v>0</v>
      </c>
      <c r="O2272" s="34">
        <f t="shared" si="120"/>
        <v>0</v>
      </c>
    </row>
    <row r="2273" spans="1:15" x14ac:dyDescent="0.2">
      <c r="A2273" s="40">
        <v>45717</v>
      </c>
      <c r="B2273" t="s">
        <v>80</v>
      </c>
      <c r="C2273" s="1" t="s">
        <v>55</v>
      </c>
      <c r="D2273" s="1" t="s">
        <v>6</v>
      </c>
      <c r="E2273" s="1" t="s">
        <v>6</v>
      </c>
      <c r="F2273" s="41" t="s">
        <v>6</v>
      </c>
      <c r="G2273" s="4">
        <v>237178</v>
      </c>
      <c r="H2273" s="3">
        <v>12907.7</v>
      </c>
      <c r="I2273" s="3">
        <v>28.073</v>
      </c>
      <c r="J2273" s="3">
        <v>3.08223</v>
      </c>
      <c r="K2273" s="42" t="str">
        <f t="shared" si="114"/>
        <v>19x125-Waste</v>
      </c>
      <c r="L2273" s="32">
        <f>VLOOKUP(K:K,'price per block'!A:B,2,FALSE)</f>
        <v>321.42857142857144</v>
      </c>
      <c r="M2273" s="33">
        <f>VLOOKUP(K:K,'price per block'!A:E,5,FALSE)</f>
        <v>1</v>
      </c>
      <c r="N2273">
        <f t="shared" si="119"/>
        <v>28.073</v>
      </c>
      <c r="O2273" s="34">
        <f t="shared" si="120"/>
        <v>0</v>
      </c>
    </row>
    <row r="2274" spans="1:15" x14ac:dyDescent="0.2">
      <c r="A2274" s="40">
        <v>45717</v>
      </c>
      <c r="B2274" t="s">
        <v>80</v>
      </c>
      <c r="C2274" s="1" t="s">
        <v>55</v>
      </c>
      <c r="D2274" s="1" t="s">
        <v>16</v>
      </c>
      <c r="E2274" s="1" t="s">
        <v>6</v>
      </c>
      <c r="F2274" s="41" t="s">
        <v>6</v>
      </c>
      <c r="G2274" s="4">
        <v>0</v>
      </c>
      <c r="H2274" s="3">
        <v>2836.48</v>
      </c>
      <c r="I2274" s="3">
        <v>6.1669999999999998</v>
      </c>
      <c r="J2274" s="3">
        <v>0.67710999999999999</v>
      </c>
      <c r="K2274" s="42" t="str">
        <f t="shared" si="114"/>
        <v>19x125-Waste</v>
      </c>
      <c r="L2274" s="32">
        <f>VLOOKUP(K:K,'price per block'!A:B,2,FALSE)</f>
        <v>321.42857142857144</v>
      </c>
      <c r="M2274" s="33">
        <f>VLOOKUP(K:K,'price per block'!A:E,5,FALSE)</f>
        <v>1</v>
      </c>
      <c r="N2274">
        <f t="shared" si="119"/>
        <v>6.1669999999999998</v>
      </c>
      <c r="O2274" s="34">
        <f t="shared" si="120"/>
        <v>0</v>
      </c>
    </row>
    <row r="2275" spans="1:15" x14ac:dyDescent="0.2">
      <c r="A2275" s="40">
        <v>45717</v>
      </c>
      <c r="B2275" t="s">
        <v>80</v>
      </c>
      <c r="C2275" s="1" t="s">
        <v>55</v>
      </c>
      <c r="D2275" s="1" t="s">
        <v>17</v>
      </c>
      <c r="E2275" s="1" t="s">
        <v>6</v>
      </c>
      <c r="F2275" s="41" t="s">
        <v>6</v>
      </c>
      <c r="G2275" s="4">
        <v>10</v>
      </c>
      <c r="H2275" s="3">
        <v>23.838999999999999</v>
      </c>
      <c r="I2275" s="3">
        <v>0.05</v>
      </c>
      <c r="J2275" s="3">
        <v>5.4760700000000004E-3</v>
      </c>
      <c r="K2275" s="42" t="str">
        <f t="shared" si="114"/>
        <v>19x125-Waste</v>
      </c>
      <c r="L2275" s="32">
        <f>VLOOKUP(K:K,'price per block'!A:B,2,FALSE)</f>
        <v>321.42857142857144</v>
      </c>
      <c r="M2275" s="33">
        <f>VLOOKUP(K:K,'price per block'!A:E,5,FALSE)</f>
        <v>1</v>
      </c>
      <c r="N2275">
        <f t="shared" si="119"/>
        <v>0.05</v>
      </c>
      <c r="O2275" s="34">
        <f t="shared" si="120"/>
        <v>0</v>
      </c>
    </row>
    <row r="2276" spans="1:15" x14ac:dyDescent="0.2">
      <c r="A2276" s="40">
        <v>45717</v>
      </c>
      <c r="B2276" t="s">
        <v>80</v>
      </c>
      <c r="C2276" s="1" t="s">
        <v>55</v>
      </c>
      <c r="D2276" s="1" t="s">
        <v>9</v>
      </c>
      <c r="E2276" s="1" t="s">
        <v>10</v>
      </c>
      <c r="F2276" s="41" t="s">
        <v>6</v>
      </c>
      <c r="G2276" s="4">
        <v>105304</v>
      </c>
      <c r="H2276" s="3">
        <v>24293.5</v>
      </c>
      <c r="I2276" s="3">
        <v>52.715000000000003</v>
      </c>
      <c r="J2276" s="3">
        <v>5.7876399999999997</v>
      </c>
      <c r="K2276" s="42" t="str">
        <f t="shared" si="114"/>
        <v>19x125-Waste</v>
      </c>
      <c r="L2276" s="32">
        <f>VLOOKUP(K:K,'price per block'!A:B,2,FALSE)</f>
        <v>321.42857142857144</v>
      </c>
      <c r="M2276" s="33">
        <f>VLOOKUP(K:K,'price per block'!A:E,5,FALSE)</f>
        <v>1</v>
      </c>
      <c r="N2276">
        <f t="shared" si="119"/>
        <v>52.715000000000003</v>
      </c>
      <c r="O2276" s="34">
        <f t="shared" si="120"/>
        <v>0</v>
      </c>
    </row>
    <row r="2277" spans="1:15" x14ac:dyDescent="0.2">
      <c r="A2277" s="40">
        <v>45717</v>
      </c>
      <c r="B2277" t="s">
        <v>80</v>
      </c>
      <c r="C2277" s="1" t="s">
        <v>42</v>
      </c>
      <c r="D2277" s="1" t="s">
        <v>6</v>
      </c>
      <c r="E2277" s="1" t="s">
        <v>6</v>
      </c>
      <c r="F2277" s="41" t="s">
        <v>6</v>
      </c>
      <c r="G2277" s="4">
        <v>97330</v>
      </c>
      <c r="H2277" s="3">
        <v>5641.63</v>
      </c>
      <c r="I2277" s="3">
        <v>9.8889999999999993</v>
      </c>
      <c r="J2277" s="3">
        <v>1.08569</v>
      </c>
      <c r="K2277" s="42" t="str">
        <f t="shared" si="114"/>
        <v>19x100-Waste</v>
      </c>
      <c r="L2277" s="32">
        <f>VLOOKUP(K:K,'price per block'!A:B,2,FALSE)</f>
        <v>300</v>
      </c>
      <c r="M2277" s="33">
        <f>VLOOKUP(K:K,'price per block'!A:E,5,FALSE)</f>
        <v>1</v>
      </c>
      <c r="N2277">
        <f t="shared" si="119"/>
        <v>9.8889999999999993</v>
      </c>
      <c r="O2277" s="34">
        <f t="shared" si="120"/>
        <v>0</v>
      </c>
    </row>
    <row r="2278" spans="1:15" x14ac:dyDescent="0.2">
      <c r="A2278" s="40">
        <v>45717</v>
      </c>
      <c r="B2278" t="s">
        <v>80</v>
      </c>
      <c r="C2278" s="1" t="s">
        <v>42</v>
      </c>
      <c r="D2278" s="1" t="s">
        <v>9</v>
      </c>
      <c r="E2278" s="1" t="s">
        <v>10</v>
      </c>
      <c r="F2278" s="41" t="s">
        <v>6</v>
      </c>
      <c r="G2278" s="4">
        <v>20332</v>
      </c>
      <c r="H2278" s="3">
        <v>4979.54</v>
      </c>
      <c r="I2278" s="3">
        <v>8.7170000000000005</v>
      </c>
      <c r="J2278" s="3">
        <v>0.95709699999999998</v>
      </c>
      <c r="K2278" s="42" t="str">
        <f t="shared" si="114"/>
        <v>19x100-Waste</v>
      </c>
      <c r="L2278" s="32">
        <f>VLOOKUP(K:K,'price per block'!A:B,2,FALSE)</f>
        <v>300</v>
      </c>
      <c r="M2278" s="33">
        <f>VLOOKUP(K:K,'price per block'!A:E,5,FALSE)</f>
        <v>1</v>
      </c>
      <c r="N2278">
        <f t="shared" si="119"/>
        <v>8.7170000000000005</v>
      </c>
      <c r="O2278" s="34">
        <f t="shared" si="120"/>
        <v>0</v>
      </c>
    </row>
    <row r="2279" spans="1:15" x14ac:dyDescent="0.2">
      <c r="A2279" s="40">
        <v>45717</v>
      </c>
      <c r="B2279" t="s">
        <v>80</v>
      </c>
      <c r="C2279" s="1" t="s">
        <v>42</v>
      </c>
      <c r="D2279" s="1" t="s">
        <v>16</v>
      </c>
      <c r="E2279" s="1" t="s">
        <v>6</v>
      </c>
      <c r="F2279" s="41" t="s">
        <v>6</v>
      </c>
      <c r="G2279" s="4">
        <v>0</v>
      </c>
      <c r="H2279" s="3">
        <v>831.78300000000002</v>
      </c>
      <c r="I2279" s="3">
        <v>1.458</v>
      </c>
      <c r="J2279" s="3">
        <v>0.16006999999999999</v>
      </c>
      <c r="K2279" s="42" t="str">
        <f t="shared" si="114"/>
        <v>19x100-Waste</v>
      </c>
      <c r="L2279" s="32">
        <f>VLOOKUP(K:K,'price per block'!A:B,2,FALSE)</f>
        <v>300</v>
      </c>
      <c r="M2279" s="33">
        <f>VLOOKUP(K:K,'price per block'!A:E,5,FALSE)</f>
        <v>1</v>
      </c>
      <c r="N2279">
        <f t="shared" si="119"/>
        <v>1.458</v>
      </c>
      <c r="O2279" s="34">
        <f t="shared" si="120"/>
        <v>0</v>
      </c>
    </row>
    <row r="2280" spans="1:15" x14ac:dyDescent="0.2">
      <c r="A2280" s="40">
        <v>45717</v>
      </c>
      <c r="B2280" t="s">
        <v>80</v>
      </c>
      <c r="C2280" s="1" t="s">
        <v>42</v>
      </c>
      <c r="D2280" s="1" t="s">
        <v>17</v>
      </c>
      <c r="E2280" s="1" t="s">
        <v>6</v>
      </c>
      <c r="F2280" s="41" t="s">
        <v>6</v>
      </c>
      <c r="G2280" s="4">
        <v>0</v>
      </c>
      <c r="H2280" s="3">
        <v>0</v>
      </c>
      <c r="I2280" s="3">
        <v>0</v>
      </c>
      <c r="J2280" s="3">
        <v>0</v>
      </c>
      <c r="K2280" s="42" t="str">
        <f t="shared" si="114"/>
        <v>19x100-Waste</v>
      </c>
      <c r="L2280" s="32">
        <f>VLOOKUP(K:K,'price per block'!A:B,2,FALSE)</f>
        <v>300</v>
      </c>
      <c r="M2280" s="33">
        <f>VLOOKUP(K:K,'price per block'!A:E,5,FALSE)</f>
        <v>1</v>
      </c>
      <c r="N2280">
        <f t="shared" si="119"/>
        <v>0</v>
      </c>
      <c r="O2280" s="34">
        <f t="shared" si="120"/>
        <v>0</v>
      </c>
    </row>
    <row r="2281" spans="1:15" x14ac:dyDescent="0.2">
      <c r="A2281" s="40">
        <v>45717</v>
      </c>
      <c r="B2281" t="s">
        <v>80</v>
      </c>
      <c r="C2281" s="1" t="s">
        <v>253</v>
      </c>
      <c r="D2281" s="1" t="s">
        <v>6</v>
      </c>
      <c r="E2281" s="1" t="s">
        <v>6</v>
      </c>
      <c r="F2281" s="41" t="s">
        <v>6</v>
      </c>
      <c r="G2281" s="4">
        <v>169693</v>
      </c>
      <c r="H2281" s="3">
        <v>9307.14</v>
      </c>
      <c r="I2281" s="3">
        <v>11.678000000000001</v>
      </c>
      <c r="J2281" s="3">
        <v>1.2821</v>
      </c>
      <c r="K2281" s="42" t="str">
        <f t="shared" si="114"/>
        <v>19x69-Waste</v>
      </c>
      <c r="L2281" s="32">
        <f>VLOOKUP(K:K,'price per block'!A:B,2,FALSE)</f>
        <v>300</v>
      </c>
      <c r="M2281" s="33">
        <f>VLOOKUP(K:K,'price per block'!A:E,5,FALSE)</f>
        <v>1</v>
      </c>
      <c r="N2281">
        <f t="shared" si="119"/>
        <v>11.678000000000001</v>
      </c>
      <c r="O2281" s="34">
        <f t="shared" si="120"/>
        <v>0</v>
      </c>
    </row>
    <row r="2282" spans="1:15" x14ac:dyDescent="0.2">
      <c r="A2282" s="40">
        <v>45717</v>
      </c>
      <c r="B2282" t="s">
        <v>80</v>
      </c>
      <c r="C2282" s="1" t="s">
        <v>253</v>
      </c>
      <c r="D2282" s="1" t="s">
        <v>16</v>
      </c>
      <c r="E2282" s="1" t="s">
        <v>6</v>
      </c>
      <c r="F2282" s="41" t="s">
        <v>6</v>
      </c>
      <c r="G2282" s="4">
        <v>0</v>
      </c>
      <c r="H2282" s="3">
        <v>1777.16</v>
      </c>
      <c r="I2282" s="3">
        <v>2.23</v>
      </c>
      <c r="J2282" s="3">
        <v>0.24479799999999999</v>
      </c>
      <c r="K2282" s="42" t="str">
        <f t="shared" si="114"/>
        <v>19x69-Waste</v>
      </c>
      <c r="L2282" s="32">
        <f>VLOOKUP(K:K,'price per block'!A:B,2,FALSE)</f>
        <v>300</v>
      </c>
      <c r="M2282" s="33">
        <f>VLOOKUP(K:K,'price per block'!A:E,5,FALSE)</f>
        <v>1</v>
      </c>
      <c r="N2282">
        <f t="shared" si="119"/>
        <v>2.23</v>
      </c>
      <c r="O2282" s="34">
        <f t="shared" si="120"/>
        <v>0</v>
      </c>
    </row>
    <row r="2283" spans="1:15" x14ac:dyDescent="0.2">
      <c r="A2283" s="40">
        <v>45717</v>
      </c>
      <c r="B2283" t="s">
        <v>80</v>
      </c>
      <c r="C2283" s="1" t="s">
        <v>253</v>
      </c>
      <c r="D2283" s="1" t="s">
        <v>17</v>
      </c>
      <c r="E2283" s="1" t="s">
        <v>6</v>
      </c>
      <c r="F2283" s="41" t="s">
        <v>6</v>
      </c>
      <c r="G2283" s="4">
        <v>6</v>
      </c>
      <c r="H2283" s="3">
        <v>17.233000000000001</v>
      </c>
      <c r="I2283" s="3">
        <v>2.1000000000000001E-2</v>
      </c>
      <c r="J2283" s="3">
        <v>2.34987E-3</v>
      </c>
      <c r="K2283" s="42" t="str">
        <f t="shared" si="114"/>
        <v>19x69-Waste</v>
      </c>
      <c r="L2283" s="32">
        <f>VLOOKUP(K:K,'price per block'!A:B,2,FALSE)</f>
        <v>300</v>
      </c>
      <c r="M2283" s="33">
        <f>VLOOKUP(K:K,'price per block'!A:E,5,FALSE)</f>
        <v>1</v>
      </c>
      <c r="N2283">
        <f t="shared" si="119"/>
        <v>2.1000000000000001E-2</v>
      </c>
      <c r="O2283" s="34">
        <f t="shared" si="120"/>
        <v>0</v>
      </c>
    </row>
    <row r="2284" spans="1:15" x14ac:dyDescent="0.2">
      <c r="A2284" s="40">
        <v>45717</v>
      </c>
      <c r="B2284" t="s">
        <v>80</v>
      </c>
      <c r="C2284" s="1" t="s">
        <v>253</v>
      </c>
      <c r="D2284" s="1" t="s">
        <v>9</v>
      </c>
      <c r="E2284" s="1" t="s">
        <v>10</v>
      </c>
      <c r="F2284" s="41" t="s">
        <v>6</v>
      </c>
      <c r="G2284" s="4">
        <v>82963</v>
      </c>
      <c r="H2284" s="3">
        <v>17817.2</v>
      </c>
      <c r="I2284" s="3">
        <v>22.343</v>
      </c>
      <c r="J2284" s="3">
        <v>2.4531000000000001</v>
      </c>
      <c r="K2284" s="42" t="str">
        <f t="shared" si="114"/>
        <v>19x69-Waste</v>
      </c>
      <c r="L2284" s="32">
        <f>VLOOKUP(K:K,'price per block'!A:B,2,FALSE)</f>
        <v>300</v>
      </c>
      <c r="M2284" s="33">
        <f>VLOOKUP(K:K,'price per block'!A:E,5,FALSE)</f>
        <v>1</v>
      </c>
      <c r="N2284">
        <f t="shared" si="119"/>
        <v>22.343</v>
      </c>
      <c r="O2284" s="34">
        <f t="shared" si="120"/>
        <v>0</v>
      </c>
    </row>
    <row r="2285" spans="1:15" x14ac:dyDescent="0.2">
      <c r="A2285" s="40">
        <v>45717</v>
      </c>
      <c r="B2285" t="s">
        <v>80</v>
      </c>
      <c r="C2285" s="1" t="s">
        <v>84</v>
      </c>
      <c r="D2285" s="1" t="s">
        <v>6</v>
      </c>
      <c r="E2285" s="1" t="s">
        <v>6</v>
      </c>
      <c r="F2285" s="41" t="s">
        <v>6</v>
      </c>
      <c r="G2285" s="4">
        <v>21046</v>
      </c>
      <c r="H2285" s="3">
        <v>1099.54</v>
      </c>
      <c r="I2285" s="3">
        <v>2.9550000000000001</v>
      </c>
      <c r="J2285" s="3">
        <v>0.32438499999999998</v>
      </c>
      <c r="K2285" s="42" t="str">
        <f t="shared" si="114"/>
        <v>19x150-Waste</v>
      </c>
      <c r="L2285" s="32">
        <f>VLOOKUP(K:K,'price per block'!A:B,2,FALSE)</f>
        <v>346.15384615384613</v>
      </c>
      <c r="M2285" s="33">
        <f>VLOOKUP(K:K,'price per block'!A:E,5,FALSE)</f>
        <v>1</v>
      </c>
      <c r="N2285">
        <f t="shared" si="119"/>
        <v>2.9550000000000001</v>
      </c>
      <c r="O2285" s="34">
        <f t="shared" si="120"/>
        <v>0</v>
      </c>
    </row>
    <row r="2286" spans="1:15" x14ac:dyDescent="0.2">
      <c r="A2286" s="40">
        <v>45717</v>
      </c>
      <c r="B2286" t="s">
        <v>80</v>
      </c>
      <c r="C2286" s="1" t="s">
        <v>84</v>
      </c>
      <c r="D2286" s="1" t="s">
        <v>16</v>
      </c>
      <c r="E2286" s="1" t="s">
        <v>6</v>
      </c>
      <c r="F2286" s="41" t="s">
        <v>6</v>
      </c>
      <c r="G2286" s="4">
        <v>0</v>
      </c>
      <c r="H2286" s="3">
        <v>241.24</v>
      </c>
      <c r="I2286" s="3">
        <v>0.64800000000000002</v>
      </c>
      <c r="J2286" s="3">
        <v>7.1155200000000002E-2</v>
      </c>
      <c r="K2286" s="42" t="str">
        <f t="shared" si="114"/>
        <v>19x150-Waste</v>
      </c>
      <c r="L2286" s="32">
        <f>VLOOKUP(K:K,'price per block'!A:B,2,FALSE)</f>
        <v>346.15384615384613</v>
      </c>
      <c r="M2286" s="33">
        <f>VLOOKUP(K:K,'price per block'!A:E,5,FALSE)</f>
        <v>1</v>
      </c>
      <c r="N2286">
        <f t="shared" si="119"/>
        <v>0.64800000000000002</v>
      </c>
      <c r="O2286" s="34">
        <f t="shared" si="120"/>
        <v>0</v>
      </c>
    </row>
    <row r="2287" spans="1:15" x14ac:dyDescent="0.2">
      <c r="A2287" s="40">
        <v>45717</v>
      </c>
      <c r="B2287" t="s">
        <v>80</v>
      </c>
      <c r="C2287" s="1" t="s">
        <v>84</v>
      </c>
      <c r="D2287" s="1" t="s">
        <v>17</v>
      </c>
      <c r="E2287" s="1" t="s">
        <v>6</v>
      </c>
      <c r="F2287" s="41" t="s">
        <v>6</v>
      </c>
      <c r="G2287" s="4">
        <v>3</v>
      </c>
      <c r="H2287" s="3">
        <v>8.8829999999999991</v>
      </c>
      <c r="I2287" s="3">
        <v>2.3E-2</v>
      </c>
      <c r="J2287" s="3">
        <v>2.5667099999999998E-3</v>
      </c>
      <c r="K2287" s="42" t="str">
        <f t="shared" si="114"/>
        <v>19x150-Waste</v>
      </c>
      <c r="L2287" s="32">
        <f>VLOOKUP(K:K,'price per block'!A:B,2,FALSE)</f>
        <v>346.15384615384613</v>
      </c>
      <c r="M2287" s="33">
        <f>VLOOKUP(K:K,'price per block'!A:E,5,FALSE)</f>
        <v>1</v>
      </c>
      <c r="N2287">
        <f t="shared" si="119"/>
        <v>2.3E-2</v>
      </c>
      <c r="O2287" s="34">
        <f t="shared" si="120"/>
        <v>0</v>
      </c>
    </row>
    <row r="2288" spans="1:15" x14ac:dyDescent="0.2">
      <c r="A2288" s="40">
        <v>45717</v>
      </c>
      <c r="B2288" t="s">
        <v>80</v>
      </c>
      <c r="C2288" s="1" t="s">
        <v>84</v>
      </c>
      <c r="D2288" s="1" t="s">
        <v>9</v>
      </c>
      <c r="E2288" s="1" t="s">
        <v>10</v>
      </c>
      <c r="F2288" s="41" t="s">
        <v>6</v>
      </c>
      <c r="G2288" s="4">
        <v>6457</v>
      </c>
      <c r="H2288" s="3">
        <v>1539.01</v>
      </c>
      <c r="I2288" s="3">
        <v>4.1280000000000001</v>
      </c>
      <c r="J2288" s="3">
        <v>0.45324700000000001</v>
      </c>
      <c r="K2288" s="42" t="str">
        <f t="shared" si="114"/>
        <v>19x150-Waste</v>
      </c>
      <c r="L2288" s="32">
        <f>VLOOKUP(K:K,'price per block'!A:B,2,FALSE)</f>
        <v>346.15384615384613</v>
      </c>
      <c r="M2288" s="33">
        <f>VLOOKUP(K:K,'price per block'!A:E,5,FALSE)</f>
        <v>1</v>
      </c>
      <c r="N2288">
        <f t="shared" si="119"/>
        <v>4.1280000000000001</v>
      </c>
      <c r="O2288" s="34">
        <f t="shared" si="120"/>
        <v>0</v>
      </c>
    </row>
    <row r="2289" spans="1:15" x14ac:dyDescent="0.2">
      <c r="A2289" s="40">
        <v>45717</v>
      </c>
      <c r="B2289" t="s">
        <v>80</v>
      </c>
      <c r="C2289" s="1" t="s">
        <v>126</v>
      </c>
      <c r="D2289" s="1" t="s">
        <v>14</v>
      </c>
      <c r="E2289" s="1" t="s">
        <v>15</v>
      </c>
      <c r="F2289" s="41" t="s">
        <v>62</v>
      </c>
      <c r="G2289" s="4">
        <v>37647</v>
      </c>
      <c r="H2289" s="3">
        <v>9855.73</v>
      </c>
      <c r="I2289" s="3">
        <v>12.897</v>
      </c>
      <c r="J2289" s="3">
        <v>1.4160299999999999</v>
      </c>
      <c r="K2289" s="42" t="str">
        <f t="shared" si="114"/>
        <v>19x75-Q3</v>
      </c>
      <c r="L2289" s="32">
        <f>VLOOKUP(K:K,'price per block'!A:B,2,FALSE)</f>
        <v>244</v>
      </c>
      <c r="M2289" s="33">
        <f>VLOOKUP(K:K,'price per block'!A:E,5,FALSE)</f>
        <v>0.81333333333333335</v>
      </c>
      <c r="N2289">
        <f t="shared" si="119"/>
        <v>10.489560000000001</v>
      </c>
      <c r="O2289" s="34">
        <f t="shared" si="120"/>
        <v>2.4074399999999994</v>
      </c>
    </row>
    <row r="2290" spans="1:15" x14ac:dyDescent="0.2">
      <c r="A2290" s="40">
        <v>45717</v>
      </c>
      <c r="B2290" t="s">
        <v>80</v>
      </c>
      <c r="C2290" s="1" t="s">
        <v>126</v>
      </c>
      <c r="D2290" s="1" t="s">
        <v>11</v>
      </c>
      <c r="E2290" s="1" t="s">
        <v>12</v>
      </c>
      <c r="F2290" s="41" t="s">
        <v>61</v>
      </c>
      <c r="G2290" s="4">
        <v>169088</v>
      </c>
      <c r="H2290" s="3">
        <v>69605.7</v>
      </c>
      <c r="I2290" s="3">
        <v>91.186000000000007</v>
      </c>
      <c r="J2290" s="3">
        <v>10.0115</v>
      </c>
      <c r="K2290" s="42" t="str">
        <f t="shared" si="114"/>
        <v>19x75-Q1</v>
      </c>
      <c r="L2290" s="32">
        <f>VLOOKUP(K:K,'price per block'!A:B,2,FALSE)</f>
        <v>300</v>
      </c>
      <c r="M2290" s="33">
        <f>VLOOKUP(K:K,'price per block'!A:E,5,FALSE)</f>
        <v>1</v>
      </c>
      <c r="N2290">
        <f t="shared" si="119"/>
        <v>91.186000000000007</v>
      </c>
      <c r="O2290" s="34">
        <f t="shared" si="120"/>
        <v>0</v>
      </c>
    </row>
    <row r="2291" spans="1:15" x14ac:dyDescent="0.2">
      <c r="A2291" s="40">
        <v>45717</v>
      </c>
      <c r="B2291" t="s">
        <v>80</v>
      </c>
      <c r="C2291" s="1" t="s">
        <v>126</v>
      </c>
      <c r="D2291" s="1" t="s">
        <v>27</v>
      </c>
      <c r="E2291" s="1" t="s">
        <v>64</v>
      </c>
      <c r="F2291" s="41" t="s">
        <v>64</v>
      </c>
      <c r="G2291" s="4">
        <v>22379</v>
      </c>
      <c r="H2291" s="3">
        <v>4816.3599999999997</v>
      </c>
      <c r="I2291" s="3">
        <v>6.3070000000000004</v>
      </c>
      <c r="J2291" s="3">
        <v>0.69244399999999995</v>
      </c>
      <c r="K2291" s="42" t="str">
        <f t="shared" si="114"/>
        <v>19x75-Q4</v>
      </c>
      <c r="L2291" s="32">
        <f>VLOOKUP(K:K,'price per block'!A:B,2,FALSE)</f>
        <v>200.00000000000003</v>
      </c>
      <c r="M2291" s="33">
        <f>VLOOKUP(K:K,'price per block'!A:E,5,FALSE)</f>
        <v>0.66666666666666663</v>
      </c>
      <c r="N2291">
        <f t="shared" si="119"/>
        <v>4.2046666666666663</v>
      </c>
      <c r="O2291" s="34">
        <f t="shared" si="120"/>
        <v>2.1023333333333341</v>
      </c>
    </row>
    <row r="2292" spans="1:15" x14ac:dyDescent="0.2">
      <c r="A2292" s="40">
        <v>45717</v>
      </c>
      <c r="B2292" t="s">
        <v>80</v>
      </c>
      <c r="C2292" s="1" t="s">
        <v>126</v>
      </c>
      <c r="D2292" s="1" t="s">
        <v>13</v>
      </c>
      <c r="E2292" s="1" t="s">
        <v>12</v>
      </c>
      <c r="F2292" s="41" t="s">
        <v>61</v>
      </c>
      <c r="G2292" s="4">
        <v>62077</v>
      </c>
      <c r="H2292" s="3">
        <v>12600.8</v>
      </c>
      <c r="I2292" s="3">
        <v>16.507999999999999</v>
      </c>
      <c r="J2292" s="3">
        <v>1.8124800000000001</v>
      </c>
      <c r="K2292" s="42" t="str">
        <f t="shared" si="114"/>
        <v>19x75-Q1</v>
      </c>
      <c r="L2292" s="32">
        <f>VLOOKUP(K:K,'price per block'!A:B,2,FALSE)</f>
        <v>300</v>
      </c>
      <c r="M2292" s="33">
        <f>VLOOKUP(K:K,'price per block'!A:E,5,FALSE)</f>
        <v>1</v>
      </c>
      <c r="N2292">
        <f t="shared" si="119"/>
        <v>16.507999999999999</v>
      </c>
      <c r="O2292" s="34">
        <f t="shared" si="120"/>
        <v>0</v>
      </c>
    </row>
    <row r="2293" spans="1:15" x14ac:dyDescent="0.2">
      <c r="A2293" s="40">
        <v>45717</v>
      </c>
      <c r="B2293" t="s">
        <v>80</v>
      </c>
      <c r="C2293" s="1" t="s">
        <v>126</v>
      </c>
      <c r="D2293" s="1" t="s">
        <v>25</v>
      </c>
      <c r="E2293" s="1" t="s">
        <v>12</v>
      </c>
      <c r="F2293" s="41" t="s">
        <v>65</v>
      </c>
      <c r="G2293" s="4">
        <v>279</v>
      </c>
      <c r="H2293" s="3">
        <v>837.83699999999999</v>
      </c>
      <c r="I2293" s="3">
        <v>1.0980000000000001</v>
      </c>
      <c r="J2293" s="3">
        <v>0.120545</v>
      </c>
      <c r="K2293" s="42" t="str">
        <f t="shared" si="114"/>
        <v>19x75-Q5</v>
      </c>
      <c r="L2293" s="32">
        <f>VLOOKUP(K:K,'price per block'!A:B,2,FALSE)</f>
        <v>300</v>
      </c>
      <c r="M2293" s="33">
        <f>VLOOKUP(K:K,'price per block'!A:E,5,FALSE)</f>
        <v>1</v>
      </c>
      <c r="N2293">
        <f t="shared" si="119"/>
        <v>1.0980000000000001</v>
      </c>
      <c r="O2293" s="34">
        <f t="shared" si="120"/>
        <v>0</v>
      </c>
    </row>
    <row r="2294" spans="1:15" x14ac:dyDescent="0.2">
      <c r="A2294" s="40">
        <v>45717</v>
      </c>
      <c r="B2294" t="s">
        <v>80</v>
      </c>
      <c r="C2294" s="1" t="s">
        <v>126</v>
      </c>
      <c r="D2294" s="1" t="s">
        <v>24</v>
      </c>
      <c r="E2294" s="1" t="s">
        <v>12</v>
      </c>
      <c r="F2294" s="41" t="s">
        <v>65</v>
      </c>
      <c r="G2294" s="4">
        <v>187</v>
      </c>
      <c r="H2294" s="3">
        <v>449.36099999999999</v>
      </c>
      <c r="I2294" s="3">
        <v>0.58899999999999997</v>
      </c>
      <c r="J2294" s="3">
        <v>6.4708100000000005E-2</v>
      </c>
      <c r="K2294" s="42" t="str">
        <f t="shared" si="114"/>
        <v>19x75-Q5</v>
      </c>
      <c r="L2294" s="32">
        <f>VLOOKUP(K:K,'price per block'!A:B,2,FALSE)</f>
        <v>300</v>
      </c>
      <c r="M2294" s="33">
        <f>VLOOKUP(K:K,'price per block'!A:E,5,FALSE)</f>
        <v>1</v>
      </c>
      <c r="N2294">
        <f t="shared" si="119"/>
        <v>0.58899999999999997</v>
      </c>
      <c r="O2294" s="34">
        <f t="shared" si="120"/>
        <v>0</v>
      </c>
    </row>
    <row r="2295" spans="1:15" x14ac:dyDescent="0.2">
      <c r="A2295" s="40">
        <v>45717</v>
      </c>
      <c r="B2295" t="s">
        <v>80</v>
      </c>
      <c r="C2295" s="1" t="s">
        <v>126</v>
      </c>
      <c r="D2295" s="1" t="s">
        <v>23</v>
      </c>
      <c r="E2295" s="1" t="s">
        <v>22</v>
      </c>
      <c r="F2295" s="41" t="s">
        <v>63</v>
      </c>
      <c r="G2295" s="4">
        <v>1354</v>
      </c>
      <c r="H2295" s="3">
        <v>367.77300000000002</v>
      </c>
      <c r="I2295" s="3">
        <v>0.48199999999999998</v>
      </c>
      <c r="J2295" s="3">
        <v>5.2871399999999999E-2</v>
      </c>
      <c r="K2295" s="42" t="str">
        <f t="shared" si="114"/>
        <v>19x75-Q2</v>
      </c>
      <c r="L2295" s="32">
        <f>VLOOKUP(K:K,'price per block'!A:B,2,FALSE)</f>
        <v>300</v>
      </c>
      <c r="M2295" s="33">
        <f>VLOOKUP(K:K,'price per block'!A:E,5,FALSE)</f>
        <v>1</v>
      </c>
      <c r="N2295">
        <f t="shared" si="119"/>
        <v>0.48199999999999998</v>
      </c>
      <c r="O2295" s="34">
        <f t="shared" si="120"/>
        <v>0</v>
      </c>
    </row>
    <row r="2296" spans="1:15" x14ac:dyDescent="0.2">
      <c r="A2296" s="40">
        <v>45717</v>
      </c>
      <c r="B2296" t="s">
        <v>80</v>
      </c>
      <c r="C2296" s="1" t="s">
        <v>126</v>
      </c>
      <c r="D2296" s="1" t="s">
        <v>94</v>
      </c>
      <c r="E2296" s="1" t="s">
        <v>12</v>
      </c>
      <c r="F2296" s="41" t="s">
        <v>65</v>
      </c>
      <c r="G2296" s="4">
        <v>2019</v>
      </c>
      <c r="H2296" s="3">
        <v>2422.8000000000002</v>
      </c>
      <c r="I2296" s="3">
        <v>3.1669999999999998</v>
      </c>
      <c r="J2296" s="3">
        <v>0.347723</v>
      </c>
      <c r="K2296" s="42" t="str">
        <f t="shared" si="114"/>
        <v>19x75-Q5</v>
      </c>
      <c r="L2296" s="32">
        <f>VLOOKUP(K:K,'price per block'!A:B,2,FALSE)</f>
        <v>300</v>
      </c>
      <c r="M2296" s="33">
        <f>VLOOKUP(K:K,'price per block'!A:E,5,FALSE)</f>
        <v>1</v>
      </c>
      <c r="N2296">
        <f t="shared" si="119"/>
        <v>3.1669999999999998</v>
      </c>
      <c r="O2296" s="34">
        <f t="shared" si="120"/>
        <v>0</v>
      </c>
    </row>
    <row r="2297" spans="1:15" x14ac:dyDescent="0.2">
      <c r="A2297" s="40">
        <v>45717</v>
      </c>
      <c r="B2297" t="s">
        <v>80</v>
      </c>
      <c r="C2297" s="1" t="s">
        <v>126</v>
      </c>
      <c r="D2297" s="1" t="s">
        <v>254</v>
      </c>
      <c r="E2297" s="1" t="s">
        <v>255</v>
      </c>
      <c r="F2297" s="41" t="s">
        <v>256</v>
      </c>
      <c r="G2297" s="4">
        <v>258</v>
      </c>
      <c r="H2297" s="3">
        <v>619.20000000000005</v>
      </c>
      <c r="I2297" s="3">
        <v>0.81100000000000005</v>
      </c>
      <c r="J2297" s="3">
        <v>8.9031799999999994E-2</v>
      </c>
      <c r="K2297" s="42" t="str">
        <f t="shared" si="114"/>
        <v>19x75-Q7</v>
      </c>
      <c r="L2297" s="32">
        <f>VLOOKUP(K:K,'price per block'!A:B,2,FALSE)</f>
        <v>300</v>
      </c>
      <c r="M2297" s="33">
        <f>VLOOKUP(K:K,'price per block'!A:E,5,FALSE)</f>
        <v>1</v>
      </c>
      <c r="N2297">
        <f t="shared" si="119"/>
        <v>0.81100000000000005</v>
      </c>
      <c r="O2297" s="34">
        <f t="shared" si="120"/>
        <v>0</v>
      </c>
    </row>
    <row r="2298" spans="1:15" x14ac:dyDescent="0.2">
      <c r="A2298" s="40">
        <v>45717</v>
      </c>
      <c r="B2298" t="s">
        <v>80</v>
      </c>
      <c r="C2298" s="1" t="s">
        <v>129</v>
      </c>
      <c r="D2298" s="1" t="s">
        <v>51</v>
      </c>
      <c r="E2298" s="1" t="s">
        <v>232</v>
      </c>
      <c r="F2298" s="41" t="s">
        <v>61</v>
      </c>
      <c r="G2298" s="4">
        <v>1146</v>
      </c>
      <c r="H2298" s="3">
        <v>229.81100000000001</v>
      </c>
      <c r="I2298" s="3">
        <v>0.65</v>
      </c>
      <c r="J2298" s="3">
        <v>7.1359400000000003E-2</v>
      </c>
      <c r="K2298" s="42" t="str">
        <f t="shared" si="114"/>
        <v>25x125-Q1</v>
      </c>
      <c r="L2298" s="32">
        <f>VLOOKUP(K:K,'price per block'!A:B,2,FALSE)</f>
        <v>346.15384615384613</v>
      </c>
      <c r="M2298" s="33">
        <f>VLOOKUP(K:K,'price per block'!A:E,5,FALSE)</f>
        <v>1</v>
      </c>
      <c r="N2298">
        <f t="shared" si="119"/>
        <v>0.65</v>
      </c>
      <c r="O2298" s="34">
        <f t="shared" si="120"/>
        <v>0</v>
      </c>
    </row>
    <row r="2299" spans="1:15" x14ac:dyDescent="0.2">
      <c r="A2299" s="40">
        <v>45717</v>
      </c>
      <c r="B2299" t="s">
        <v>80</v>
      </c>
      <c r="C2299" s="1" t="s">
        <v>129</v>
      </c>
      <c r="D2299" s="1" t="s">
        <v>111</v>
      </c>
      <c r="E2299" s="1" t="s">
        <v>64</v>
      </c>
      <c r="F2299" s="41" t="s">
        <v>64</v>
      </c>
      <c r="G2299" s="4">
        <v>1067</v>
      </c>
      <c r="H2299" s="3">
        <v>223.673</v>
      </c>
      <c r="I2299" s="3">
        <v>0.63200000000000001</v>
      </c>
      <c r="J2299" s="3">
        <v>6.9409799999999994E-2</v>
      </c>
      <c r="K2299" s="42" t="str">
        <f t="shared" si="114"/>
        <v>25x125-Q4</v>
      </c>
      <c r="L2299" s="32">
        <f>VLOOKUP(K:K,'price per block'!A:B,2,FALSE)</f>
        <v>138.46153846153845</v>
      </c>
      <c r="M2299" s="33">
        <f>VLOOKUP(K:K,'price per block'!A:E,5,FALSE)</f>
        <v>0.4</v>
      </c>
      <c r="N2299">
        <f t="shared" si="119"/>
        <v>0.25280000000000002</v>
      </c>
      <c r="O2299" s="34">
        <f t="shared" si="120"/>
        <v>0.37919999999999998</v>
      </c>
    </row>
    <row r="2300" spans="1:15" x14ac:dyDescent="0.2">
      <c r="A2300" s="40">
        <v>45717</v>
      </c>
      <c r="B2300" t="s">
        <v>80</v>
      </c>
      <c r="C2300" s="1" t="s">
        <v>129</v>
      </c>
      <c r="D2300" s="1" t="s">
        <v>52</v>
      </c>
      <c r="E2300" s="1" t="s">
        <v>232</v>
      </c>
      <c r="F2300" s="41" t="s">
        <v>61</v>
      </c>
      <c r="G2300" s="4">
        <v>2968</v>
      </c>
      <c r="H2300" s="3">
        <v>1204.73</v>
      </c>
      <c r="I2300" s="3">
        <v>3.4079999999999999</v>
      </c>
      <c r="J2300" s="3">
        <v>0.374141</v>
      </c>
      <c r="K2300" s="42" t="str">
        <f t="shared" si="114"/>
        <v>25x125-Q1</v>
      </c>
      <c r="L2300" s="32">
        <f>VLOOKUP(K:K,'price per block'!A:B,2,FALSE)</f>
        <v>346.15384615384613</v>
      </c>
      <c r="M2300" s="33">
        <f>VLOOKUP(K:K,'price per block'!A:E,5,FALSE)</f>
        <v>1</v>
      </c>
      <c r="N2300">
        <f t="shared" si="119"/>
        <v>3.4079999999999999</v>
      </c>
      <c r="O2300" s="34">
        <f t="shared" si="120"/>
        <v>0</v>
      </c>
    </row>
    <row r="2301" spans="1:15" x14ac:dyDescent="0.2">
      <c r="A2301" s="40">
        <v>45717</v>
      </c>
      <c r="B2301" t="s">
        <v>80</v>
      </c>
      <c r="C2301" s="1" t="s">
        <v>129</v>
      </c>
      <c r="D2301" s="1" t="s">
        <v>112</v>
      </c>
      <c r="E2301" s="1" t="s">
        <v>15</v>
      </c>
      <c r="F2301" s="41" t="s">
        <v>62</v>
      </c>
      <c r="G2301" s="4">
        <v>1935</v>
      </c>
      <c r="H2301" s="3">
        <v>500.827</v>
      </c>
      <c r="I2301" s="3">
        <v>1.4139999999999999</v>
      </c>
      <c r="J2301" s="3">
        <v>0.15523600000000001</v>
      </c>
      <c r="K2301" s="42" t="str">
        <f t="shared" si="114"/>
        <v>25x125-Q3</v>
      </c>
      <c r="L2301" s="32">
        <f>VLOOKUP(K:K,'price per block'!A:B,2,FALSE)</f>
        <v>276.92307692307691</v>
      </c>
      <c r="M2301" s="33">
        <f>VLOOKUP(K:K,'price per block'!A:E,5,FALSE)</f>
        <v>0.6</v>
      </c>
      <c r="N2301">
        <f t="shared" si="119"/>
        <v>0.84839999999999993</v>
      </c>
      <c r="O2301" s="34">
        <f t="shared" si="120"/>
        <v>0.56559999999999999</v>
      </c>
    </row>
    <row r="2302" spans="1:15" x14ac:dyDescent="0.2">
      <c r="A2302" s="40">
        <v>45717</v>
      </c>
      <c r="B2302" t="s">
        <v>80</v>
      </c>
      <c r="C2302" s="1" t="s">
        <v>129</v>
      </c>
      <c r="D2302" s="1" t="s">
        <v>49</v>
      </c>
      <c r="E2302" s="1" t="s">
        <v>22</v>
      </c>
      <c r="F2302" s="41" t="s">
        <v>63</v>
      </c>
      <c r="G2302" s="4">
        <v>34</v>
      </c>
      <c r="H2302" s="3">
        <v>8.0440000000000005</v>
      </c>
      <c r="I2302" s="3">
        <v>2.3E-2</v>
      </c>
      <c r="J2302" s="3">
        <v>2.49512E-3</v>
      </c>
      <c r="K2302" s="42" t="str">
        <f t="shared" si="114"/>
        <v>25x125-Q2</v>
      </c>
      <c r="L2302" s="32">
        <f>VLOOKUP(K:K,'price per block'!A:B,2,FALSE)</f>
        <v>346.15384615384613</v>
      </c>
      <c r="M2302" s="33">
        <f>VLOOKUP(K:K,'price per block'!A:E,5,FALSE)</f>
        <v>1</v>
      </c>
      <c r="N2302">
        <f t="shared" si="119"/>
        <v>2.3E-2</v>
      </c>
      <c r="O2302" s="34">
        <f t="shared" si="120"/>
        <v>0</v>
      </c>
    </row>
    <row r="2303" spans="1:15" x14ac:dyDescent="0.2">
      <c r="A2303" s="40">
        <v>45717</v>
      </c>
      <c r="B2303" t="s">
        <v>80</v>
      </c>
      <c r="C2303" s="1" t="s">
        <v>55</v>
      </c>
      <c r="D2303" s="1" t="s">
        <v>59</v>
      </c>
      <c r="E2303" s="1" t="s">
        <v>232</v>
      </c>
      <c r="F2303" s="41" t="s">
        <v>61</v>
      </c>
      <c r="G2303" s="4">
        <v>83092</v>
      </c>
      <c r="H2303" s="3">
        <v>17385.3</v>
      </c>
      <c r="I2303" s="3">
        <v>37.802999999999997</v>
      </c>
      <c r="J2303" s="3">
        <v>4.1504599999999998</v>
      </c>
      <c r="K2303" s="42" t="str">
        <f t="shared" si="114"/>
        <v>19x125-Q1</v>
      </c>
      <c r="L2303" s="32">
        <f>VLOOKUP(K:K,'price per block'!A:B,2,FALSE)</f>
        <v>321.42857142857144</v>
      </c>
      <c r="M2303" s="33">
        <f>VLOOKUP(K:K,'price per block'!A:E,5,FALSE)</f>
        <v>1</v>
      </c>
      <c r="N2303">
        <f t="shared" si="119"/>
        <v>37.802999999999997</v>
      </c>
      <c r="O2303" s="34">
        <f t="shared" si="120"/>
        <v>0</v>
      </c>
    </row>
    <row r="2304" spans="1:15" x14ac:dyDescent="0.2">
      <c r="A2304" s="40">
        <v>45717</v>
      </c>
      <c r="B2304" t="s">
        <v>80</v>
      </c>
      <c r="C2304" s="1" t="s">
        <v>55</v>
      </c>
      <c r="D2304" s="1" t="s">
        <v>230</v>
      </c>
      <c r="E2304" s="1" t="s">
        <v>64</v>
      </c>
      <c r="F2304" s="41" t="s">
        <v>64</v>
      </c>
      <c r="G2304" s="4">
        <v>99123</v>
      </c>
      <c r="H2304" s="3">
        <v>23144.400000000001</v>
      </c>
      <c r="I2304" s="3">
        <v>50.255000000000003</v>
      </c>
      <c r="J2304" s="3">
        <v>5.5175900000000002</v>
      </c>
      <c r="K2304" s="42" t="str">
        <f t="shared" si="114"/>
        <v>19x125-Q4</v>
      </c>
      <c r="L2304" s="32">
        <f>VLOOKUP(K:K,'price per block'!A:B,2,FALSE)</f>
        <v>128.57142857142858</v>
      </c>
      <c r="M2304" s="33">
        <f>VLOOKUP(K:K,'price per block'!A:E,5,FALSE)</f>
        <v>0.4</v>
      </c>
      <c r="N2304">
        <f t="shared" si="119"/>
        <v>20.102000000000004</v>
      </c>
      <c r="O2304" s="34">
        <f t="shared" si="120"/>
        <v>30.152999999999999</v>
      </c>
    </row>
    <row r="2305" spans="1:15" x14ac:dyDescent="0.2">
      <c r="A2305" s="40">
        <v>45717</v>
      </c>
      <c r="B2305" t="s">
        <v>80</v>
      </c>
      <c r="C2305" s="1" t="s">
        <v>55</v>
      </c>
      <c r="D2305" s="1" t="s">
        <v>229</v>
      </c>
      <c r="E2305" s="1" t="s">
        <v>15</v>
      </c>
      <c r="F2305" s="41" t="s">
        <v>62</v>
      </c>
      <c r="G2305" s="4">
        <v>112123</v>
      </c>
      <c r="H2305" s="3">
        <v>30138</v>
      </c>
      <c r="I2305" s="3">
        <v>65.438000000000002</v>
      </c>
      <c r="J2305" s="3">
        <v>7.18452</v>
      </c>
      <c r="K2305" s="42" t="str">
        <f t="shared" si="114"/>
        <v>19x125-Q3</v>
      </c>
      <c r="L2305" s="32">
        <f>VLOOKUP(K:K,'price per block'!A:B,2,FALSE)</f>
        <v>257.14285714285717</v>
      </c>
      <c r="M2305" s="33">
        <f>VLOOKUP(K:K,'price per block'!A:E,5,FALSE)</f>
        <v>0.6</v>
      </c>
      <c r="N2305">
        <f t="shared" si="119"/>
        <v>39.262799999999999</v>
      </c>
      <c r="O2305" s="34">
        <f t="shared" si="120"/>
        <v>26.175200000000004</v>
      </c>
    </row>
    <row r="2306" spans="1:15" x14ac:dyDescent="0.2">
      <c r="A2306" s="40">
        <v>45717</v>
      </c>
      <c r="B2306" t="s">
        <v>80</v>
      </c>
      <c r="C2306" s="1" t="s">
        <v>55</v>
      </c>
      <c r="D2306" s="1" t="s">
        <v>57</v>
      </c>
      <c r="E2306" s="1" t="s">
        <v>232</v>
      </c>
      <c r="F2306" s="41" t="s">
        <v>61</v>
      </c>
      <c r="G2306" s="4">
        <v>193566</v>
      </c>
      <c r="H2306" s="3">
        <v>74610.2</v>
      </c>
      <c r="I2306" s="3">
        <v>162.48400000000001</v>
      </c>
      <c r="J2306" s="3">
        <v>17.839400000000001</v>
      </c>
      <c r="K2306" s="42" t="str">
        <f t="shared" si="114"/>
        <v>19x125-Q1</v>
      </c>
      <c r="L2306" s="32">
        <f>VLOOKUP(K:K,'price per block'!A:B,2,FALSE)</f>
        <v>321.42857142857144</v>
      </c>
      <c r="M2306" s="33">
        <f>VLOOKUP(K:K,'price per block'!A:E,5,FALSE)</f>
        <v>1</v>
      </c>
      <c r="N2306">
        <f t="shared" si="119"/>
        <v>162.48400000000001</v>
      </c>
      <c r="O2306" s="34">
        <f t="shared" si="120"/>
        <v>0</v>
      </c>
    </row>
    <row r="2307" spans="1:15" x14ac:dyDescent="0.2">
      <c r="A2307" s="40">
        <v>45717</v>
      </c>
      <c r="B2307" t="s">
        <v>80</v>
      </c>
      <c r="C2307" s="1" t="s">
        <v>55</v>
      </c>
      <c r="D2307" s="1" t="s">
        <v>56</v>
      </c>
      <c r="E2307" s="1" t="s">
        <v>22</v>
      </c>
      <c r="F2307" s="41" t="s">
        <v>63</v>
      </c>
      <c r="G2307" s="4">
        <v>23438</v>
      </c>
      <c r="H2307" s="3">
        <v>7002.37</v>
      </c>
      <c r="I2307" s="3">
        <v>15.241</v>
      </c>
      <c r="J2307" s="3">
        <v>1.6732899999999999</v>
      </c>
      <c r="K2307" s="42" t="str">
        <f t="shared" ref="K2307:K2370" si="121">CONCATENATE(C2307,"-",F2307)</f>
        <v>19x125-Q2</v>
      </c>
      <c r="L2307" s="32">
        <f>VLOOKUP(K:K,'price per block'!A:B,2,FALSE)</f>
        <v>321.42857142857144</v>
      </c>
      <c r="M2307" s="33">
        <f>VLOOKUP(K:K,'price per block'!A:E,5,FALSE)</f>
        <v>1</v>
      </c>
      <c r="N2307">
        <f t="shared" si="119"/>
        <v>15.241</v>
      </c>
      <c r="O2307" s="34">
        <f t="shared" si="120"/>
        <v>0</v>
      </c>
    </row>
    <row r="2308" spans="1:15" x14ac:dyDescent="0.2">
      <c r="A2308" s="40">
        <v>45717</v>
      </c>
      <c r="B2308" t="s">
        <v>80</v>
      </c>
      <c r="C2308" s="1" t="s">
        <v>42</v>
      </c>
      <c r="D2308" s="1" t="s">
        <v>47</v>
      </c>
      <c r="E2308" s="1" t="s">
        <v>232</v>
      </c>
      <c r="F2308" s="41" t="s">
        <v>61</v>
      </c>
      <c r="G2308" s="4">
        <v>70593</v>
      </c>
      <c r="H2308" s="3">
        <v>28508.1</v>
      </c>
      <c r="I2308" s="3">
        <v>50.006</v>
      </c>
      <c r="J2308" s="3">
        <v>5.4901999999999997</v>
      </c>
      <c r="K2308" s="42" t="str">
        <f t="shared" si="121"/>
        <v>19x100-Q1</v>
      </c>
      <c r="L2308" s="32">
        <f>VLOOKUP(K:K,'price per block'!A:B,2,FALSE)</f>
        <v>300</v>
      </c>
      <c r="M2308" s="33">
        <f>VLOOKUP(K:K,'price per block'!A:E,5,FALSE)</f>
        <v>1</v>
      </c>
      <c r="N2308">
        <f t="shared" si="119"/>
        <v>50.006</v>
      </c>
      <c r="O2308" s="34">
        <f t="shared" si="120"/>
        <v>0</v>
      </c>
    </row>
    <row r="2309" spans="1:15" x14ac:dyDescent="0.2">
      <c r="A2309" s="40">
        <v>45717</v>
      </c>
      <c r="B2309" t="s">
        <v>80</v>
      </c>
      <c r="C2309" s="1" t="s">
        <v>42</v>
      </c>
      <c r="D2309" s="1" t="s">
        <v>46</v>
      </c>
      <c r="E2309" s="1" t="s">
        <v>232</v>
      </c>
      <c r="F2309" s="41" t="s">
        <v>61</v>
      </c>
      <c r="G2309" s="4">
        <v>23007</v>
      </c>
      <c r="H2309" s="3">
        <v>4297.0600000000004</v>
      </c>
      <c r="I2309" s="3">
        <v>7.5289999999999999</v>
      </c>
      <c r="J2309" s="3">
        <v>0.82657999999999998</v>
      </c>
      <c r="K2309" s="42" t="str">
        <f t="shared" si="121"/>
        <v>19x100-Q1</v>
      </c>
      <c r="L2309" s="32">
        <f>VLOOKUP(K:K,'price per block'!A:B,2,FALSE)</f>
        <v>300</v>
      </c>
      <c r="M2309" s="33">
        <f>VLOOKUP(K:K,'price per block'!A:E,5,FALSE)</f>
        <v>1</v>
      </c>
      <c r="N2309">
        <f t="shared" si="119"/>
        <v>7.5289999999999999</v>
      </c>
      <c r="O2309" s="34">
        <f t="shared" si="120"/>
        <v>0</v>
      </c>
    </row>
    <row r="2310" spans="1:15" x14ac:dyDescent="0.2">
      <c r="A2310" s="40">
        <v>45717</v>
      </c>
      <c r="B2310" t="s">
        <v>80</v>
      </c>
      <c r="C2310" s="1" t="s">
        <v>42</v>
      </c>
      <c r="D2310" s="1" t="s">
        <v>233</v>
      </c>
      <c r="E2310" s="1" t="s">
        <v>64</v>
      </c>
      <c r="F2310" s="41" t="s">
        <v>64</v>
      </c>
      <c r="G2310" s="4">
        <v>22713</v>
      </c>
      <c r="H2310" s="3">
        <v>4843.54</v>
      </c>
      <c r="I2310" s="3">
        <v>8.4870000000000001</v>
      </c>
      <c r="J2310" s="3">
        <v>0.93177200000000004</v>
      </c>
      <c r="K2310" s="42" t="str">
        <f t="shared" si="121"/>
        <v>19x100-Q4</v>
      </c>
      <c r="L2310" s="32">
        <f>VLOOKUP(K:K,'price per block'!A:B,2,FALSE)</f>
        <v>150</v>
      </c>
      <c r="M2310" s="33">
        <f>VLOOKUP(K:K,'price per block'!A:E,5,FALSE)</f>
        <v>0.5</v>
      </c>
      <c r="N2310">
        <f t="shared" si="119"/>
        <v>4.2435</v>
      </c>
      <c r="O2310" s="34">
        <f t="shared" si="120"/>
        <v>4.2435</v>
      </c>
    </row>
    <row r="2311" spans="1:15" x14ac:dyDescent="0.2">
      <c r="A2311" s="40">
        <v>45717</v>
      </c>
      <c r="B2311" t="s">
        <v>80</v>
      </c>
      <c r="C2311" s="1" t="s">
        <v>42</v>
      </c>
      <c r="D2311" s="1" t="s">
        <v>96</v>
      </c>
      <c r="E2311" s="1" t="s">
        <v>15</v>
      </c>
      <c r="F2311" s="41" t="s">
        <v>62</v>
      </c>
      <c r="G2311" s="4">
        <v>15683</v>
      </c>
      <c r="H2311" s="3">
        <v>4425.38</v>
      </c>
      <c r="I2311" s="3">
        <v>7.7510000000000003</v>
      </c>
      <c r="J2311" s="3">
        <v>0.85098700000000005</v>
      </c>
      <c r="K2311" s="42" t="str">
        <f t="shared" si="121"/>
        <v>19x100-Q3</v>
      </c>
      <c r="L2311" s="32">
        <f>VLOOKUP(K:K,'price per block'!A:B,2,FALSE)</f>
        <v>225</v>
      </c>
      <c r="M2311" s="33">
        <f>VLOOKUP(K:K,'price per block'!A:E,5,FALSE)</f>
        <v>0.75</v>
      </c>
      <c r="N2311">
        <f t="shared" si="119"/>
        <v>5.81325</v>
      </c>
      <c r="O2311" s="34">
        <f t="shared" si="120"/>
        <v>1.9377500000000003</v>
      </c>
    </row>
    <row r="2312" spans="1:15" x14ac:dyDescent="0.2">
      <c r="A2312" s="40">
        <v>45717</v>
      </c>
      <c r="B2312" t="s">
        <v>80</v>
      </c>
      <c r="C2312" s="1" t="s">
        <v>42</v>
      </c>
      <c r="D2312" s="1" t="s">
        <v>45</v>
      </c>
      <c r="E2312" s="1" t="s">
        <v>22</v>
      </c>
      <c r="F2312" s="41" t="s">
        <v>63</v>
      </c>
      <c r="G2312" s="4">
        <v>374</v>
      </c>
      <c r="H2312" s="3">
        <v>107.33799999999999</v>
      </c>
      <c r="I2312" s="3">
        <v>0.188</v>
      </c>
      <c r="J2312" s="3">
        <v>2.06743E-2</v>
      </c>
      <c r="K2312" s="42" t="str">
        <f t="shared" si="121"/>
        <v>19x100-Q2</v>
      </c>
      <c r="L2312" s="32">
        <f>VLOOKUP(K:K,'price per block'!A:B,2,FALSE)</f>
        <v>300</v>
      </c>
      <c r="M2312" s="33">
        <f>VLOOKUP(K:K,'price per block'!A:E,5,FALSE)</f>
        <v>1</v>
      </c>
      <c r="N2312">
        <f t="shared" si="119"/>
        <v>0.188</v>
      </c>
      <c r="O2312" s="34">
        <f t="shared" si="120"/>
        <v>0</v>
      </c>
    </row>
    <row r="2313" spans="1:15" x14ac:dyDescent="0.2">
      <c r="A2313" s="40">
        <v>45717</v>
      </c>
      <c r="B2313" t="s">
        <v>80</v>
      </c>
      <c r="C2313" s="1" t="s">
        <v>42</v>
      </c>
      <c r="D2313" s="1" t="s">
        <v>41</v>
      </c>
      <c r="E2313" s="1" t="s">
        <v>232</v>
      </c>
      <c r="F2313" s="41" t="s">
        <v>65</v>
      </c>
      <c r="G2313" s="4">
        <v>46</v>
      </c>
      <c r="H2313" s="3">
        <v>138.13800000000001</v>
      </c>
      <c r="I2313" s="3">
        <v>0.24199999999999999</v>
      </c>
      <c r="J2313" s="3">
        <v>2.6616299999999999E-2</v>
      </c>
      <c r="K2313" s="42" t="str">
        <f t="shared" si="121"/>
        <v>19x100-Q5</v>
      </c>
      <c r="L2313" s="32">
        <f>VLOOKUP(K:K,'price per block'!A:B,2,FALSE)</f>
        <v>300</v>
      </c>
      <c r="M2313" s="33">
        <f>VLOOKUP(K:K,'price per block'!A:E,5,FALSE)</f>
        <v>1</v>
      </c>
      <c r="N2313">
        <f t="shared" si="119"/>
        <v>0.24199999999999999</v>
      </c>
      <c r="O2313" s="34">
        <f t="shared" si="120"/>
        <v>0</v>
      </c>
    </row>
    <row r="2314" spans="1:15" x14ac:dyDescent="0.2">
      <c r="A2314" s="40">
        <v>45717</v>
      </c>
      <c r="B2314" t="s">
        <v>80</v>
      </c>
      <c r="C2314" s="1" t="s">
        <v>42</v>
      </c>
      <c r="D2314" s="1" t="s">
        <v>43</v>
      </c>
      <c r="E2314" s="1" t="s">
        <v>232</v>
      </c>
      <c r="F2314" s="41" t="s">
        <v>65</v>
      </c>
      <c r="G2314" s="4">
        <v>107</v>
      </c>
      <c r="H2314" s="3">
        <v>257.65600000000001</v>
      </c>
      <c r="I2314" s="3">
        <v>0.45200000000000001</v>
      </c>
      <c r="J2314" s="3">
        <v>4.9654700000000003E-2</v>
      </c>
      <c r="K2314" s="42" t="str">
        <f t="shared" si="121"/>
        <v>19x100-Q5</v>
      </c>
      <c r="L2314" s="32">
        <f>VLOOKUP(K:K,'price per block'!A:B,2,FALSE)</f>
        <v>300</v>
      </c>
      <c r="M2314" s="33">
        <f>VLOOKUP(K:K,'price per block'!A:E,5,FALSE)</f>
        <v>1</v>
      </c>
      <c r="N2314">
        <f t="shared" si="119"/>
        <v>0.45200000000000001</v>
      </c>
      <c r="O2314" s="34">
        <f t="shared" si="120"/>
        <v>0</v>
      </c>
    </row>
    <row r="2315" spans="1:15" x14ac:dyDescent="0.2">
      <c r="A2315" s="40">
        <v>45717</v>
      </c>
      <c r="B2315" t="s">
        <v>80</v>
      </c>
      <c r="C2315" s="1" t="s">
        <v>253</v>
      </c>
      <c r="D2315" s="1" t="s">
        <v>27</v>
      </c>
      <c r="E2315" s="1" t="s">
        <v>64</v>
      </c>
      <c r="F2315" s="41" t="s">
        <v>64</v>
      </c>
      <c r="G2315" s="4">
        <v>46311</v>
      </c>
      <c r="H2315" s="3">
        <v>12423.9</v>
      </c>
      <c r="I2315" s="3">
        <v>15.577</v>
      </c>
      <c r="J2315" s="3">
        <v>1.7102200000000001</v>
      </c>
      <c r="K2315" s="42" t="str">
        <f t="shared" si="121"/>
        <v>19x69-Q4</v>
      </c>
      <c r="L2315" s="32">
        <f>VLOOKUP(K:K,'price per block'!A:B,2,FALSE)</f>
        <v>217.39130434782609</v>
      </c>
      <c r="M2315" s="33">
        <f>VLOOKUP(K:K,'price per block'!A:E,5,FALSE)</f>
        <v>0.72463768115942029</v>
      </c>
      <c r="N2315">
        <f t="shared" si="119"/>
        <v>11.287681159420289</v>
      </c>
      <c r="O2315" s="34">
        <f t="shared" si="120"/>
        <v>4.2893188405797105</v>
      </c>
    </row>
    <row r="2316" spans="1:15" x14ac:dyDescent="0.2">
      <c r="A2316" s="40">
        <v>45717</v>
      </c>
      <c r="B2316" t="s">
        <v>80</v>
      </c>
      <c r="C2316" s="1" t="s">
        <v>253</v>
      </c>
      <c r="D2316" s="1" t="s">
        <v>23</v>
      </c>
      <c r="E2316" s="1" t="s">
        <v>22</v>
      </c>
      <c r="F2316" s="41" t="s">
        <v>63</v>
      </c>
      <c r="G2316" s="4">
        <v>4634</v>
      </c>
      <c r="H2316" s="3">
        <v>1292.03</v>
      </c>
      <c r="I2316" s="3">
        <v>1.623</v>
      </c>
      <c r="J2316" s="3">
        <v>0.17815700000000001</v>
      </c>
      <c r="K2316" s="42" t="str">
        <f t="shared" si="121"/>
        <v>19x69-Q2</v>
      </c>
      <c r="L2316" s="32">
        <f>VLOOKUP(K:K,'price per block'!A:B,2,FALSE)</f>
        <v>300</v>
      </c>
      <c r="M2316" s="33">
        <f>VLOOKUP(K:K,'price per block'!A:E,5,FALSE)</f>
        <v>1</v>
      </c>
      <c r="N2316">
        <f t="shared" si="119"/>
        <v>1.623</v>
      </c>
      <c r="O2316" s="34">
        <f t="shared" si="120"/>
        <v>0</v>
      </c>
    </row>
    <row r="2317" spans="1:15" x14ac:dyDescent="0.2">
      <c r="A2317" s="40">
        <v>45717</v>
      </c>
      <c r="B2317" t="s">
        <v>80</v>
      </c>
      <c r="C2317" s="1" t="s">
        <v>253</v>
      </c>
      <c r="D2317" s="1" t="s">
        <v>11</v>
      </c>
      <c r="E2317" s="1" t="s">
        <v>12</v>
      </c>
      <c r="F2317" s="41" t="s">
        <v>61</v>
      </c>
      <c r="G2317" s="4">
        <v>190355</v>
      </c>
      <c r="H2317" s="3">
        <v>84724.9</v>
      </c>
      <c r="I2317" s="3">
        <v>106.321</v>
      </c>
      <c r="J2317" s="3">
        <v>11.6731</v>
      </c>
      <c r="K2317" s="42" t="str">
        <f t="shared" si="121"/>
        <v>19x69-Q1</v>
      </c>
      <c r="L2317" s="32">
        <f>VLOOKUP(K:K,'price per block'!A:B,2,FALSE)</f>
        <v>300</v>
      </c>
      <c r="M2317" s="33">
        <f>VLOOKUP(K:K,'price per block'!A:E,5,FALSE)</f>
        <v>1</v>
      </c>
      <c r="N2317">
        <f t="shared" si="119"/>
        <v>106.321</v>
      </c>
      <c r="O2317" s="34">
        <f t="shared" si="120"/>
        <v>0</v>
      </c>
    </row>
    <row r="2318" spans="1:15" x14ac:dyDescent="0.2">
      <c r="A2318" s="40">
        <v>45717</v>
      </c>
      <c r="B2318" t="s">
        <v>80</v>
      </c>
      <c r="C2318" s="1" t="s">
        <v>253</v>
      </c>
      <c r="D2318" s="1" t="s">
        <v>13</v>
      </c>
      <c r="E2318" s="1" t="s">
        <v>12</v>
      </c>
      <c r="F2318" s="41" t="s">
        <v>61</v>
      </c>
      <c r="G2318" s="4">
        <v>43438</v>
      </c>
      <c r="H2318" s="3">
        <v>8815.3700000000008</v>
      </c>
      <c r="I2318" s="3">
        <v>11.058999999999999</v>
      </c>
      <c r="J2318" s="3">
        <v>1.21418</v>
      </c>
      <c r="K2318" s="42" t="str">
        <f t="shared" si="121"/>
        <v>19x69-Q1</v>
      </c>
      <c r="L2318" s="32">
        <f>VLOOKUP(K:K,'price per block'!A:B,2,FALSE)</f>
        <v>300</v>
      </c>
      <c r="M2318" s="33">
        <f>VLOOKUP(K:K,'price per block'!A:E,5,FALSE)</f>
        <v>1</v>
      </c>
      <c r="N2318">
        <f t="shared" si="119"/>
        <v>11.058999999999999</v>
      </c>
      <c r="O2318" s="34">
        <f t="shared" si="120"/>
        <v>0</v>
      </c>
    </row>
    <row r="2319" spans="1:15" x14ac:dyDescent="0.2">
      <c r="A2319" s="40">
        <v>45717</v>
      </c>
      <c r="B2319" t="s">
        <v>80</v>
      </c>
      <c r="C2319" s="1" t="s">
        <v>84</v>
      </c>
      <c r="D2319" s="1" t="s">
        <v>108</v>
      </c>
      <c r="E2319" s="1" t="s">
        <v>64</v>
      </c>
      <c r="F2319" s="41" t="s">
        <v>64</v>
      </c>
      <c r="G2319" s="4">
        <v>11706</v>
      </c>
      <c r="H2319" s="3">
        <v>3026.56</v>
      </c>
      <c r="I2319" s="3">
        <v>8.1289999999999996</v>
      </c>
      <c r="J2319" s="3">
        <v>0.89245600000000003</v>
      </c>
      <c r="K2319" s="42" t="str">
        <f t="shared" si="121"/>
        <v>19x150-Q4</v>
      </c>
      <c r="L2319" s="32">
        <f>VLOOKUP(K:K,'price per block'!A:B,2,FALSE)</f>
        <v>115.38461538461539</v>
      </c>
      <c r="M2319" s="33">
        <f>VLOOKUP(K:K,'price per block'!A:E,5,FALSE)</f>
        <v>0.33333333333333331</v>
      </c>
      <c r="N2319">
        <f t="shared" si="119"/>
        <v>2.7096666666666662</v>
      </c>
      <c r="O2319" s="34">
        <f t="shared" si="120"/>
        <v>5.4193333333333333</v>
      </c>
    </row>
    <row r="2320" spans="1:15" x14ac:dyDescent="0.2">
      <c r="A2320" s="40">
        <v>45717</v>
      </c>
      <c r="B2320" t="s">
        <v>80</v>
      </c>
      <c r="C2320" s="1" t="s">
        <v>84</v>
      </c>
      <c r="D2320" s="1" t="s">
        <v>109</v>
      </c>
      <c r="E2320" s="1" t="s">
        <v>15</v>
      </c>
      <c r="F2320" s="41" t="s">
        <v>62</v>
      </c>
      <c r="G2320" s="4">
        <v>8797</v>
      </c>
      <c r="H2320" s="3">
        <v>2238.23</v>
      </c>
      <c r="I2320" s="3">
        <v>6.01</v>
      </c>
      <c r="J2320" s="3">
        <v>0.65986400000000001</v>
      </c>
      <c r="K2320" s="42" t="str">
        <f t="shared" si="121"/>
        <v>19x150-Q3</v>
      </c>
      <c r="L2320" s="32">
        <f>VLOOKUP(K:K,'price per block'!A:B,2,FALSE)</f>
        <v>288.46153846153845</v>
      </c>
      <c r="M2320" s="33">
        <f>VLOOKUP(K:K,'price per block'!A:E,5,FALSE)</f>
        <v>0.66666666666666663</v>
      </c>
      <c r="N2320">
        <f t="shared" si="119"/>
        <v>4.0066666666666659</v>
      </c>
      <c r="O2320" s="34">
        <f t="shared" si="120"/>
        <v>2.0033333333333339</v>
      </c>
    </row>
    <row r="2321" spans="1:15" x14ac:dyDescent="0.2">
      <c r="A2321" s="40">
        <v>45717</v>
      </c>
      <c r="B2321" t="s">
        <v>80</v>
      </c>
      <c r="C2321" s="1" t="s">
        <v>84</v>
      </c>
      <c r="D2321" s="1" t="s">
        <v>87</v>
      </c>
      <c r="E2321" s="1" t="s">
        <v>232</v>
      </c>
      <c r="F2321" s="41" t="s">
        <v>61</v>
      </c>
      <c r="G2321" s="4">
        <v>18854</v>
      </c>
      <c r="H2321" s="3">
        <v>7532.71</v>
      </c>
      <c r="I2321" s="3">
        <v>20.245999999999999</v>
      </c>
      <c r="J2321" s="3">
        <v>2.2227999999999999</v>
      </c>
      <c r="K2321" s="42" t="str">
        <f t="shared" si="121"/>
        <v>19x150-Q1</v>
      </c>
      <c r="L2321" s="32">
        <f>VLOOKUP(K:K,'price per block'!A:B,2,FALSE)</f>
        <v>346.15384615384613</v>
      </c>
      <c r="M2321" s="33">
        <f>VLOOKUP(K:K,'price per block'!A:E,5,FALSE)</f>
        <v>1</v>
      </c>
      <c r="N2321">
        <f t="shared" si="119"/>
        <v>20.245999999999999</v>
      </c>
      <c r="O2321" s="34">
        <f t="shared" si="120"/>
        <v>0</v>
      </c>
    </row>
    <row r="2322" spans="1:15" x14ac:dyDescent="0.2">
      <c r="A2322" s="40">
        <v>45717</v>
      </c>
      <c r="B2322" t="s">
        <v>80</v>
      </c>
      <c r="C2322" s="1" t="s">
        <v>84</v>
      </c>
      <c r="D2322" s="1" t="s">
        <v>86</v>
      </c>
      <c r="E2322" s="1" t="s">
        <v>232</v>
      </c>
      <c r="F2322" s="41" t="s">
        <v>61</v>
      </c>
      <c r="G2322" s="4">
        <v>4642</v>
      </c>
      <c r="H2322" s="3">
        <v>955.53200000000004</v>
      </c>
      <c r="I2322" s="3">
        <v>2.5670000000000002</v>
      </c>
      <c r="J2322" s="3">
        <v>0.281862</v>
      </c>
      <c r="K2322" s="42" t="str">
        <f t="shared" si="121"/>
        <v>19x150-Q1</v>
      </c>
      <c r="L2322" s="32">
        <f>VLOOKUP(K:K,'price per block'!A:B,2,FALSE)</f>
        <v>346.15384615384613</v>
      </c>
      <c r="M2322" s="33">
        <f>VLOOKUP(K:K,'price per block'!A:E,5,FALSE)</f>
        <v>1</v>
      </c>
      <c r="N2322">
        <f t="shared" si="119"/>
        <v>2.5670000000000002</v>
      </c>
      <c r="O2322" s="34">
        <f t="shared" si="120"/>
        <v>0</v>
      </c>
    </row>
    <row r="2323" spans="1:15" x14ac:dyDescent="0.2">
      <c r="A2323" s="40">
        <v>45717</v>
      </c>
      <c r="B2323" t="s">
        <v>80</v>
      </c>
      <c r="C2323" s="1" t="s">
        <v>84</v>
      </c>
      <c r="D2323" s="1" t="s">
        <v>89</v>
      </c>
      <c r="E2323" s="1" t="s">
        <v>22</v>
      </c>
      <c r="F2323" s="41" t="s">
        <v>63</v>
      </c>
      <c r="G2323" s="4">
        <v>1217</v>
      </c>
      <c r="H2323" s="3">
        <v>351.58199999999999</v>
      </c>
      <c r="I2323" s="3">
        <v>0.94399999999999995</v>
      </c>
      <c r="J2323" s="3">
        <v>0.103695</v>
      </c>
      <c r="K2323" s="42" t="str">
        <f t="shared" si="121"/>
        <v>19x150-Q2</v>
      </c>
      <c r="L2323" s="32">
        <f>VLOOKUP(K:K,'price per block'!A:B,2,FALSE)</f>
        <v>346.15384615384613</v>
      </c>
      <c r="M2323" s="33">
        <f>VLOOKUP(K:K,'price per block'!A:E,5,FALSE)</f>
        <v>1</v>
      </c>
      <c r="N2323">
        <f t="shared" si="119"/>
        <v>0.94399999999999995</v>
      </c>
      <c r="O2323" s="34">
        <f t="shared" si="120"/>
        <v>0</v>
      </c>
    </row>
    <row r="2324" spans="1:15" x14ac:dyDescent="0.2">
      <c r="A2324" s="40">
        <v>45717</v>
      </c>
      <c r="B2324" t="s">
        <v>78</v>
      </c>
      <c r="C2324" s="1" t="s">
        <v>126</v>
      </c>
      <c r="D2324" s="1" t="s">
        <v>6</v>
      </c>
      <c r="E2324" s="1" t="s">
        <v>6</v>
      </c>
      <c r="F2324" s="41" t="s">
        <v>6</v>
      </c>
      <c r="G2324" s="4">
        <v>123347</v>
      </c>
      <c r="H2324" s="3">
        <v>7802.69</v>
      </c>
      <c r="I2324" s="3">
        <v>10.244</v>
      </c>
      <c r="J2324" s="3">
        <v>5.07897</v>
      </c>
      <c r="K2324" s="42" t="str">
        <f t="shared" si="121"/>
        <v>19x75-Waste</v>
      </c>
      <c r="L2324" s="32">
        <f>VLOOKUP(K:K,'price per block'!A:B,2,FALSE)</f>
        <v>300</v>
      </c>
      <c r="M2324" s="33">
        <f>VLOOKUP(K:K,'price per block'!A:E,5,FALSE)</f>
        <v>1</v>
      </c>
      <c r="N2324">
        <f t="shared" si="119"/>
        <v>10.244</v>
      </c>
      <c r="O2324" s="34">
        <f t="shared" si="120"/>
        <v>0</v>
      </c>
    </row>
    <row r="2325" spans="1:15" x14ac:dyDescent="0.2">
      <c r="A2325" s="40">
        <v>45717</v>
      </c>
      <c r="B2325" t="s">
        <v>78</v>
      </c>
      <c r="C2325" s="1" t="s">
        <v>126</v>
      </c>
      <c r="D2325" s="1" t="s">
        <v>16</v>
      </c>
      <c r="E2325" s="1" t="s">
        <v>6</v>
      </c>
      <c r="F2325" s="41" t="s">
        <v>6</v>
      </c>
      <c r="G2325" s="4">
        <v>0</v>
      </c>
      <c r="H2325" s="3">
        <v>993.77599999999995</v>
      </c>
      <c r="I2325" s="3">
        <v>1.3049999999999999</v>
      </c>
      <c r="J2325" s="3">
        <v>0.64678899999999995</v>
      </c>
      <c r="K2325" s="42" t="str">
        <f t="shared" si="121"/>
        <v>19x75-Waste</v>
      </c>
      <c r="L2325" s="32">
        <f>VLOOKUP(K:K,'price per block'!A:B,2,FALSE)</f>
        <v>300</v>
      </c>
      <c r="M2325" s="33">
        <f>VLOOKUP(K:K,'price per block'!A:E,5,FALSE)</f>
        <v>1</v>
      </c>
      <c r="N2325">
        <f t="shared" si="119"/>
        <v>1.3049999999999999</v>
      </c>
      <c r="O2325" s="34">
        <f t="shared" si="120"/>
        <v>0</v>
      </c>
    </row>
    <row r="2326" spans="1:15" x14ac:dyDescent="0.2">
      <c r="A2326" s="40">
        <v>45717</v>
      </c>
      <c r="B2326" t="s">
        <v>78</v>
      </c>
      <c r="C2326" s="1" t="s">
        <v>126</v>
      </c>
      <c r="D2326" s="1" t="s">
        <v>17</v>
      </c>
      <c r="E2326" s="1" t="s">
        <v>6</v>
      </c>
      <c r="F2326" s="41" t="s">
        <v>6</v>
      </c>
      <c r="G2326" s="4">
        <v>0</v>
      </c>
      <c r="H2326" s="3">
        <v>0</v>
      </c>
      <c r="I2326" s="3">
        <v>0</v>
      </c>
      <c r="J2326" s="3">
        <v>0</v>
      </c>
      <c r="K2326" s="42" t="str">
        <f t="shared" si="121"/>
        <v>19x75-Waste</v>
      </c>
      <c r="L2326" s="32">
        <f>VLOOKUP(K:K,'price per block'!A:B,2,FALSE)</f>
        <v>300</v>
      </c>
      <c r="M2326" s="33">
        <f>VLOOKUP(K:K,'price per block'!A:E,5,FALSE)</f>
        <v>1</v>
      </c>
      <c r="N2326">
        <f t="shared" si="119"/>
        <v>0</v>
      </c>
      <c r="O2326" s="34">
        <f t="shared" si="120"/>
        <v>0</v>
      </c>
    </row>
    <row r="2327" spans="1:15" x14ac:dyDescent="0.2">
      <c r="A2327" s="40">
        <v>45717</v>
      </c>
      <c r="B2327" t="s">
        <v>78</v>
      </c>
      <c r="C2327" s="1" t="s">
        <v>126</v>
      </c>
      <c r="D2327" s="1" t="s">
        <v>9</v>
      </c>
      <c r="E2327" s="1" t="s">
        <v>10</v>
      </c>
      <c r="F2327" s="41" t="s">
        <v>6</v>
      </c>
      <c r="G2327" s="4">
        <v>32165</v>
      </c>
      <c r="H2327" s="3">
        <v>8460.8799999999992</v>
      </c>
      <c r="I2327" s="3">
        <v>11.103</v>
      </c>
      <c r="J2327" s="3">
        <v>5.50481</v>
      </c>
      <c r="K2327" s="42" t="str">
        <f t="shared" si="121"/>
        <v>19x75-Waste</v>
      </c>
      <c r="L2327" s="32">
        <f>VLOOKUP(K:K,'price per block'!A:B,2,FALSE)</f>
        <v>300</v>
      </c>
      <c r="M2327" s="33">
        <f>VLOOKUP(K:K,'price per block'!A:E,5,FALSE)</f>
        <v>1</v>
      </c>
      <c r="N2327">
        <f t="shared" si="119"/>
        <v>11.103</v>
      </c>
      <c r="O2327" s="34">
        <f t="shared" si="120"/>
        <v>0</v>
      </c>
    </row>
    <row r="2328" spans="1:15" x14ac:dyDescent="0.2">
      <c r="A2328" s="40">
        <v>45717</v>
      </c>
      <c r="B2328" t="s">
        <v>78</v>
      </c>
      <c r="C2328" s="1" t="s">
        <v>126</v>
      </c>
      <c r="D2328" s="1" t="s">
        <v>6</v>
      </c>
      <c r="E2328" s="1" t="s">
        <v>6</v>
      </c>
      <c r="F2328" s="41" t="s">
        <v>6</v>
      </c>
      <c r="G2328" s="4">
        <v>89824</v>
      </c>
      <c r="H2328" s="3">
        <v>5635.42</v>
      </c>
      <c r="I2328" s="3">
        <v>7.3819999999999997</v>
      </c>
      <c r="J2328" s="3">
        <v>3.6600999999999999</v>
      </c>
      <c r="K2328" s="42" t="str">
        <f t="shared" si="121"/>
        <v>19x75-Waste</v>
      </c>
      <c r="L2328" s="32">
        <f>VLOOKUP(K:K,'price per block'!A:B,2,FALSE)</f>
        <v>300</v>
      </c>
      <c r="M2328" s="33">
        <f>VLOOKUP(K:K,'price per block'!A:E,5,FALSE)</f>
        <v>1</v>
      </c>
      <c r="N2328">
        <f t="shared" si="119"/>
        <v>7.3819999999999997</v>
      </c>
      <c r="O2328" s="34">
        <f t="shared" si="120"/>
        <v>0</v>
      </c>
    </row>
    <row r="2329" spans="1:15" x14ac:dyDescent="0.2">
      <c r="A2329" s="40">
        <v>45717</v>
      </c>
      <c r="B2329" t="s">
        <v>78</v>
      </c>
      <c r="C2329" s="1" t="s">
        <v>126</v>
      </c>
      <c r="D2329" s="1" t="s">
        <v>16</v>
      </c>
      <c r="E2329" s="1" t="s">
        <v>6</v>
      </c>
      <c r="F2329" s="41" t="s">
        <v>6</v>
      </c>
      <c r="G2329" s="4">
        <v>0</v>
      </c>
      <c r="H2329" s="3">
        <v>732.07899999999995</v>
      </c>
      <c r="I2329" s="3">
        <v>0.95899999999999996</v>
      </c>
      <c r="J2329" s="3">
        <v>0.47545599999999999</v>
      </c>
      <c r="K2329" s="42" t="str">
        <f t="shared" si="121"/>
        <v>19x75-Waste</v>
      </c>
      <c r="L2329" s="32">
        <f>VLOOKUP(K:K,'price per block'!A:B,2,FALSE)</f>
        <v>300</v>
      </c>
      <c r="M2329" s="33">
        <f>VLOOKUP(K:K,'price per block'!A:E,5,FALSE)</f>
        <v>1</v>
      </c>
      <c r="N2329">
        <f t="shared" ref="N2329:N2376" si="122">M2329*I2329</f>
        <v>0.95899999999999996</v>
      </c>
      <c r="O2329" s="34">
        <f t="shared" ref="O2329:O2376" si="123">I2329-N2329</f>
        <v>0</v>
      </c>
    </row>
    <row r="2330" spans="1:15" x14ac:dyDescent="0.2">
      <c r="A2330" s="40">
        <v>45717</v>
      </c>
      <c r="B2330" t="s">
        <v>78</v>
      </c>
      <c r="C2330" s="1" t="s">
        <v>126</v>
      </c>
      <c r="D2330" s="1" t="s">
        <v>17</v>
      </c>
      <c r="E2330" s="1" t="s">
        <v>6</v>
      </c>
      <c r="F2330" s="41" t="s">
        <v>6</v>
      </c>
      <c r="G2330" s="4">
        <v>2</v>
      </c>
      <c r="H2330" s="3">
        <v>6.0359999999999996</v>
      </c>
      <c r="I2330" s="3">
        <v>8.0000000000000002E-3</v>
      </c>
      <c r="J2330" s="3">
        <v>4.1989599999999998E-3</v>
      </c>
      <c r="K2330" s="42" t="str">
        <f t="shared" si="121"/>
        <v>19x75-Waste</v>
      </c>
      <c r="L2330" s="32">
        <f>VLOOKUP(K:K,'price per block'!A:B,2,FALSE)</f>
        <v>300</v>
      </c>
      <c r="M2330" s="33">
        <f>VLOOKUP(K:K,'price per block'!A:E,5,FALSE)</f>
        <v>1</v>
      </c>
      <c r="N2330">
        <f t="shared" si="122"/>
        <v>8.0000000000000002E-3</v>
      </c>
      <c r="O2330" s="34">
        <f t="shared" si="123"/>
        <v>0</v>
      </c>
    </row>
    <row r="2331" spans="1:15" x14ac:dyDescent="0.2">
      <c r="A2331" s="40">
        <v>45717</v>
      </c>
      <c r="B2331" t="s">
        <v>78</v>
      </c>
      <c r="C2331" s="1" t="s">
        <v>126</v>
      </c>
      <c r="D2331" s="1" t="s">
        <v>9</v>
      </c>
      <c r="E2331" s="1" t="s">
        <v>10</v>
      </c>
      <c r="F2331" s="41" t="s">
        <v>6</v>
      </c>
      <c r="G2331" s="4">
        <v>21757</v>
      </c>
      <c r="H2331" s="3">
        <v>5679.2</v>
      </c>
      <c r="I2331" s="3">
        <v>7.4349999999999996</v>
      </c>
      <c r="J2331" s="3">
        <v>3.6861199999999998</v>
      </c>
      <c r="K2331" s="42" t="str">
        <f t="shared" si="121"/>
        <v>19x75-Waste</v>
      </c>
      <c r="L2331" s="32">
        <f>VLOOKUP(K:K,'price per block'!A:B,2,FALSE)</f>
        <v>300</v>
      </c>
      <c r="M2331" s="33">
        <f>VLOOKUP(K:K,'price per block'!A:E,5,FALSE)</f>
        <v>1</v>
      </c>
      <c r="N2331">
        <f t="shared" si="122"/>
        <v>7.4349999999999996</v>
      </c>
      <c r="O2331" s="34">
        <f t="shared" si="123"/>
        <v>0</v>
      </c>
    </row>
    <row r="2332" spans="1:15" x14ac:dyDescent="0.2">
      <c r="A2332" s="40">
        <v>45717</v>
      </c>
      <c r="B2332" t="s">
        <v>78</v>
      </c>
      <c r="C2332" s="1" t="s">
        <v>129</v>
      </c>
      <c r="D2332" s="1" t="s">
        <v>6</v>
      </c>
      <c r="E2332" s="1" t="s">
        <v>6</v>
      </c>
      <c r="F2332" s="41" t="s">
        <v>6</v>
      </c>
      <c r="G2332" s="4">
        <v>26342</v>
      </c>
      <c r="H2332" s="3">
        <v>1513.95</v>
      </c>
      <c r="I2332" s="3">
        <v>4.2960000000000003</v>
      </c>
      <c r="J2332" s="3">
        <v>2.1301000000000001</v>
      </c>
      <c r="K2332" s="42" t="str">
        <f t="shared" si="121"/>
        <v>25x125-Waste</v>
      </c>
      <c r="L2332" s="32">
        <f>VLOOKUP(K:K,'price per block'!A:B,2,FALSE)</f>
        <v>346.15384615384613</v>
      </c>
      <c r="M2332" s="33">
        <f>VLOOKUP(K:K,'price per block'!A:E,5,FALSE)</f>
        <v>1</v>
      </c>
      <c r="N2332">
        <f t="shared" si="122"/>
        <v>4.2960000000000003</v>
      </c>
      <c r="O2332" s="34">
        <f t="shared" si="123"/>
        <v>0</v>
      </c>
    </row>
    <row r="2333" spans="1:15" x14ac:dyDescent="0.2">
      <c r="A2333" s="40">
        <v>45717</v>
      </c>
      <c r="B2333" t="s">
        <v>78</v>
      </c>
      <c r="C2333" s="1" t="s">
        <v>129</v>
      </c>
      <c r="D2333" s="1" t="s">
        <v>16</v>
      </c>
      <c r="E2333" s="1" t="s">
        <v>6</v>
      </c>
      <c r="F2333" s="41" t="s">
        <v>6</v>
      </c>
      <c r="G2333" s="4">
        <v>0</v>
      </c>
      <c r="H2333" s="3">
        <v>260.09500000000003</v>
      </c>
      <c r="I2333" s="3">
        <v>0.73799999999999999</v>
      </c>
      <c r="J2333" s="3">
        <v>0.36581799999999998</v>
      </c>
      <c r="K2333" s="42" t="str">
        <f t="shared" si="121"/>
        <v>25x125-Waste</v>
      </c>
      <c r="L2333" s="32">
        <f>VLOOKUP(K:K,'price per block'!A:B,2,FALSE)</f>
        <v>346.15384615384613</v>
      </c>
      <c r="M2333" s="33">
        <f>VLOOKUP(K:K,'price per block'!A:E,5,FALSE)</f>
        <v>1</v>
      </c>
      <c r="N2333">
        <f t="shared" si="122"/>
        <v>0.73799999999999999</v>
      </c>
      <c r="O2333" s="34">
        <f t="shared" si="123"/>
        <v>0</v>
      </c>
    </row>
    <row r="2334" spans="1:15" x14ac:dyDescent="0.2">
      <c r="A2334" s="40">
        <v>45717</v>
      </c>
      <c r="B2334" t="s">
        <v>78</v>
      </c>
      <c r="C2334" s="1" t="s">
        <v>129</v>
      </c>
      <c r="D2334" s="1" t="s">
        <v>17</v>
      </c>
      <c r="E2334" s="1" t="s">
        <v>6</v>
      </c>
      <c r="F2334" s="41" t="s">
        <v>6</v>
      </c>
      <c r="G2334" s="4">
        <v>0</v>
      </c>
      <c r="H2334" s="3">
        <v>0</v>
      </c>
      <c r="I2334" s="3">
        <v>0</v>
      </c>
      <c r="J2334" s="3">
        <v>0</v>
      </c>
      <c r="K2334" s="42" t="str">
        <f t="shared" si="121"/>
        <v>25x125-Waste</v>
      </c>
      <c r="L2334" s="32">
        <f>VLOOKUP(K:K,'price per block'!A:B,2,FALSE)</f>
        <v>346.15384615384613</v>
      </c>
      <c r="M2334" s="33">
        <f>VLOOKUP(K:K,'price per block'!A:E,5,FALSE)</f>
        <v>1</v>
      </c>
      <c r="N2334">
        <f t="shared" si="122"/>
        <v>0</v>
      </c>
      <c r="O2334" s="34">
        <f t="shared" si="123"/>
        <v>0</v>
      </c>
    </row>
    <row r="2335" spans="1:15" x14ac:dyDescent="0.2">
      <c r="A2335" s="40">
        <v>45717</v>
      </c>
      <c r="B2335" t="s">
        <v>78</v>
      </c>
      <c r="C2335" s="1" t="s">
        <v>129</v>
      </c>
      <c r="D2335" s="1" t="s">
        <v>9</v>
      </c>
      <c r="E2335" s="1" t="s">
        <v>10</v>
      </c>
      <c r="F2335" s="41" t="s">
        <v>6</v>
      </c>
      <c r="G2335" s="4">
        <v>6801</v>
      </c>
      <c r="H2335" s="3">
        <v>1565.66</v>
      </c>
      <c r="I2335" s="3">
        <v>4.4390000000000001</v>
      </c>
      <c r="J2335" s="3">
        <v>2.2008299999999998</v>
      </c>
      <c r="K2335" s="42" t="str">
        <f t="shared" si="121"/>
        <v>25x125-Waste</v>
      </c>
      <c r="L2335" s="32">
        <f>VLOOKUP(K:K,'price per block'!A:B,2,FALSE)</f>
        <v>346.15384615384613</v>
      </c>
      <c r="M2335" s="33">
        <f>VLOOKUP(K:K,'price per block'!A:E,5,FALSE)</f>
        <v>1</v>
      </c>
      <c r="N2335">
        <f t="shared" si="122"/>
        <v>4.4390000000000001</v>
      </c>
      <c r="O2335" s="34">
        <f t="shared" si="123"/>
        <v>0</v>
      </c>
    </row>
    <row r="2336" spans="1:15" x14ac:dyDescent="0.2">
      <c r="A2336" s="40">
        <v>45717</v>
      </c>
      <c r="B2336" t="s">
        <v>78</v>
      </c>
      <c r="C2336" s="1" t="s">
        <v>42</v>
      </c>
      <c r="D2336" s="1" t="s">
        <v>6</v>
      </c>
      <c r="E2336" s="1" t="s">
        <v>6</v>
      </c>
      <c r="F2336" s="41" t="s">
        <v>6</v>
      </c>
      <c r="G2336" s="4">
        <v>10941</v>
      </c>
      <c r="H2336" s="3">
        <v>686.10299999999995</v>
      </c>
      <c r="I2336" s="3">
        <v>1.204</v>
      </c>
      <c r="J2336" s="3">
        <v>0.59698300000000004</v>
      </c>
      <c r="K2336" s="42" t="str">
        <f t="shared" si="121"/>
        <v>19x100-Waste</v>
      </c>
      <c r="L2336" s="32">
        <f>VLOOKUP(K:K,'price per block'!A:B,2,FALSE)</f>
        <v>300</v>
      </c>
      <c r="M2336" s="33">
        <f>VLOOKUP(K:K,'price per block'!A:E,5,FALSE)</f>
        <v>1</v>
      </c>
      <c r="N2336">
        <f t="shared" si="122"/>
        <v>1.204</v>
      </c>
      <c r="O2336" s="34">
        <f t="shared" si="123"/>
        <v>0</v>
      </c>
    </row>
    <row r="2337" spans="1:15" x14ac:dyDescent="0.2">
      <c r="A2337" s="40">
        <v>45717</v>
      </c>
      <c r="B2337" t="s">
        <v>78</v>
      </c>
      <c r="C2337" s="1" t="s">
        <v>42</v>
      </c>
      <c r="D2337" s="1" t="s">
        <v>16</v>
      </c>
      <c r="E2337" s="1" t="s">
        <v>6</v>
      </c>
      <c r="F2337" s="41" t="s">
        <v>6</v>
      </c>
      <c r="G2337" s="4">
        <v>0</v>
      </c>
      <c r="H2337" s="3">
        <v>101.76900000000001</v>
      </c>
      <c r="I2337" s="3">
        <v>0.17899999999999999</v>
      </c>
      <c r="J2337" s="3">
        <v>8.8552400000000003E-2</v>
      </c>
      <c r="K2337" s="42" t="str">
        <f t="shared" si="121"/>
        <v>19x100-Waste</v>
      </c>
      <c r="L2337" s="32">
        <f>VLOOKUP(K:K,'price per block'!A:B,2,FALSE)</f>
        <v>300</v>
      </c>
      <c r="M2337" s="33">
        <f>VLOOKUP(K:K,'price per block'!A:E,5,FALSE)</f>
        <v>1</v>
      </c>
      <c r="N2337">
        <f t="shared" si="122"/>
        <v>0.17899999999999999</v>
      </c>
      <c r="O2337" s="34">
        <f t="shared" si="123"/>
        <v>0</v>
      </c>
    </row>
    <row r="2338" spans="1:15" x14ac:dyDescent="0.2">
      <c r="A2338" s="40">
        <v>45717</v>
      </c>
      <c r="B2338" t="s">
        <v>78</v>
      </c>
      <c r="C2338" s="1" t="s">
        <v>42</v>
      </c>
      <c r="D2338" s="1" t="s">
        <v>17</v>
      </c>
      <c r="E2338" s="1" t="s">
        <v>6</v>
      </c>
      <c r="F2338" s="41" t="s">
        <v>6</v>
      </c>
      <c r="G2338" s="4">
        <v>0</v>
      </c>
      <c r="H2338" s="3">
        <v>0</v>
      </c>
      <c r="I2338" s="3">
        <v>0</v>
      </c>
      <c r="J2338" s="3">
        <v>0</v>
      </c>
      <c r="K2338" s="42" t="str">
        <f t="shared" si="121"/>
        <v>19x100-Waste</v>
      </c>
      <c r="L2338" s="32">
        <f>VLOOKUP(K:K,'price per block'!A:B,2,FALSE)</f>
        <v>300</v>
      </c>
      <c r="M2338" s="33">
        <f>VLOOKUP(K:K,'price per block'!A:E,5,FALSE)</f>
        <v>1</v>
      </c>
      <c r="N2338">
        <f t="shared" si="122"/>
        <v>0</v>
      </c>
      <c r="O2338" s="34">
        <f t="shared" si="123"/>
        <v>0</v>
      </c>
    </row>
    <row r="2339" spans="1:15" x14ac:dyDescent="0.2">
      <c r="A2339" s="40">
        <v>45717</v>
      </c>
      <c r="B2339" t="s">
        <v>78</v>
      </c>
      <c r="C2339" s="1" t="s">
        <v>42</v>
      </c>
      <c r="D2339" s="1" t="s">
        <v>9</v>
      </c>
      <c r="E2339" s="1" t="s">
        <v>10</v>
      </c>
      <c r="F2339" s="41" t="s">
        <v>6</v>
      </c>
      <c r="G2339" s="4">
        <v>3054</v>
      </c>
      <c r="H2339" s="3">
        <v>792.75400000000002</v>
      </c>
      <c r="I2339" s="3">
        <v>1.391</v>
      </c>
      <c r="J2339" s="3">
        <v>0.68950800000000001</v>
      </c>
      <c r="K2339" s="42" t="str">
        <f t="shared" si="121"/>
        <v>19x100-Waste</v>
      </c>
      <c r="L2339" s="32">
        <f>VLOOKUP(K:K,'price per block'!A:B,2,FALSE)</f>
        <v>300</v>
      </c>
      <c r="M2339" s="33">
        <f>VLOOKUP(K:K,'price per block'!A:E,5,FALSE)</f>
        <v>1</v>
      </c>
      <c r="N2339">
        <f t="shared" si="122"/>
        <v>1.391</v>
      </c>
      <c r="O2339" s="34">
        <f t="shared" si="123"/>
        <v>0</v>
      </c>
    </row>
    <row r="2340" spans="1:15" x14ac:dyDescent="0.2">
      <c r="A2340" s="40">
        <v>45717</v>
      </c>
      <c r="B2340" t="s">
        <v>78</v>
      </c>
      <c r="C2340" s="1" t="s">
        <v>126</v>
      </c>
      <c r="D2340" s="1" t="s">
        <v>14</v>
      </c>
      <c r="E2340" s="1" t="s">
        <v>15</v>
      </c>
      <c r="F2340" s="41" t="s">
        <v>62</v>
      </c>
      <c r="G2340" s="4">
        <v>20788</v>
      </c>
      <c r="H2340" s="3">
        <v>5432.4</v>
      </c>
      <c r="I2340" s="3">
        <v>7.1280000000000001</v>
      </c>
      <c r="J2340" s="3">
        <v>3.5339299999999998</v>
      </c>
      <c r="K2340" s="42" t="str">
        <f t="shared" si="121"/>
        <v>19x75-Q3</v>
      </c>
      <c r="L2340" s="32">
        <f>VLOOKUP(K:K,'price per block'!A:B,2,FALSE)</f>
        <v>244</v>
      </c>
      <c r="M2340" s="33">
        <f>VLOOKUP(K:K,'price per block'!A:E,5,FALSE)</f>
        <v>0.81333333333333335</v>
      </c>
      <c r="N2340">
        <f t="shared" si="122"/>
        <v>5.7974399999999999</v>
      </c>
      <c r="O2340" s="34">
        <f t="shared" si="123"/>
        <v>1.3305600000000002</v>
      </c>
    </row>
    <row r="2341" spans="1:15" x14ac:dyDescent="0.2">
      <c r="A2341" s="40">
        <v>45717</v>
      </c>
      <c r="B2341" t="s">
        <v>78</v>
      </c>
      <c r="C2341" s="1" t="s">
        <v>126</v>
      </c>
      <c r="D2341" s="1" t="s">
        <v>11</v>
      </c>
      <c r="E2341" s="1" t="s">
        <v>12</v>
      </c>
      <c r="F2341" s="41" t="s">
        <v>61</v>
      </c>
      <c r="G2341" s="4">
        <v>78344</v>
      </c>
      <c r="H2341" s="3">
        <v>31185.3</v>
      </c>
      <c r="I2341" s="3">
        <v>40.939</v>
      </c>
      <c r="J2341" s="3">
        <v>20.297799999999999</v>
      </c>
      <c r="K2341" s="42" t="str">
        <f t="shared" si="121"/>
        <v>19x75-Q1</v>
      </c>
      <c r="L2341" s="32">
        <f>VLOOKUP(K:K,'price per block'!A:B,2,FALSE)</f>
        <v>300</v>
      </c>
      <c r="M2341" s="33">
        <f>VLOOKUP(K:K,'price per block'!A:E,5,FALSE)</f>
        <v>1</v>
      </c>
      <c r="N2341">
        <f t="shared" si="122"/>
        <v>40.939</v>
      </c>
      <c r="O2341" s="34">
        <f t="shared" si="123"/>
        <v>0</v>
      </c>
    </row>
    <row r="2342" spans="1:15" x14ac:dyDescent="0.2">
      <c r="A2342" s="40">
        <v>45717</v>
      </c>
      <c r="B2342" t="s">
        <v>78</v>
      </c>
      <c r="C2342" s="1" t="s">
        <v>126</v>
      </c>
      <c r="D2342" s="1" t="s">
        <v>13</v>
      </c>
      <c r="E2342" s="1" t="s">
        <v>12</v>
      </c>
      <c r="F2342" s="41" t="s">
        <v>61</v>
      </c>
      <c r="G2342" s="4">
        <v>31792</v>
      </c>
      <c r="H2342" s="3">
        <v>6462.02</v>
      </c>
      <c r="I2342" s="3">
        <v>8.484</v>
      </c>
      <c r="J2342" s="3">
        <v>4.20655</v>
      </c>
      <c r="K2342" s="42" t="str">
        <f t="shared" si="121"/>
        <v>19x75-Q1</v>
      </c>
      <c r="L2342" s="32">
        <f>VLOOKUP(K:K,'price per block'!A:B,2,FALSE)</f>
        <v>300</v>
      </c>
      <c r="M2342" s="33">
        <f>VLOOKUP(K:K,'price per block'!A:E,5,FALSE)</f>
        <v>1</v>
      </c>
      <c r="N2342">
        <f t="shared" si="122"/>
        <v>8.484</v>
      </c>
      <c r="O2342" s="34">
        <f t="shared" si="123"/>
        <v>0</v>
      </c>
    </row>
    <row r="2343" spans="1:15" x14ac:dyDescent="0.2">
      <c r="A2343" s="40">
        <v>45717</v>
      </c>
      <c r="B2343" t="s">
        <v>78</v>
      </c>
      <c r="C2343" s="1" t="s">
        <v>126</v>
      </c>
      <c r="D2343" s="1" t="s">
        <v>27</v>
      </c>
      <c r="E2343" s="1" t="s">
        <v>64</v>
      </c>
      <c r="F2343" s="41" t="s">
        <v>64</v>
      </c>
      <c r="G2343" s="4">
        <v>12468</v>
      </c>
      <c r="H2343" s="3">
        <v>2700.41</v>
      </c>
      <c r="I2343" s="3">
        <v>3.5430000000000001</v>
      </c>
      <c r="J2343" s="3">
        <v>1.75685</v>
      </c>
      <c r="K2343" s="42" t="str">
        <f t="shared" si="121"/>
        <v>19x75-Q4</v>
      </c>
      <c r="L2343" s="32">
        <f>VLOOKUP(K:K,'price per block'!A:B,2,FALSE)</f>
        <v>200.00000000000003</v>
      </c>
      <c r="M2343" s="33">
        <f>VLOOKUP(K:K,'price per block'!A:E,5,FALSE)</f>
        <v>0.66666666666666663</v>
      </c>
      <c r="N2343">
        <f t="shared" si="122"/>
        <v>2.3620000000000001</v>
      </c>
      <c r="O2343" s="34">
        <f t="shared" si="123"/>
        <v>1.181</v>
      </c>
    </row>
    <row r="2344" spans="1:15" x14ac:dyDescent="0.2">
      <c r="A2344" s="40">
        <v>45717</v>
      </c>
      <c r="B2344" t="s">
        <v>78</v>
      </c>
      <c r="C2344" s="1" t="s">
        <v>126</v>
      </c>
      <c r="D2344" s="1" t="s">
        <v>23</v>
      </c>
      <c r="E2344" s="1" t="s">
        <v>22</v>
      </c>
      <c r="F2344" s="41" t="s">
        <v>63</v>
      </c>
      <c r="G2344" s="4">
        <v>1338</v>
      </c>
      <c r="H2344" s="3">
        <v>366.05200000000002</v>
      </c>
      <c r="I2344" s="3">
        <v>0.48</v>
      </c>
      <c r="J2344" s="3">
        <v>0.238098</v>
      </c>
      <c r="K2344" s="42" t="str">
        <f t="shared" si="121"/>
        <v>19x75-Q2</v>
      </c>
      <c r="L2344" s="32">
        <f>VLOOKUP(K:K,'price per block'!A:B,2,FALSE)</f>
        <v>300</v>
      </c>
      <c r="M2344" s="33">
        <f>VLOOKUP(K:K,'price per block'!A:E,5,FALSE)</f>
        <v>1</v>
      </c>
      <c r="N2344">
        <f t="shared" si="122"/>
        <v>0.48</v>
      </c>
      <c r="O2344" s="34">
        <f t="shared" si="123"/>
        <v>0</v>
      </c>
    </row>
    <row r="2345" spans="1:15" x14ac:dyDescent="0.2">
      <c r="A2345" s="40">
        <v>45717</v>
      </c>
      <c r="B2345" t="s">
        <v>78</v>
      </c>
      <c r="C2345" s="1" t="s">
        <v>126</v>
      </c>
      <c r="D2345" s="1" t="s">
        <v>24</v>
      </c>
      <c r="E2345" s="1" t="s">
        <v>12</v>
      </c>
      <c r="F2345" s="41" t="s">
        <v>65</v>
      </c>
      <c r="G2345" s="4">
        <v>65</v>
      </c>
      <c r="H2345" s="3">
        <v>156.19499999999999</v>
      </c>
      <c r="I2345" s="3">
        <v>0.20499999999999999</v>
      </c>
      <c r="J2345" s="3">
        <v>0.101561</v>
      </c>
      <c r="K2345" s="42" t="str">
        <f t="shared" si="121"/>
        <v>19x75-Q5</v>
      </c>
      <c r="L2345" s="32">
        <f>VLOOKUP(K:K,'price per block'!A:B,2,FALSE)</f>
        <v>300</v>
      </c>
      <c r="M2345" s="33">
        <f>VLOOKUP(K:K,'price per block'!A:E,5,FALSE)</f>
        <v>1</v>
      </c>
      <c r="N2345">
        <f t="shared" si="122"/>
        <v>0.20499999999999999</v>
      </c>
      <c r="O2345" s="34">
        <f t="shared" si="123"/>
        <v>0</v>
      </c>
    </row>
    <row r="2346" spans="1:15" x14ac:dyDescent="0.2">
      <c r="A2346" s="40">
        <v>45717</v>
      </c>
      <c r="B2346" t="s">
        <v>78</v>
      </c>
      <c r="C2346" s="1" t="s">
        <v>126</v>
      </c>
      <c r="D2346" s="1" t="s">
        <v>25</v>
      </c>
      <c r="E2346" s="1" t="s">
        <v>12</v>
      </c>
      <c r="F2346" s="41" t="s">
        <v>65</v>
      </c>
      <c r="G2346" s="4">
        <v>29</v>
      </c>
      <c r="H2346" s="3">
        <v>87.087000000000003</v>
      </c>
      <c r="I2346" s="3">
        <v>0.114</v>
      </c>
      <c r="J2346" s="3">
        <v>5.6736200000000001E-2</v>
      </c>
      <c r="K2346" s="42" t="str">
        <f t="shared" si="121"/>
        <v>19x75-Q5</v>
      </c>
      <c r="L2346" s="32">
        <f>VLOOKUP(K:K,'price per block'!A:B,2,FALSE)</f>
        <v>300</v>
      </c>
      <c r="M2346" s="33">
        <f>VLOOKUP(K:K,'price per block'!A:E,5,FALSE)</f>
        <v>1</v>
      </c>
      <c r="N2346">
        <f t="shared" si="122"/>
        <v>0.114</v>
      </c>
      <c r="O2346" s="34">
        <f t="shared" si="123"/>
        <v>0</v>
      </c>
    </row>
    <row r="2347" spans="1:15" x14ac:dyDescent="0.2">
      <c r="A2347" s="40">
        <v>45717</v>
      </c>
      <c r="B2347" t="s">
        <v>78</v>
      </c>
      <c r="C2347" s="1" t="s">
        <v>126</v>
      </c>
      <c r="D2347" s="1" t="s">
        <v>23</v>
      </c>
      <c r="E2347" s="1" t="s">
        <v>22</v>
      </c>
      <c r="F2347" s="41" t="s">
        <v>63</v>
      </c>
      <c r="G2347" s="4">
        <v>377</v>
      </c>
      <c r="H2347" s="3">
        <v>93.01</v>
      </c>
      <c r="I2347" s="3">
        <v>0.122</v>
      </c>
      <c r="J2347" s="3">
        <v>6.0458199999999997E-2</v>
      </c>
      <c r="K2347" s="42" t="str">
        <f t="shared" si="121"/>
        <v>19x75-Q2</v>
      </c>
      <c r="L2347" s="32">
        <f>VLOOKUP(K:K,'price per block'!A:B,2,FALSE)</f>
        <v>300</v>
      </c>
      <c r="M2347" s="33">
        <f>VLOOKUP(K:K,'price per block'!A:E,5,FALSE)</f>
        <v>1</v>
      </c>
      <c r="N2347">
        <f t="shared" si="122"/>
        <v>0.122</v>
      </c>
      <c r="O2347" s="34">
        <f t="shared" si="123"/>
        <v>0</v>
      </c>
    </row>
    <row r="2348" spans="1:15" x14ac:dyDescent="0.2">
      <c r="A2348" s="40">
        <v>45717</v>
      </c>
      <c r="B2348" t="s">
        <v>78</v>
      </c>
      <c r="C2348" s="1" t="s">
        <v>126</v>
      </c>
      <c r="D2348" s="1" t="s">
        <v>11</v>
      </c>
      <c r="E2348" s="1" t="s">
        <v>12</v>
      </c>
      <c r="F2348" s="41" t="s">
        <v>61</v>
      </c>
      <c r="G2348" s="4">
        <v>62438</v>
      </c>
      <c r="H2348" s="3">
        <v>25636.3</v>
      </c>
      <c r="I2348" s="3">
        <v>33.590000000000003</v>
      </c>
      <c r="J2348" s="3">
        <v>16.6541</v>
      </c>
      <c r="K2348" s="42" t="str">
        <f t="shared" si="121"/>
        <v>19x75-Q1</v>
      </c>
      <c r="L2348" s="32">
        <f>VLOOKUP(K:K,'price per block'!A:B,2,FALSE)</f>
        <v>300</v>
      </c>
      <c r="M2348" s="33">
        <f>VLOOKUP(K:K,'price per block'!A:E,5,FALSE)</f>
        <v>1</v>
      </c>
      <c r="N2348">
        <f t="shared" si="122"/>
        <v>33.590000000000003</v>
      </c>
      <c r="O2348" s="34">
        <f t="shared" si="123"/>
        <v>0</v>
      </c>
    </row>
    <row r="2349" spans="1:15" x14ac:dyDescent="0.2">
      <c r="A2349" s="40">
        <v>45717</v>
      </c>
      <c r="B2349" t="s">
        <v>78</v>
      </c>
      <c r="C2349" s="1" t="s">
        <v>126</v>
      </c>
      <c r="D2349" s="1" t="s">
        <v>27</v>
      </c>
      <c r="E2349" s="1" t="s">
        <v>64</v>
      </c>
      <c r="F2349" s="41" t="s">
        <v>64</v>
      </c>
      <c r="G2349" s="4">
        <v>8830</v>
      </c>
      <c r="H2349" s="3">
        <v>1894.33</v>
      </c>
      <c r="I2349" s="3">
        <v>2.48</v>
      </c>
      <c r="J2349" s="3">
        <v>1.22973</v>
      </c>
      <c r="K2349" s="42" t="str">
        <f t="shared" si="121"/>
        <v>19x75-Q4</v>
      </c>
      <c r="L2349" s="32">
        <f>VLOOKUP(K:K,'price per block'!A:B,2,FALSE)</f>
        <v>200.00000000000003</v>
      </c>
      <c r="M2349" s="33">
        <f>VLOOKUP(K:K,'price per block'!A:E,5,FALSE)</f>
        <v>0.66666666666666663</v>
      </c>
      <c r="N2349">
        <f t="shared" si="122"/>
        <v>1.6533333333333333</v>
      </c>
      <c r="O2349" s="34">
        <f t="shared" si="123"/>
        <v>0.82666666666666666</v>
      </c>
    </row>
    <row r="2350" spans="1:15" x14ac:dyDescent="0.2">
      <c r="A2350" s="40">
        <v>45717</v>
      </c>
      <c r="B2350" t="s">
        <v>78</v>
      </c>
      <c r="C2350" s="1" t="s">
        <v>126</v>
      </c>
      <c r="D2350" s="1" t="s">
        <v>13</v>
      </c>
      <c r="E2350" s="1" t="s">
        <v>12</v>
      </c>
      <c r="F2350" s="41" t="s">
        <v>61</v>
      </c>
      <c r="G2350" s="4">
        <v>21806</v>
      </c>
      <c r="H2350" s="3">
        <v>4424.47</v>
      </c>
      <c r="I2350" s="3">
        <v>5.7949999999999999</v>
      </c>
      <c r="J2350" s="3">
        <v>2.87297</v>
      </c>
      <c r="K2350" s="42" t="str">
        <f t="shared" si="121"/>
        <v>19x75-Q1</v>
      </c>
      <c r="L2350" s="32">
        <f>VLOOKUP(K:K,'price per block'!A:B,2,FALSE)</f>
        <v>300</v>
      </c>
      <c r="M2350" s="33">
        <f>VLOOKUP(K:K,'price per block'!A:E,5,FALSE)</f>
        <v>1</v>
      </c>
      <c r="N2350">
        <f t="shared" si="122"/>
        <v>5.7949999999999999</v>
      </c>
      <c r="O2350" s="34">
        <f t="shared" si="123"/>
        <v>0</v>
      </c>
    </row>
    <row r="2351" spans="1:15" x14ac:dyDescent="0.2">
      <c r="A2351" s="40">
        <v>45717</v>
      </c>
      <c r="B2351" t="s">
        <v>78</v>
      </c>
      <c r="C2351" s="1" t="s">
        <v>126</v>
      </c>
      <c r="D2351" s="1" t="s">
        <v>14</v>
      </c>
      <c r="E2351" s="1" t="s">
        <v>15</v>
      </c>
      <c r="F2351" s="41" t="s">
        <v>62</v>
      </c>
      <c r="G2351" s="4">
        <v>15206</v>
      </c>
      <c r="H2351" s="3">
        <v>4055.14</v>
      </c>
      <c r="I2351" s="3">
        <v>5.31</v>
      </c>
      <c r="J2351" s="3">
        <v>2.6329199999999999</v>
      </c>
      <c r="K2351" s="42" t="str">
        <f t="shared" si="121"/>
        <v>19x75-Q3</v>
      </c>
      <c r="L2351" s="32">
        <f>VLOOKUP(K:K,'price per block'!A:B,2,FALSE)</f>
        <v>244</v>
      </c>
      <c r="M2351" s="33">
        <f>VLOOKUP(K:K,'price per block'!A:E,5,FALSE)</f>
        <v>0.81333333333333335</v>
      </c>
      <c r="N2351">
        <f t="shared" si="122"/>
        <v>4.3187999999999995</v>
      </c>
      <c r="O2351" s="34">
        <f t="shared" si="123"/>
        <v>0.99120000000000008</v>
      </c>
    </row>
    <row r="2352" spans="1:15" x14ac:dyDescent="0.2">
      <c r="A2352" s="40">
        <v>45717</v>
      </c>
      <c r="B2352" t="s">
        <v>78</v>
      </c>
      <c r="C2352" s="1" t="s">
        <v>126</v>
      </c>
      <c r="D2352" s="1" t="s">
        <v>25</v>
      </c>
      <c r="E2352" s="1" t="s">
        <v>12</v>
      </c>
      <c r="F2352" s="41" t="s">
        <v>65</v>
      </c>
      <c r="G2352" s="4">
        <v>39</v>
      </c>
      <c r="H2352" s="3">
        <v>117.117</v>
      </c>
      <c r="I2352" s="3">
        <v>0.154</v>
      </c>
      <c r="J2352" s="3">
        <v>7.6162300000000002E-2</v>
      </c>
      <c r="K2352" s="42" t="str">
        <f t="shared" si="121"/>
        <v>19x75-Q5</v>
      </c>
      <c r="L2352" s="32">
        <f>VLOOKUP(K:K,'price per block'!A:B,2,FALSE)</f>
        <v>300</v>
      </c>
      <c r="M2352" s="33">
        <f>VLOOKUP(K:K,'price per block'!A:E,5,FALSE)</f>
        <v>1</v>
      </c>
      <c r="N2352">
        <f t="shared" si="122"/>
        <v>0.154</v>
      </c>
      <c r="O2352" s="34">
        <f t="shared" si="123"/>
        <v>0</v>
      </c>
    </row>
    <row r="2353" spans="1:15" x14ac:dyDescent="0.2">
      <c r="A2353" s="40">
        <v>45717</v>
      </c>
      <c r="B2353" t="s">
        <v>78</v>
      </c>
      <c r="C2353" s="1" t="s">
        <v>126</v>
      </c>
      <c r="D2353" s="1" t="s">
        <v>24</v>
      </c>
      <c r="E2353" s="1" t="s">
        <v>12</v>
      </c>
      <c r="F2353" s="41" t="s">
        <v>65</v>
      </c>
      <c r="G2353" s="4">
        <v>80</v>
      </c>
      <c r="H2353" s="3">
        <v>192.24</v>
      </c>
      <c r="I2353" s="3">
        <v>0.252</v>
      </c>
      <c r="J2353" s="3">
        <v>0.124997</v>
      </c>
      <c r="K2353" s="42" t="str">
        <f t="shared" si="121"/>
        <v>19x75-Q5</v>
      </c>
      <c r="L2353" s="32">
        <f>VLOOKUP(K:K,'price per block'!A:B,2,FALSE)</f>
        <v>300</v>
      </c>
      <c r="M2353" s="33">
        <f>VLOOKUP(K:K,'price per block'!A:E,5,FALSE)</f>
        <v>1</v>
      </c>
      <c r="N2353">
        <f t="shared" si="122"/>
        <v>0.252</v>
      </c>
      <c r="O2353" s="34">
        <f t="shared" si="123"/>
        <v>0</v>
      </c>
    </row>
    <row r="2354" spans="1:15" x14ac:dyDescent="0.2">
      <c r="A2354" s="40">
        <v>45717</v>
      </c>
      <c r="B2354" t="s">
        <v>78</v>
      </c>
      <c r="C2354" s="1" t="s">
        <v>129</v>
      </c>
      <c r="D2354" s="1" t="s">
        <v>111</v>
      </c>
      <c r="E2354" s="1" t="s">
        <v>64</v>
      </c>
      <c r="F2354" s="41" t="s">
        <v>64</v>
      </c>
      <c r="G2354" s="4">
        <v>8645</v>
      </c>
      <c r="H2354" s="3">
        <v>1840.81</v>
      </c>
      <c r="I2354" s="3">
        <v>5.218</v>
      </c>
      <c r="J2354" s="3">
        <v>2.5871900000000001</v>
      </c>
      <c r="K2354" s="42" t="str">
        <f t="shared" si="121"/>
        <v>25x125-Q4</v>
      </c>
      <c r="L2354" s="32">
        <f>VLOOKUP(K:K,'price per block'!A:B,2,FALSE)</f>
        <v>138.46153846153845</v>
      </c>
      <c r="M2354" s="33">
        <f>VLOOKUP(K:K,'price per block'!A:E,5,FALSE)</f>
        <v>0.4</v>
      </c>
      <c r="N2354">
        <f t="shared" si="122"/>
        <v>2.0872000000000002</v>
      </c>
      <c r="O2354" s="34">
        <f t="shared" si="123"/>
        <v>3.1307999999999998</v>
      </c>
    </row>
    <row r="2355" spans="1:15" x14ac:dyDescent="0.2">
      <c r="A2355" s="40">
        <v>45717</v>
      </c>
      <c r="B2355" t="s">
        <v>78</v>
      </c>
      <c r="C2355" s="1" t="s">
        <v>129</v>
      </c>
      <c r="D2355" s="1" t="s">
        <v>112</v>
      </c>
      <c r="E2355" s="1" t="s">
        <v>15</v>
      </c>
      <c r="F2355" s="41" t="s">
        <v>62</v>
      </c>
      <c r="G2355" s="4">
        <v>13859</v>
      </c>
      <c r="H2355" s="3">
        <v>3580.93</v>
      </c>
      <c r="I2355" s="3">
        <v>10.138999999999999</v>
      </c>
      <c r="J2355" s="3">
        <v>5.0270999999999999</v>
      </c>
      <c r="K2355" s="42" t="str">
        <f t="shared" si="121"/>
        <v>25x125-Q3</v>
      </c>
      <c r="L2355" s="32">
        <f>VLOOKUP(K:K,'price per block'!A:B,2,FALSE)</f>
        <v>276.92307692307691</v>
      </c>
      <c r="M2355" s="33">
        <f>VLOOKUP(K:K,'price per block'!A:E,5,FALSE)</f>
        <v>0.6</v>
      </c>
      <c r="N2355">
        <f t="shared" si="122"/>
        <v>6.0833999999999993</v>
      </c>
      <c r="O2355" s="34">
        <f t="shared" si="123"/>
        <v>4.0556000000000001</v>
      </c>
    </row>
    <row r="2356" spans="1:15" x14ac:dyDescent="0.2">
      <c r="A2356" s="40">
        <v>45717</v>
      </c>
      <c r="B2356" t="s">
        <v>78</v>
      </c>
      <c r="C2356" s="1" t="s">
        <v>129</v>
      </c>
      <c r="D2356" s="1" t="s">
        <v>52</v>
      </c>
      <c r="E2356" s="1" t="s">
        <v>232</v>
      </c>
      <c r="F2356" s="41" t="s">
        <v>61</v>
      </c>
      <c r="G2356" s="4">
        <v>13661</v>
      </c>
      <c r="H2356" s="3">
        <v>5212.03</v>
      </c>
      <c r="I2356" s="3">
        <v>14.805</v>
      </c>
      <c r="J2356" s="3">
        <v>7.3402799999999999</v>
      </c>
      <c r="K2356" s="42" t="str">
        <f t="shared" si="121"/>
        <v>25x125-Q1</v>
      </c>
      <c r="L2356" s="32">
        <f>VLOOKUP(K:K,'price per block'!A:B,2,FALSE)</f>
        <v>346.15384615384613</v>
      </c>
      <c r="M2356" s="33">
        <f>VLOOKUP(K:K,'price per block'!A:E,5,FALSE)</f>
        <v>1</v>
      </c>
      <c r="N2356">
        <f t="shared" si="122"/>
        <v>14.805</v>
      </c>
      <c r="O2356" s="34">
        <f t="shared" si="123"/>
        <v>0</v>
      </c>
    </row>
    <row r="2357" spans="1:15" x14ac:dyDescent="0.2">
      <c r="A2357" s="40">
        <v>45717</v>
      </c>
      <c r="B2357" t="s">
        <v>78</v>
      </c>
      <c r="C2357" s="1" t="s">
        <v>129</v>
      </c>
      <c r="D2357" s="1" t="s">
        <v>51</v>
      </c>
      <c r="E2357" s="1" t="s">
        <v>232</v>
      </c>
      <c r="F2357" s="41" t="s">
        <v>61</v>
      </c>
      <c r="G2357" s="4">
        <v>8199</v>
      </c>
      <c r="H2357" s="3">
        <v>1640.16</v>
      </c>
      <c r="I2357" s="3">
        <v>4.6559999999999997</v>
      </c>
      <c r="J2357" s="3">
        <v>2.3084600000000002</v>
      </c>
      <c r="K2357" s="42" t="str">
        <f t="shared" si="121"/>
        <v>25x125-Q1</v>
      </c>
      <c r="L2357" s="32">
        <f>VLOOKUP(K:K,'price per block'!A:B,2,FALSE)</f>
        <v>346.15384615384613</v>
      </c>
      <c r="M2357" s="33">
        <f>VLOOKUP(K:K,'price per block'!A:E,5,FALSE)</f>
        <v>1</v>
      </c>
      <c r="N2357">
        <f t="shared" si="122"/>
        <v>4.6559999999999997</v>
      </c>
      <c r="O2357" s="34">
        <f t="shared" si="123"/>
        <v>0</v>
      </c>
    </row>
    <row r="2358" spans="1:15" x14ac:dyDescent="0.2">
      <c r="A2358" s="40">
        <v>45717</v>
      </c>
      <c r="B2358" t="s">
        <v>78</v>
      </c>
      <c r="C2358" s="1" t="s">
        <v>129</v>
      </c>
      <c r="D2358" s="1" t="s">
        <v>49</v>
      </c>
      <c r="E2358" s="1" t="s">
        <v>22</v>
      </c>
      <c r="F2358" s="41" t="s">
        <v>63</v>
      </c>
      <c r="G2358" s="4">
        <v>356</v>
      </c>
      <c r="H2358" s="3">
        <v>86.506</v>
      </c>
      <c r="I2358" s="3">
        <v>0.246</v>
      </c>
      <c r="J2358" s="3">
        <v>0.12189</v>
      </c>
      <c r="K2358" s="42" t="str">
        <f t="shared" si="121"/>
        <v>25x125-Q2</v>
      </c>
      <c r="L2358" s="32">
        <f>VLOOKUP(K:K,'price per block'!A:B,2,FALSE)</f>
        <v>346.15384615384613</v>
      </c>
      <c r="M2358" s="33">
        <f>VLOOKUP(K:K,'price per block'!A:E,5,FALSE)</f>
        <v>1</v>
      </c>
      <c r="N2358">
        <f t="shared" si="122"/>
        <v>0.246</v>
      </c>
      <c r="O2358" s="34">
        <f t="shared" si="123"/>
        <v>0</v>
      </c>
    </row>
    <row r="2359" spans="1:15" x14ac:dyDescent="0.2">
      <c r="A2359" s="40">
        <v>45717</v>
      </c>
      <c r="B2359" t="s">
        <v>78</v>
      </c>
      <c r="C2359" s="1" t="s">
        <v>42</v>
      </c>
      <c r="D2359" s="1" t="s">
        <v>46</v>
      </c>
      <c r="E2359" s="1" t="s">
        <v>232</v>
      </c>
      <c r="F2359" s="41" t="s">
        <v>61</v>
      </c>
      <c r="G2359" s="4">
        <v>3147</v>
      </c>
      <c r="H2359" s="3">
        <v>587.19399999999996</v>
      </c>
      <c r="I2359" s="3">
        <v>1.0309999999999999</v>
      </c>
      <c r="J2359" s="3">
        <v>0.51098600000000005</v>
      </c>
      <c r="K2359" s="42" t="str">
        <f t="shared" si="121"/>
        <v>19x100-Q1</v>
      </c>
      <c r="L2359" s="32">
        <f>VLOOKUP(K:K,'price per block'!A:B,2,FALSE)</f>
        <v>300</v>
      </c>
      <c r="M2359" s="33">
        <f>VLOOKUP(K:K,'price per block'!A:E,5,FALSE)</f>
        <v>1</v>
      </c>
      <c r="N2359">
        <f t="shared" si="122"/>
        <v>1.0309999999999999</v>
      </c>
      <c r="O2359" s="34">
        <f t="shared" si="123"/>
        <v>0</v>
      </c>
    </row>
    <row r="2360" spans="1:15" x14ac:dyDescent="0.2">
      <c r="A2360" s="40">
        <v>45717</v>
      </c>
      <c r="B2360" t="s">
        <v>78</v>
      </c>
      <c r="C2360" s="1" t="s">
        <v>42</v>
      </c>
      <c r="D2360" s="1" t="s">
        <v>96</v>
      </c>
      <c r="E2360" s="1" t="s">
        <v>15</v>
      </c>
      <c r="F2360" s="41" t="s">
        <v>62</v>
      </c>
      <c r="G2360" s="4">
        <v>1478</v>
      </c>
      <c r="H2360" s="3">
        <v>399.17099999999999</v>
      </c>
      <c r="I2360" s="3">
        <v>0.7</v>
      </c>
      <c r="J2360" s="3">
        <v>0.34708600000000001</v>
      </c>
      <c r="K2360" s="42" t="str">
        <f t="shared" si="121"/>
        <v>19x100-Q3</v>
      </c>
      <c r="L2360" s="32">
        <f>VLOOKUP(K:K,'price per block'!A:B,2,FALSE)</f>
        <v>225</v>
      </c>
      <c r="M2360" s="33">
        <f>VLOOKUP(K:K,'price per block'!A:E,5,FALSE)</f>
        <v>0.75</v>
      </c>
      <c r="N2360">
        <f t="shared" si="122"/>
        <v>0.52499999999999991</v>
      </c>
      <c r="O2360" s="34">
        <f t="shared" si="123"/>
        <v>0.17500000000000004</v>
      </c>
    </row>
    <row r="2361" spans="1:15" x14ac:dyDescent="0.2">
      <c r="A2361" s="40">
        <v>45717</v>
      </c>
      <c r="B2361" t="s">
        <v>78</v>
      </c>
      <c r="C2361" s="1" t="s">
        <v>42</v>
      </c>
      <c r="D2361" s="1" t="s">
        <v>233</v>
      </c>
      <c r="E2361" s="1" t="s">
        <v>64</v>
      </c>
      <c r="F2361" s="41" t="s">
        <v>64</v>
      </c>
      <c r="G2361" s="4">
        <v>3199</v>
      </c>
      <c r="H2361" s="3">
        <v>699.46400000000006</v>
      </c>
      <c r="I2361" s="3">
        <v>1.228</v>
      </c>
      <c r="J2361" s="3">
        <v>0.60869200000000001</v>
      </c>
      <c r="K2361" s="42" t="str">
        <f t="shared" si="121"/>
        <v>19x100-Q4</v>
      </c>
      <c r="L2361" s="32">
        <f>VLOOKUP(K:K,'price per block'!A:B,2,FALSE)</f>
        <v>150</v>
      </c>
      <c r="M2361" s="33">
        <f>VLOOKUP(K:K,'price per block'!A:E,5,FALSE)</f>
        <v>0.5</v>
      </c>
      <c r="N2361">
        <f t="shared" si="122"/>
        <v>0.61399999999999999</v>
      </c>
      <c r="O2361" s="34">
        <f t="shared" si="123"/>
        <v>0.61399999999999999</v>
      </c>
    </row>
    <row r="2362" spans="1:15" x14ac:dyDescent="0.2">
      <c r="A2362" s="40">
        <v>45717</v>
      </c>
      <c r="B2362" t="s">
        <v>78</v>
      </c>
      <c r="C2362" s="1" t="s">
        <v>42</v>
      </c>
      <c r="D2362" s="1" t="s">
        <v>47</v>
      </c>
      <c r="E2362" s="1" t="s">
        <v>232</v>
      </c>
      <c r="F2362" s="41" t="s">
        <v>61</v>
      </c>
      <c r="G2362" s="4">
        <v>6675</v>
      </c>
      <c r="H2362" s="3">
        <v>2475</v>
      </c>
      <c r="I2362" s="3">
        <v>4.3440000000000003</v>
      </c>
      <c r="J2362" s="3">
        <v>2.1538300000000001</v>
      </c>
      <c r="K2362" s="42" t="str">
        <f t="shared" si="121"/>
        <v>19x100-Q1</v>
      </c>
      <c r="L2362" s="32">
        <f>VLOOKUP(K:K,'price per block'!A:B,2,FALSE)</f>
        <v>300</v>
      </c>
      <c r="M2362" s="33">
        <f>VLOOKUP(K:K,'price per block'!A:E,5,FALSE)</f>
        <v>1</v>
      </c>
      <c r="N2362">
        <f t="shared" si="122"/>
        <v>4.3440000000000003</v>
      </c>
      <c r="O2362" s="34">
        <f t="shared" si="123"/>
        <v>0</v>
      </c>
    </row>
    <row r="2363" spans="1:15" x14ac:dyDescent="0.2">
      <c r="A2363" s="40">
        <v>45717</v>
      </c>
      <c r="B2363" t="s">
        <v>78</v>
      </c>
      <c r="C2363" s="1" t="s">
        <v>42</v>
      </c>
      <c r="D2363" s="1" t="s">
        <v>45</v>
      </c>
      <c r="E2363" s="1" t="s">
        <v>22</v>
      </c>
      <c r="F2363" s="41" t="s">
        <v>63</v>
      </c>
      <c r="G2363" s="4">
        <v>16</v>
      </c>
      <c r="H2363" s="3">
        <v>4.6559999999999997</v>
      </c>
      <c r="I2363" s="3">
        <v>8.0000000000000002E-3</v>
      </c>
      <c r="J2363" s="3">
        <v>4.0383199999999998E-3</v>
      </c>
      <c r="K2363" s="42" t="str">
        <f t="shared" si="121"/>
        <v>19x100-Q2</v>
      </c>
      <c r="L2363" s="32">
        <f>VLOOKUP(K:K,'price per block'!A:B,2,FALSE)</f>
        <v>300</v>
      </c>
      <c r="M2363" s="33">
        <f>VLOOKUP(K:K,'price per block'!A:E,5,FALSE)</f>
        <v>1</v>
      </c>
      <c r="N2363">
        <f t="shared" si="122"/>
        <v>8.0000000000000002E-3</v>
      </c>
      <c r="O2363" s="34">
        <f t="shared" si="123"/>
        <v>0</v>
      </c>
    </row>
    <row r="2364" spans="1:15" x14ac:dyDescent="0.2">
      <c r="A2364" s="40">
        <v>45717</v>
      </c>
      <c r="B2364" t="s">
        <v>78</v>
      </c>
      <c r="C2364" s="1" t="s">
        <v>42</v>
      </c>
      <c r="D2364" s="1" t="s">
        <v>43</v>
      </c>
      <c r="E2364" s="1" t="s">
        <v>232</v>
      </c>
      <c r="F2364" s="41" t="s">
        <v>65</v>
      </c>
      <c r="G2364" s="4">
        <v>3</v>
      </c>
      <c r="H2364" s="3">
        <v>7.2240000000000002</v>
      </c>
      <c r="I2364" s="3">
        <v>1.2999999999999999E-2</v>
      </c>
      <c r="J2364" s="3">
        <v>6.2872800000000001E-3</v>
      </c>
      <c r="K2364" s="42" t="str">
        <f t="shared" si="121"/>
        <v>19x100-Q5</v>
      </c>
      <c r="L2364" s="32">
        <f>VLOOKUP(K:K,'price per block'!A:B,2,FALSE)</f>
        <v>300</v>
      </c>
      <c r="M2364" s="33">
        <f>VLOOKUP(K:K,'price per block'!A:E,5,FALSE)</f>
        <v>1</v>
      </c>
      <c r="N2364">
        <f t="shared" si="122"/>
        <v>1.2999999999999999E-2</v>
      </c>
      <c r="O2364" s="34">
        <f t="shared" si="123"/>
        <v>0</v>
      </c>
    </row>
    <row r="2365" spans="1:15" x14ac:dyDescent="0.2">
      <c r="A2365" s="40">
        <v>45717</v>
      </c>
      <c r="B2365" t="s">
        <v>78</v>
      </c>
      <c r="C2365" s="1" t="s">
        <v>42</v>
      </c>
      <c r="D2365" s="1" t="s">
        <v>41</v>
      </c>
      <c r="E2365" s="1" t="s">
        <v>232</v>
      </c>
      <c r="F2365" s="41" t="s">
        <v>65</v>
      </c>
      <c r="G2365" s="4">
        <v>5</v>
      </c>
      <c r="H2365" s="3">
        <v>15.015000000000001</v>
      </c>
      <c r="I2365" s="3">
        <v>2.5999999999999999E-2</v>
      </c>
      <c r="J2365" s="3">
        <v>1.30966E-2</v>
      </c>
      <c r="K2365" s="42" t="str">
        <f t="shared" si="121"/>
        <v>19x100-Q5</v>
      </c>
      <c r="L2365" s="32">
        <f>VLOOKUP(K:K,'price per block'!A:B,2,FALSE)</f>
        <v>300</v>
      </c>
      <c r="M2365" s="33">
        <f>VLOOKUP(K:K,'price per block'!A:E,5,FALSE)</f>
        <v>1</v>
      </c>
      <c r="N2365">
        <f t="shared" si="122"/>
        <v>2.5999999999999999E-2</v>
      </c>
      <c r="O2365" s="34">
        <f t="shared" si="123"/>
        <v>0</v>
      </c>
    </row>
    <row r="2366" spans="1:15" x14ac:dyDescent="0.2">
      <c r="A2366" s="40">
        <v>45717</v>
      </c>
      <c r="B2366" t="s">
        <v>79</v>
      </c>
      <c r="C2366" s="1" t="s">
        <v>42</v>
      </c>
      <c r="D2366" s="1" t="s">
        <v>6</v>
      </c>
      <c r="E2366" s="1" t="s">
        <v>6</v>
      </c>
      <c r="F2366" s="41" t="s">
        <v>6</v>
      </c>
      <c r="G2366" s="4">
        <v>107008</v>
      </c>
      <c r="H2366" s="3">
        <v>6510.73</v>
      </c>
      <c r="I2366" s="3">
        <v>11.43</v>
      </c>
      <c r="J2366" s="3">
        <v>13.7623</v>
      </c>
      <c r="K2366" s="42" t="str">
        <f t="shared" si="121"/>
        <v>19x100-Waste</v>
      </c>
      <c r="L2366" s="32">
        <f>VLOOKUP(K:K,'price per block'!A:B,2,FALSE)</f>
        <v>300</v>
      </c>
      <c r="M2366" s="33">
        <f>VLOOKUP(K:K,'price per block'!A:E,5,FALSE)</f>
        <v>1</v>
      </c>
      <c r="N2366">
        <f t="shared" si="122"/>
        <v>11.43</v>
      </c>
      <c r="O2366" s="34">
        <f t="shared" si="123"/>
        <v>0</v>
      </c>
    </row>
    <row r="2367" spans="1:15" x14ac:dyDescent="0.2">
      <c r="A2367" s="40">
        <v>45717</v>
      </c>
      <c r="B2367" t="s">
        <v>79</v>
      </c>
      <c r="C2367" s="1" t="s">
        <v>42</v>
      </c>
      <c r="D2367" s="1" t="s">
        <v>16</v>
      </c>
      <c r="E2367" s="1" t="s">
        <v>6</v>
      </c>
      <c r="F2367" s="41" t="s">
        <v>6</v>
      </c>
      <c r="G2367" s="4">
        <v>0</v>
      </c>
      <c r="H2367" s="3">
        <v>794.16200000000003</v>
      </c>
      <c r="I2367" s="3">
        <v>1.3939999999999999</v>
      </c>
      <c r="J2367" s="3">
        <v>1.67865</v>
      </c>
      <c r="K2367" s="42" t="str">
        <f t="shared" si="121"/>
        <v>19x100-Waste</v>
      </c>
      <c r="L2367" s="32">
        <f>VLOOKUP(K:K,'price per block'!A:B,2,FALSE)</f>
        <v>300</v>
      </c>
      <c r="M2367" s="33">
        <f>VLOOKUP(K:K,'price per block'!A:E,5,FALSE)</f>
        <v>1</v>
      </c>
      <c r="N2367">
        <f t="shared" si="122"/>
        <v>1.3939999999999999</v>
      </c>
      <c r="O2367" s="34">
        <f t="shared" si="123"/>
        <v>0</v>
      </c>
    </row>
    <row r="2368" spans="1:15" x14ac:dyDescent="0.2">
      <c r="A2368" s="40">
        <v>45717</v>
      </c>
      <c r="B2368" t="s">
        <v>79</v>
      </c>
      <c r="C2368" s="1" t="s">
        <v>42</v>
      </c>
      <c r="D2368" s="1" t="s">
        <v>17</v>
      </c>
      <c r="E2368" s="1" t="s">
        <v>6</v>
      </c>
      <c r="F2368" s="41" t="s">
        <v>6</v>
      </c>
      <c r="G2368" s="4">
        <v>0</v>
      </c>
      <c r="H2368" s="3">
        <v>0</v>
      </c>
      <c r="I2368" s="3">
        <v>0</v>
      </c>
      <c r="J2368" s="3">
        <v>0</v>
      </c>
      <c r="K2368" s="42" t="str">
        <f t="shared" si="121"/>
        <v>19x100-Waste</v>
      </c>
      <c r="L2368" s="32">
        <f>VLOOKUP(K:K,'price per block'!A:B,2,FALSE)</f>
        <v>300</v>
      </c>
      <c r="M2368" s="33">
        <f>VLOOKUP(K:K,'price per block'!A:E,5,FALSE)</f>
        <v>1</v>
      </c>
      <c r="N2368">
        <f t="shared" si="122"/>
        <v>0</v>
      </c>
      <c r="O2368" s="34">
        <f t="shared" si="123"/>
        <v>0</v>
      </c>
    </row>
    <row r="2369" spans="1:15" x14ac:dyDescent="0.2">
      <c r="A2369" s="40">
        <v>45717</v>
      </c>
      <c r="B2369" t="s">
        <v>79</v>
      </c>
      <c r="C2369" s="1" t="s">
        <v>42</v>
      </c>
      <c r="D2369" s="1" t="s">
        <v>9</v>
      </c>
      <c r="E2369" s="1" t="s">
        <v>10</v>
      </c>
      <c r="F2369" s="41" t="s">
        <v>6</v>
      </c>
      <c r="G2369" s="4">
        <v>20287</v>
      </c>
      <c r="H2369" s="3">
        <v>4648.6400000000003</v>
      </c>
      <c r="I2369" s="3">
        <v>8.1579999999999995</v>
      </c>
      <c r="J2369" s="3">
        <v>9.8227899999999995</v>
      </c>
      <c r="K2369" s="42" t="str">
        <f t="shared" si="121"/>
        <v>19x100-Waste</v>
      </c>
      <c r="L2369" s="32">
        <f>VLOOKUP(K:K,'price per block'!A:B,2,FALSE)</f>
        <v>300</v>
      </c>
      <c r="M2369" s="33">
        <f>VLOOKUP(K:K,'price per block'!A:E,5,FALSE)</f>
        <v>1</v>
      </c>
      <c r="N2369">
        <f t="shared" si="122"/>
        <v>8.1579999999999995</v>
      </c>
      <c r="O2369" s="34">
        <f t="shared" si="123"/>
        <v>0</v>
      </c>
    </row>
    <row r="2370" spans="1:15" x14ac:dyDescent="0.2">
      <c r="A2370" s="40">
        <v>45717</v>
      </c>
      <c r="B2370" t="s">
        <v>79</v>
      </c>
      <c r="C2370" s="1" t="s">
        <v>42</v>
      </c>
      <c r="D2370" s="1" t="s">
        <v>96</v>
      </c>
      <c r="E2370" s="1" t="s">
        <v>15</v>
      </c>
      <c r="F2370" s="41" t="s">
        <v>62</v>
      </c>
      <c r="G2370" s="4">
        <v>6769</v>
      </c>
      <c r="H2370" s="3">
        <v>1786.81</v>
      </c>
      <c r="I2370" s="3">
        <v>3.1349999999999998</v>
      </c>
      <c r="J2370" s="3">
        <v>3.7747799999999998</v>
      </c>
      <c r="K2370" s="42" t="str">
        <f t="shared" si="121"/>
        <v>19x100-Q3</v>
      </c>
      <c r="L2370" s="32">
        <f>VLOOKUP(K:K,'price per block'!A:B,2,FALSE)</f>
        <v>225</v>
      </c>
      <c r="M2370" s="33">
        <f>VLOOKUP(K:K,'price per block'!A:E,5,FALSE)</f>
        <v>0.75</v>
      </c>
      <c r="N2370">
        <f t="shared" si="122"/>
        <v>2.3512499999999998</v>
      </c>
      <c r="O2370" s="34">
        <f t="shared" si="123"/>
        <v>0.78374999999999995</v>
      </c>
    </row>
    <row r="2371" spans="1:15" x14ac:dyDescent="0.2">
      <c r="A2371" s="40">
        <v>45717</v>
      </c>
      <c r="B2371" t="s">
        <v>79</v>
      </c>
      <c r="C2371" s="1" t="s">
        <v>42</v>
      </c>
      <c r="D2371" s="1" t="s">
        <v>47</v>
      </c>
      <c r="E2371" s="1" t="s">
        <v>232</v>
      </c>
      <c r="F2371" s="41" t="s">
        <v>61</v>
      </c>
      <c r="G2371" s="4">
        <v>68150</v>
      </c>
      <c r="H2371" s="3">
        <v>25673.5</v>
      </c>
      <c r="I2371" s="3">
        <v>45.075000000000003</v>
      </c>
      <c r="J2371" s="3">
        <v>54.270899999999997</v>
      </c>
      <c r="K2371" s="42" t="str">
        <f t="shared" ref="K2371:K2376" si="124">CONCATENATE(C2371,"-",F2371)</f>
        <v>19x100-Q1</v>
      </c>
      <c r="L2371" s="32">
        <f>VLOOKUP(K:K,'price per block'!A:B,2,FALSE)</f>
        <v>300</v>
      </c>
      <c r="M2371" s="33">
        <f>VLOOKUP(K:K,'price per block'!A:E,5,FALSE)</f>
        <v>1</v>
      </c>
      <c r="N2371">
        <f t="shared" si="122"/>
        <v>45.075000000000003</v>
      </c>
      <c r="O2371" s="34">
        <f t="shared" si="123"/>
        <v>0</v>
      </c>
    </row>
    <row r="2372" spans="1:15" x14ac:dyDescent="0.2">
      <c r="A2372" s="40">
        <v>45717</v>
      </c>
      <c r="B2372" t="s">
        <v>79</v>
      </c>
      <c r="C2372" s="1" t="s">
        <v>42</v>
      </c>
      <c r="D2372" s="1" t="s">
        <v>233</v>
      </c>
      <c r="E2372" s="1" t="s">
        <v>64</v>
      </c>
      <c r="F2372" s="41" t="s">
        <v>64</v>
      </c>
      <c r="G2372" s="4">
        <v>17170</v>
      </c>
      <c r="H2372" s="3">
        <v>3712.91</v>
      </c>
      <c r="I2372" s="3">
        <v>6.5170000000000003</v>
      </c>
      <c r="J2372" s="3">
        <v>7.8468200000000001</v>
      </c>
      <c r="K2372" s="42" t="str">
        <f t="shared" si="124"/>
        <v>19x100-Q4</v>
      </c>
      <c r="L2372" s="32">
        <f>VLOOKUP(K:K,'price per block'!A:B,2,FALSE)</f>
        <v>150</v>
      </c>
      <c r="M2372" s="33">
        <f>VLOOKUP(K:K,'price per block'!A:E,5,FALSE)</f>
        <v>0.5</v>
      </c>
      <c r="N2372">
        <f t="shared" si="122"/>
        <v>3.2585000000000002</v>
      </c>
      <c r="O2372" s="34">
        <f t="shared" si="123"/>
        <v>3.2585000000000002</v>
      </c>
    </row>
    <row r="2373" spans="1:15" x14ac:dyDescent="0.2">
      <c r="A2373" s="40">
        <v>45717</v>
      </c>
      <c r="B2373" t="s">
        <v>79</v>
      </c>
      <c r="C2373" s="1" t="s">
        <v>42</v>
      </c>
      <c r="D2373" s="1" t="s">
        <v>46</v>
      </c>
      <c r="E2373" s="1" t="s">
        <v>232</v>
      </c>
      <c r="F2373" s="41" t="s">
        <v>61</v>
      </c>
      <c r="G2373" s="4">
        <v>21708</v>
      </c>
      <c r="H2373" s="3">
        <v>4096.0200000000004</v>
      </c>
      <c r="I2373" s="3">
        <v>7.1909999999999998</v>
      </c>
      <c r="J2373" s="3">
        <v>8.6584400000000006</v>
      </c>
      <c r="K2373" s="42" t="str">
        <f t="shared" si="124"/>
        <v>19x100-Q1</v>
      </c>
      <c r="L2373" s="32">
        <f>VLOOKUP(K:K,'price per block'!A:B,2,FALSE)</f>
        <v>300</v>
      </c>
      <c r="M2373" s="33">
        <f>VLOOKUP(K:K,'price per block'!A:E,5,FALSE)</f>
        <v>1</v>
      </c>
      <c r="N2373">
        <f t="shared" si="122"/>
        <v>7.1909999999999998</v>
      </c>
      <c r="O2373" s="34">
        <f t="shared" si="123"/>
        <v>0</v>
      </c>
    </row>
    <row r="2374" spans="1:15" x14ac:dyDescent="0.2">
      <c r="A2374" s="40">
        <v>45717</v>
      </c>
      <c r="B2374" t="s">
        <v>79</v>
      </c>
      <c r="C2374" s="1" t="s">
        <v>42</v>
      </c>
      <c r="D2374" s="1" t="s">
        <v>45</v>
      </c>
      <c r="E2374" s="1" t="s">
        <v>22</v>
      </c>
      <c r="F2374" s="41" t="s">
        <v>63</v>
      </c>
      <c r="G2374" s="4">
        <v>137</v>
      </c>
      <c r="H2374" s="3">
        <v>36.520000000000003</v>
      </c>
      <c r="I2374" s="3">
        <v>6.4000000000000001E-2</v>
      </c>
      <c r="J2374" s="3">
        <v>7.7162300000000003E-2</v>
      </c>
      <c r="K2374" s="42" t="str">
        <f t="shared" si="124"/>
        <v>19x100-Q2</v>
      </c>
      <c r="L2374" s="32">
        <f>VLOOKUP(K:K,'price per block'!A:B,2,FALSE)</f>
        <v>300</v>
      </c>
      <c r="M2374" s="33">
        <f>VLOOKUP(K:K,'price per block'!A:E,5,FALSE)</f>
        <v>1</v>
      </c>
      <c r="N2374">
        <f t="shared" si="122"/>
        <v>6.4000000000000001E-2</v>
      </c>
      <c r="O2374" s="34">
        <f t="shared" si="123"/>
        <v>0</v>
      </c>
    </row>
    <row r="2375" spans="1:15" x14ac:dyDescent="0.2">
      <c r="A2375" s="40">
        <v>45717</v>
      </c>
      <c r="B2375" t="s">
        <v>79</v>
      </c>
      <c r="C2375" s="1" t="s">
        <v>42</v>
      </c>
      <c r="D2375" s="1" t="s">
        <v>41</v>
      </c>
      <c r="E2375" s="1" t="s">
        <v>232</v>
      </c>
      <c r="F2375" s="41" t="s">
        <v>65</v>
      </c>
      <c r="G2375" s="4">
        <v>9</v>
      </c>
      <c r="H2375" s="3">
        <v>27.027000000000001</v>
      </c>
      <c r="I2375" s="3">
        <v>4.8000000000000001E-2</v>
      </c>
      <c r="J2375" s="3">
        <v>5.72007E-2</v>
      </c>
      <c r="K2375" s="42" t="str">
        <f t="shared" si="124"/>
        <v>19x100-Q5</v>
      </c>
      <c r="L2375" s="32">
        <f>VLOOKUP(K:K,'price per block'!A:B,2,FALSE)</f>
        <v>300</v>
      </c>
      <c r="M2375" s="33">
        <f>VLOOKUP(K:K,'price per block'!A:E,5,FALSE)</f>
        <v>1</v>
      </c>
      <c r="N2375">
        <f t="shared" si="122"/>
        <v>4.8000000000000001E-2</v>
      </c>
      <c r="O2375" s="34">
        <f t="shared" si="123"/>
        <v>0</v>
      </c>
    </row>
    <row r="2376" spans="1:15" x14ac:dyDescent="0.2">
      <c r="A2376" s="40">
        <v>45717</v>
      </c>
      <c r="B2376" t="s">
        <v>79</v>
      </c>
      <c r="C2376" s="1" t="s">
        <v>42</v>
      </c>
      <c r="D2376" s="1" t="s">
        <v>43</v>
      </c>
      <c r="E2376" s="1" t="s">
        <v>232</v>
      </c>
      <c r="F2376" s="41" t="s">
        <v>65</v>
      </c>
      <c r="G2376" s="4">
        <v>10</v>
      </c>
      <c r="H2376" s="3">
        <v>24.08</v>
      </c>
      <c r="I2376" s="3">
        <v>4.2000000000000003E-2</v>
      </c>
      <c r="J2376" s="3">
        <v>5.09434E-2</v>
      </c>
      <c r="K2376" s="42" t="str">
        <f t="shared" si="124"/>
        <v>19x100-Q5</v>
      </c>
      <c r="L2376" s="32">
        <f>VLOOKUP(K:K,'price per block'!A:B,2,FALSE)</f>
        <v>300</v>
      </c>
      <c r="M2376" s="33">
        <f>VLOOKUP(K:K,'price per block'!A:E,5,FALSE)</f>
        <v>1</v>
      </c>
      <c r="N2376">
        <f t="shared" si="122"/>
        <v>4.2000000000000003E-2</v>
      </c>
      <c r="O2376" s="34">
        <f t="shared" si="123"/>
        <v>0</v>
      </c>
    </row>
    <row r="2377" spans="1:15" x14ac:dyDescent="0.2">
      <c r="A2377" s="40">
        <v>45717</v>
      </c>
      <c r="B2377" t="s">
        <v>82</v>
      </c>
      <c r="C2377" s="1" t="s">
        <v>42</v>
      </c>
      <c r="D2377" s="1" t="s">
        <v>6</v>
      </c>
      <c r="E2377" s="1" t="s">
        <v>6</v>
      </c>
      <c r="F2377" s="41" t="s">
        <v>6</v>
      </c>
      <c r="G2377" s="4">
        <v>11576</v>
      </c>
      <c r="H2377" s="3">
        <v>686.47299999999996</v>
      </c>
      <c r="I2377" s="3">
        <v>1.2050000000000001</v>
      </c>
      <c r="J2377" s="3">
        <v>12.447100000000001</v>
      </c>
      <c r="K2377" s="42" t="str">
        <f t="shared" ref="K2377:K2387" si="125">CONCATENATE(C2377,"-",F2377)</f>
        <v>19x100-Waste</v>
      </c>
      <c r="L2377" s="32">
        <f>VLOOKUP(K:K,'price per block'!A:B,2,FALSE)</f>
        <v>300</v>
      </c>
      <c r="M2377" s="33">
        <f>VLOOKUP(K:K,'price per block'!A:E,5,FALSE)</f>
        <v>1</v>
      </c>
      <c r="N2377">
        <f t="shared" ref="N2377:N2387" si="126">M2377*I2377</f>
        <v>1.2050000000000001</v>
      </c>
      <c r="O2377" s="34">
        <f t="shared" ref="O2377:O2387" si="127">I2377-N2377</f>
        <v>0</v>
      </c>
    </row>
    <row r="2378" spans="1:15" x14ac:dyDescent="0.2">
      <c r="A2378" s="40">
        <v>45717</v>
      </c>
      <c r="B2378" t="s">
        <v>82</v>
      </c>
      <c r="C2378" s="1" t="s">
        <v>42</v>
      </c>
      <c r="D2378" s="1" t="s">
        <v>9</v>
      </c>
      <c r="E2378" s="1" t="s">
        <v>10</v>
      </c>
      <c r="F2378" s="41" t="s">
        <v>6</v>
      </c>
      <c r="G2378" s="4">
        <v>2386</v>
      </c>
      <c r="H2378" s="3">
        <v>544.53399999999999</v>
      </c>
      <c r="I2378" s="3">
        <v>0.95499999999999996</v>
      </c>
      <c r="J2378" s="3">
        <v>9.8678600000000003</v>
      </c>
      <c r="K2378" s="42" t="str">
        <f t="shared" si="125"/>
        <v>19x100-Waste</v>
      </c>
      <c r="L2378" s="32">
        <f>VLOOKUP(K:K,'price per block'!A:B,2,FALSE)</f>
        <v>300</v>
      </c>
      <c r="M2378" s="33">
        <f>VLOOKUP(K:K,'price per block'!A:E,5,FALSE)</f>
        <v>1</v>
      </c>
      <c r="N2378">
        <f t="shared" si="126"/>
        <v>0.95499999999999996</v>
      </c>
      <c r="O2378" s="34">
        <f t="shared" si="127"/>
        <v>0</v>
      </c>
    </row>
    <row r="2379" spans="1:15" x14ac:dyDescent="0.2">
      <c r="A2379" s="40">
        <v>45717</v>
      </c>
      <c r="B2379" t="s">
        <v>82</v>
      </c>
      <c r="C2379" s="1" t="s">
        <v>42</v>
      </c>
      <c r="D2379" s="1" t="s">
        <v>16</v>
      </c>
      <c r="E2379" s="1" t="s">
        <v>6</v>
      </c>
      <c r="F2379" s="41" t="s">
        <v>6</v>
      </c>
      <c r="G2379" s="4">
        <v>0</v>
      </c>
      <c r="H2379" s="3">
        <v>92.296000000000006</v>
      </c>
      <c r="I2379" s="3">
        <v>0.16200000000000001</v>
      </c>
      <c r="J2379" s="3">
        <v>1.6733499999999999</v>
      </c>
      <c r="K2379" s="42" t="str">
        <f t="shared" si="125"/>
        <v>19x100-Waste</v>
      </c>
      <c r="L2379" s="32">
        <f>VLOOKUP(K:K,'price per block'!A:B,2,FALSE)</f>
        <v>300</v>
      </c>
      <c r="M2379" s="33">
        <f>VLOOKUP(K:K,'price per block'!A:E,5,FALSE)</f>
        <v>1</v>
      </c>
      <c r="N2379">
        <f t="shared" si="126"/>
        <v>0.16200000000000001</v>
      </c>
      <c r="O2379" s="34">
        <f t="shared" si="127"/>
        <v>0</v>
      </c>
    </row>
    <row r="2380" spans="1:15" x14ac:dyDescent="0.2">
      <c r="A2380" s="40">
        <v>45717</v>
      </c>
      <c r="B2380" t="s">
        <v>82</v>
      </c>
      <c r="C2380" s="1" t="s">
        <v>42</v>
      </c>
      <c r="D2380" s="1" t="s">
        <v>17</v>
      </c>
      <c r="E2380" s="1" t="s">
        <v>6</v>
      </c>
      <c r="F2380" s="41" t="s">
        <v>6</v>
      </c>
      <c r="G2380" s="4">
        <v>0</v>
      </c>
      <c r="H2380" s="3">
        <v>0</v>
      </c>
      <c r="I2380" s="3">
        <v>0</v>
      </c>
      <c r="J2380" s="3">
        <v>0</v>
      </c>
      <c r="K2380" s="42" t="str">
        <f t="shared" si="125"/>
        <v>19x100-Waste</v>
      </c>
      <c r="L2380" s="32">
        <f>VLOOKUP(K:K,'price per block'!A:B,2,FALSE)</f>
        <v>300</v>
      </c>
      <c r="M2380" s="33">
        <f>VLOOKUP(K:K,'price per block'!A:E,5,FALSE)</f>
        <v>1</v>
      </c>
      <c r="N2380">
        <f t="shared" si="126"/>
        <v>0</v>
      </c>
      <c r="O2380" s="34">
        <f t="shared" si="127"/>
        <v>0</v>
      </c>
    </row>
    <row r="2381" spans="1:15" x14ac:dyDescent="0.2">
      <c r="A2381" s="40">
        <v>45717</v>
      </c>
      <c r="B2381" t="s">
        <v>82</v>
      </c>
      <c r="C2381" s="1" t="s">
        <v>42</v>
      </c>
      <c r="D2381" s="1" t="s">
        <v>47</v>
      </c>
      <c r="E2381" s="1" t="s">
        <v>232</v>
      </c>
      <c r="F2381" s="41" t="s">
        <v>61</v>
      </c>
      <c r="G2381" s="4">
        <v>7778</v>
      </c>
      <c r="H2381" s="3">
        <v>2940.33</v>
      </c>
      <c r="I2381" s="3">
        <v>5.16</v>
      </c>
      <c r="J2381" s="3">
        <v>53.320900000000002</v>
      </c>
      <c r="K2381" s="42" t="str">
        <f t="shared" si="125"/>
        <v>19x100-Q1</v>
      </c>
      <c r="L2381" s="32">
        <f>VLOOKUP(K:K,'price per block'!A:B,2,FALSE)</f>
        <v>300</v>
      </c>
      <c r="M2381" s="33">
        <f>VLOOKUP(K:K,'price per block'!A:E,5,FALSE)</f>
        <v>1</v>
      </c>
      <c r="N2381">
        <f t="shared" si="126"/>
        <v>5.16</v>
      </c>
      <c r="O2381" s="34">
        <f t="shared" si="127"/>
        <v>0</v>
      </c>
    </row>
    <row r="2382" spans="1:15" x14ac:dyDescent="0.2">
      <c r="A2382" s="40">
        <v>45717</v>
      </c>
      <c r="B2382" t="s">
        <v>82</v>
      </c>
      <c r="C2382" s="1" t="s">
        <v>42</v>
      </c>
      <c r="D2382" s="1" t="s">
        <v>46</v>
      </c>
      <c r="E2382" s="1" t="s">
        <v>232</v>
      </c>
      <c r="F2382" s="41" t="s">
        <v>61</v>
      </c>
      <c r="G2382" s="4">
        <v>2460</v>
      </c>
      <c r="H2382" s="3">
        <v>461.35700000000003</v>
      </c>
      <c r="I2382" s="3">
        <v>0.80900000000000005</v>
      </c>
      <c r="J2382" s="3">
        <v>8.3641799999999993</v>
      </c>
      <c r="K2382" s="42" t="str">
        <f t="shared" si="125"/>
        <v>19x100-Q1</v>
      </c>
      <c r="L2382" s="32">
        <f>VLOOKUP(K:K,'price per block'!A:B,2,FALSE)</f>
        <v>300</v>
      </c>
      <c r="M2382" s="33">
        <f>VLOOKUP(K:K,'price per block'!A:E,5,FALSE)</f>
        <v>1</v>
      </c>
      <c r="N2382">
        <f t="shared" si="126"/>
        <v>0.80900000000000005</v>
      </c>
      <c r="O2382" s="34">
        <f t="shared" si="127"/>
        <v>0</v>
      </c>
    </row>
    <row r="2383" spans="1:15" x14ac:dyDescent="0.2">
      <c r="A2383" s="40">
        <v>45717</v>
      </c>
      <c r="B2383" t="s">
        <v>82</v>
      </c>
      <c r="C2383" s="1" t="s">
        <v>42</v>
      </c>
      <c r="D2383" s="1" t="s">
        <v>233</v>
      </c>
      <c r="E2383" s="1" t="s">
        <v>64</v>
      </c>
      <c r="F2383" s="41" t="s">
        <v>64</v>
      </c>
      <c r="G2383" s="4">
        <v>2237</v>
      </c>
      <c r="H2383" s="3">
        <v>467.40600000000001</v>
      </c>
      <c r="I2383" s="3">
        <v>0.82</v>
      </c>
      <c r="J2383" s="3">
        <v>8.4742599999999992</v>
      </c>
      <c r="K2383" s="42" t="str">
        <f t="shared" si="125"/>
        <v>19x100-Q4</v>
      </c>
      <c r="L2383" s="32">
        <f>VLOOKUP(K:K,'price per block'!A:B,2,FALSE)</f>
        <v>150</v>
      </c>
      <c r="M2383" s="33">
        <f>VLOOKUP(K:K,'price per block'!A:E,5,FALSE)</f>
        <v>0.5</v>
      </c>
      <c r="N2383">
        <f t="shared" si="126"/>
        <v>0.41</v>
      </c>
      <c r="O2383" s="34">
        <f t="shared" si="127"/>
        <v>0.41</v>
      </c>
    </row>
    <row r="2384" spans="1:15" x14ac:dyDescent="0.2">
      <c r="A2384" s="40">
        <v>45717</v>
      </c>
      <c r="B2384" t="s">
        <v>82</v>
      </c>
      <c r="C2384" s="1" t="s">
        <v>42</v>
      </c>
      <c r="D2384" s="1" t="s">
        <v>45</v>
      </c>
      <c r="E2384" s="1" t="s">
        <v>22</v>
      </c>
      <c r="F2384" s="41" t="s">
        <v>63</v>
      </c>
      <c r="G2384" s="4">
        <v>53</v>
      </c>
      <c r="H2384" s="3">
        <v>13.954000000000001</v>
      </c>
      <c r="I2384" s="3">
        <v>2.5000000000000001E-2</v>
      </c>
      <c r="J2384" s="3">
        <v>0.253251</v>
      </c>
      <c r="K2384" s="42" t="str">
        <f t="shared" si="125"/>
        <v>19x100-Q2</v>
      </c>
      <c r="L2384" s="32">
        <f>VLOOKUP(K:K,'price per block'!A:B,2,FALSE)</f>
        <v>300</v>
      </c>
      <c r="M2384" s="33">
        <f>VLOOKUP(K:K,'price per block'!A:E,5,FALSE)</f>
        <v>1</v>
      </c>
      <c r="N2384">
        <f t="shared" si="126"/>
        <v>2.5000000000000001E-2</v>
      </c>
      <c r="O2384" s="34">
        <f t="shared" si="127"/>
        <v>0</v>
      </c>
    </row>
    <row r="2385" spans="1:15" x14ac:dyDescent="0.2">
      <c r="A2385" s="40">
        <v>45717</v>
      </c>
      <c r="B2385" t="s">
        <v>82</v>
      </c>
      <c r="C2385" s="1" t="s">
        <v>42</v>
      </c>
      <c r="D2385" s="1" t="s">
        <v>96</v>
      </c>
      <c r="E2385" s="1" t="s">
        <v>15</v>
      </c>
      <c r="F2385" s="41" t="s">
        <v>62</v>
      </c>
      <c r="G2385" s="4">
        <v>1061</v>
      </c>
      <c r="H2385" s="3">
        <v>285.55599999999998</v>
      </c>
      <c r="I2385" s="3">
        <v>0.501</v>
      </c>
      <c r="J2385" s="3">
        <v>5.1731100000000003</v>
      </c>
      <c r="K2385" s="42" t="str">
        <f t="shared" si="125"/>
        <v>19x100-Q3</v>
      </c>
      <c r="L2385" s="32">
        <f>VLOOKUP(K:K,'price per block'!A:B,2,FALSE)</f>
        <v>225</v>
      </c>
      <c r="M2385" s="33">
        <f>VLOOKUP(K:K,'price per block'!A:E,5,FALSE)</f>
        <v>0.75</v>
      </c>
      <c r="N2385">
        <f t="shared" si="126"/>
        <v>0.37575000000000003</v>
      </c>
      <c r="O2385" s="34">
        <f t="shared" si="127"/>
        <v>0.12524999999999997</v>
      </c>
    </row>
    <row r="2386" spans="1:15" x14ac:dyDescent="0.2">
      <c r="A2386" s="40">
        <v>45717</v>
      </c>
      <c r="B2386" t="s">
        <v>82</v>
      </c>
      <c r="C2386" s="1" t="s">
        <v>42</v>
      </c>
      <c r="D2386" s="1" t="s">
        <v>43</v>
      </c>
      <c r="E2386" s="1" t="s">
        <v>232</v>
      </c>
      <c r="F2386" s="41" t="s">
        <v>65</v>
      </c>
      <c r="G2386" s="4">
        <v>6</v>
      </c>
      <c r="H2386" s="3">
        <v>14.448</v>
      </c>
      <c r="I2386" s="3">
        <v>2.5000000000000001E-2</v>
      </c>
      <c r="J2386" s="3">
        <v>0.26226100000000002</v>
      </c>
      <c r="K2386" s="42" t="str">
        <f t="shared" si="125"/>
        <v>19x100-Q5</v>
      </c>
      <c r="L2386" s="32">
        <f>VLOOKUP(K:K,'price per block'!A:B,2,FALSE)</f>
        <v>300</v>
      </c>
      <c r="M2386" s="33">
        <f>VLOOKUP(K:K,'price per block'!A:E,5,FALSE)</f>
        <v>1</v>
      </c>
      <c r="N2386">
        <f t="shared" si="126"/>
        <v>2.5000000000000001E-2</v>
      </c>
      <c r="O2386" s="34">
        <f t="shared" si="127"/>
        <v>0</v>
      </c>
    </row>
    <row r="2387" spans="1:15" x14ac:dyDescent="0.2">
      <c r="A2387" s="40">
        <v>45717</v>
      </c>
      <c r="B2387" t="s">
        <v>82</v>
      </c>
      <c r="C2387" s="1" t="s">
        <v>42</v>
      </c>
      <c r="D2387" s="1" t="s">
        <v>41</v>
      </c>
      <c r="E2387" s="1" t="s">
        <v>232</v>
      </c>
      <c r="F2387" s="41" t="s">
        <v>65</v>
      </c>
      <c r="G2387" s="4">
        <v>3</v>
      </c>
      <c r="H2387" s="3">
        <v>9.0090000000000003</v>
      </c>
      <c r="I2387" s="3">
        <v>1.6E-2</v>
      </c>
      <c r="J2387" s="3">
        <v>0.16370899999999999</v>
      </c>
      <c r="K2387" s="42" t="str">
        <f t="shared" si="125"/>
        <v>19x100-Q5</v>
      </c>
      <c r="L2387" s="32">
        <f>VLOOKUP(K:K,'price per block'!A:B,2,FALSE)</f>
        <v>300</v>
      </c>
      <c r="M2387" s="33">
        <f>VLOOKUP(K:K,'price per block'!A:E,5,FALSE)</f>
        <v>1</v>
      </c>
      <c r="N2387">
        <f t="shared" si="126"/>
        <v>1.6E-2</v>
      </c>
      <c r="O2387" s="34">
        <f t="shared" si="127"/>
        <v>0</v>
      </c>
    </row>
    <row r="2388" spans="1:15" x14ac:dyDescent="0.2">
      <c r="A2388" s="40"/>
      <c r="K2388" s="42"/>
      <c r="M2388" s="33"/>
      <c r="O2388" s="34"/>
    </row>
    <row r="2389" spans="1:15" x14ac:dyDescent="0.2">
      <c r="A2389" s="40"/>
      <c r="K2389" s="42"/>
      <c r="M2389" s="33"/>
      <c r="O2389" s="34"/>
    </row>
    <row r="2390" spans="1:15" x14ac:dyDescent="0.2">
      <c r="A2390" s="40"/>
      <c r="K2390" s="42"/>
      <c r="M2390" s="33"/>
      <c r="O2390" s="34"/>
    </row>
    <row r="2391" spans="1:15" x14ac:dyDescent="0.2">
      <c r="A2391" s="40"/>
      <c r="K2391" s="42"/>
      <c r="M2391" s="33"/>
      <c r="O2391" s="34"/>
    </row>
    <row r="2392" spans="1:15" x14ac:dyDescent="0.2">
      <c r="A2392" s="40"/>
      <c r="K2392" s="42"/>
      <c r="M2392" s="33"/>
      <c r="O2392" s="34"/>
    </row>
    <row r="2393" spans="1:15" x14ac:dyDescent="0.2">
      <c r="A2393" s="40"/>
      <c r="K2393" s="42"/>
      <c r="M2393" s="33"/>
      <c r="O2393" s="34"/>
    </row>
    <row r="2394" spans="1:15" x14ac:dyDescent="0.2">
      <c r="A2394" s="40"/>
      <c r="K2394" s="42"/>
      <c r="M2394" s="33"/>
      <c r="O2394" s="34"/>
    </row>
    <row r="2395" spans="1:15" x14ac:dyDescent="0.2">
      <c r="A2395" s="40"/>
      <c r="K2395" s="42"/>
      <c r="M2395" s="33"/>
      <c r="O2395" s="34"/>
    </row>
    <row r="2396" spans="1:15" x14ac:dyDescent="0.2">
      <c r="A2396" s="40"/>
      <c r="K2396" s="42"/>
      <c r="M2396" s="33"/>
      <c r="O2396" s="34"/>
    </row>
    <row r="2397" spans="1:15" x14ac:dyDescent="0.2">
      <c r="A2397" s="40"/>
      <c r="K2397" s="42"/>
      <c r="M2397" s="33"/>
      <c r="O2397" s="34"/>
    </row>
    <row r="2398" spans="1:15" x14ac:dyDescent="0.2">
      <c r="A2398" s="40"/>
      <c r="K2398" s="42"/>
      <c r="M2398" s="33"/>
      <c r="O2398" s="34"/>
    </row>
    <row r="2399" spans="1:15" x14ac:dyDescent="0.2">
      <c r="A2399" s="40"/>
      <c r="K2399" s="42"/>
      <c r="M2399" s="33"/>
      <c r="O2399" s="34"/>
    </row>
    <row r="2400" spans="1:15" x14ac:dyDescent="0.2">
      <c r="A2400" s="40"/>
      <c r="K2400" s="42"/>
      <c r="M2400" s="33"/>
      <c r="O2400" s="34"/>
    </row>
    <row r="2401" spans="1:15" x14ac:dyDescent="0.2">
      <c r="A2401" s="40"/>
      <c r="K2401" s="42"/>
      <c r="M2401" s="33"/>
      <c r="O2401" s="34"/>
    </row>
    <row r="2402" spans="1:15" x14ac:dyDescent="0.2">
      <c r="A2402" s="40"/>
      <c r="K2402" s="42"/>
      <c r="M2402" s="33"/>
      <c r="O2402" s="34"/>
    </row>
    <row r="2403" spans="1:15" x14ac:dyDescent="0.2">
      <c r="A2403" s="40"/>
      <c r="K2403" s="42"/>
      <c r="M2403" s="33"/>
      <c r="O2403" s="34"/>
    </row>
    <row r="2404" spans="1:15" x14ac:dyDescent="0.2">
      <c r="A2404" s="40"/>
      <c r="K2404" s="42"/>
      <c r="M2404" s="33"/>
      <c r="O2404" s="34"/>
    </row>
    <row r="2405" spans="1:15" x14ac:dyDescent="0.2">
      <c r="A2405" s="40"/>
      <c r="K2405" s="42"/>
      <c r="M2405" s="33"/>
      <c r="O2405" s="34"/>
    </row>
    <row r="2406" spans="1:15" x14ac:dyDescent="0.2">
      <c r="A2406" s="40"/>
      <c r="K2406" s="42"/>
      <c r="M2406" s="33"/>
      <c r="O2406" s="34"/>
    </row>
    <row r="2407" spans="1:15" x14ac:dyDescent="0.2">
      <c r="A2407" s="40"/>
      <c r="K2407" s="42"/>
      <c r="M2407" s="33"/>
      <c r="O2407" s="34"/>
    </row>
    <row r="2408" spans="1:15" x14ac:dyDescent="0.2">
      <c r="A2408" s="40"/>
      <c r="K2408" s="42"/>
      <c r="M2408" s="33"/>
      <c r="O2408" s="34"/>
    </row>
    <row r="2409" spans="1:15" x14ac:dyDescent="0.2">
      <c r="A2409" s="40"/>
      <c r="K2409" s="42"/>
      <c r="M2409" s="33"/>
      <c r="O2409" s="34"/>
    </row>
    <row r="2410" spans="1:15" x14ac:dyDescent="0.2">
      <c r="A2410" s="40"/>
      <c r="K2410" s="42"/>
      <c r="M2410" s="33"/>
      <c r="O2410" s="34"/>
    </row>
    <row r="2411" spans="1:15" x14ac:dyDescent="0.2">
      <c r="K2411" s="42"/>
      <c r="M2411" s="33"/>
      <c r="O2411" s="34"/>
    </row>
    <row r="2412" spans="1:15" x14ac:dyDescent="0.2">
      <c r="K2412" s="42"/>
      <c r="M2412" s="33"/>
      <c r="O2412" s="34"/>
    </row>
    <row r="2413" spans="1:15" x14ac:dyDescent="0.2">
      <c r="K2413" s="42"/>
      <c r="M2413" s="33"/>
      <c r="O2413" s="34"/>
    </row>
    <row r="2414" spans="1:15" x14ac:dyDescent="0.2">
      <c r="K2414" s="42"/>
      <c r="M2414" s="33"/>
      <c r="O2414" s="34"/>
    </row>
    <row r="2415" spans="1:15" x14ac:dyDescent="0.2">
      <c r="K2415" s="42"/>
      <c r="M2415" s="33"/>
      <c r="O2415" s="34"/>
    </row>
    <row r="2416" spans="1:15" x14ac:dyDescent="0.2">
      <c r="K2416" s="42"/>
      <c r="M2416" s="33"/>
      <c r="O2416" s="34"/>
    </row>
    <row r="2417" spans="11:15" x14ac:dyDescent="0.2">
      <c r="K2417" s="42"/>
      <c r="M2417" s="33"/>
      <c r="O2417" s="34"/>
    </row>
    <row r="2418" spans="11:15" x14ac:dyDescent="0.2">
      <c r="K2418" s="42"/>
      <c r="M2418" s="33"/>
      <c r="O2418" s="34"/>
    </row>
    <row r="2419" spans="11:15" x14ac:dyDescent="0.2">
      <c r="K2419" s="42"/>
      <c r="M2419" s="33"/>
      <c r="O2419" s="34"/>
    </row>
    <row r="2420" spans="11:15" x14ac:dyDescent="0.2">
      <c r="K2420" s="42"/>
      <c r="M2420" s="33"/>
      <c r="O2420" s="34"/>
    </row>
    <row r="2421" spans="11:15" x14ac:dyDescent="0.2">
      <c r="K2421" s="42"/>
      <c r="M2421" s="33"/>
      <c r="O2421" s="34"/>
    </row>
    <row r="2422" spans="11:15" x14ac:dyDescent="0.2">
      <c r="K2422" s="42"/>
      <c r="M2422" s="33"/>
      <c r="O2422" s="34"/>
    </row>
    <row r="2423" spans="11:15" x14ac:dyDescent="0.2">
      <c r="K2423" s="42"/>
      <c r="M2423" s="33"/>
      <c r="O2423" s="34"/>
    </row>
    <row r="2424" spans="11:15" x14ac:dyDescent="0.2">
      <c r="K2424" s="42"/>
      <c r="M2424" s="33"/>
      <c r="O2424" s="34"/>
    </row>
    <row r="2425" spans="11:15" x14ac:dyDescent="0.2">
      <c r="K2425" s="42"/>
      <c r="M2425" s="33"/>
      <c r="O2425" s="34"/>
    </row>
    <row r="2426" spans="11:15" x14ac:dyDescent="0.2">
      <c r="K2426" s="42"/>
      <c r="M2426" s="33"/>
      <c r="O2426" s="34"/>
    </row>
    <row r="2427" spans="11:15" x14ac:dyDescent="0.2">
      <c r="K2427" s="42"/>
      <c r="M2427" s="33"/>
      <c r="O2427" s="34"/>
    </row>
    <row r="2428" spans="11:15" x14ac:dyDescent="0.2">
      <c r="K2428" s="42"/>
      <c r="M2428" s="33"/>
      <c r="O2428" s="34"/>
    </row>
    <row r="2429" spans="11:15" x14ac:dyDescent="0.2">
      <c r="K2429" s="42"/>
      <c r="M2429" s="33"/>
      <c r="O2429" s="34"/>
    </row>
    <row r="2430" spans="11:15" x14ac:dyDescent="0.2">
      <c r="K2430" s="42"/>
      <c r="M2430" s="33"/>
      <c r="O2430" s="34"/>
    </row>
    <row r="2431" spans="11:15" x14ac:dyDescent="0.2">
      <c r="K2431" s="42"/>
      <c r="M2431" s="33"/>
      <c r="O2431" s="34"/>
    </row>
    <row r="2432" spans="11:15" x14ac:dyDescent="0.2">
      <c r="K2432" s="42"/>
      <c r="M2432" s="33"/>
      <c r="O2432" s="34"/>
    </row>
    <row r="2433" spans="11:15" x14ac:dyDescent="0.2">
      <c r="K2433" s="42"/>
      <c r="M2433" s="33"/>
      <c r="O2433" s="34"/>
    </row>
    <row r="2434" spans="11:15" x14ac:dyDescent="0.2">
      <c r="K2434" s="42"/>
      <c r="M2434" s="33"/>
      <c r="O2434" s="34"/>
    </row>
    <row r="2435" spans="11:15" x14ac:dyDescent="0.2">
      <c r="K2435" s="42"/>
      <c r="M2435" s="33"/>
      <c r="O2435" s="34"/>
    </row>
    <row r="2436" spans="11:15" x14ac:dyDescent="0.2">
      <c r="K2436" s="42"/>
      <c r="M2436" s="33"/>
      <c r="O2436" s="34"/>
    </row>
    <row r="2437" spans="11:15" x14ac:dyDescent="0.2">
      <c r="K2437" s="42"/>
      <c r="M2437" s="33"/>
      <c r="O2437" s="34"/>
    </row>
    <row r="2438" spans="11:15" x14ac:dyDescent="0.2">
      <c r="K2438" s="42"/>
      <c r="M2438" s="33"/>
      <c r="O2438" s="34"/>
    </row>
    <row r="2439" spans="11:15" x14ac:dyDescent="0.2">
      <c r="K2439" s="42"/>
      <c r="M2439" s="33"/>
      <c r="O2439" s="34"/>
    </row>
    <row r="2440" spans="11:15" x14ac:dyDescent="0.2">
      <c r="K2440" s="42"/>
      <c r="M2440" s="33"/>
      <c r="O2440" s="34"/>
    </row>
    <row r="2441" spans="11:15" x14ac:dyDescent="0.2">
      <c r="K2441" s="42"/>
      <c r="M2441" s="33"/>
      <c r="O2441" s="34"/>
    </row>
    <row r="2442" spans="11:15" x14ac:dyDescent="0.2">
      <c r="K2442" s="42"/>
      <c r="M2442" s="33"/>
      <c r="O2442" s="34"/>
    </row>
    <row r="2443" spans="11:15" x14ac:dyDescent="0.2">
      <c r="K2443" s="42"/>
      <c r="M2443" s="33"/>
      <c r="O2443" s="34"/>
    </row>
    <row r="2444" spans="11:15" x14ac:dyDescent="0.2">
      <c r="K2444" s="42"/>
      <c r="M2444" s="33"/>
      <c r="O2444" s="34"/>
    </row>
    <row r="2445" spans="11:15" x14ac:dyDescent="0.2">
      <c r="K2445" s="42"/>
      <c r="M2445" s="33"/>
      <c r="O2445" s="34"/>
    </row>
    <row r="2446" spans="11:15" x14ac:dyDescent="0.2">
      <c r="K2446" s="42"/>
      <c r="M2446" s="33"/>
      <c r="O2446" s="34"/>
    </row>
    <row r="2447" spans="11:15" x14ac:dyDescent="0.2">
      <c r="K2447" s="42"/>
      <c r="M2447" s="33"/>
      <c r="O2447" s="34"/>
    </row>
    <row r="2448" spans="11:15" x14ac:dyDescent="0.2">
      <c r="K2448" s="42"/>
      <c r="M2448" s="33"/>
      <c r="O2448" s="34"/>
    </row>
    <row r="2449" spans="11:15" x14ac:dyDescent="0.2">
      <c r="K2449" s="42"/>
      <c r="M2449" s="33"/>
      <c r="O2449" s="34"/>
    </row>
    <row r="2450" spans="11:15" x14ac:dyDescent="0.2">
      <c r="K2450" s="42"/>
      <c r="M2450" s="33"/>
      <c r="O2450" s="34"/>
    </row>
    <row r="2451" spans="11:15" x14ac:dyDescent="0.2">
      <c r="K2451" s="42"/>
      <c r="M2451" s="33"/>
      <c r="O2451" s="34"/>
    </row>
    <row r="2452" spans="11:15" x14ac:dyDescent="0.2">
      <c r="K2452" s="42"/>
      <c r="M2452" s="33"/>
      <c r="O2452" s="34"/>
    </row>
    <row r="2453" spans="11:15" x14ac:dyDescent="0.2">
      <c r="K2453" s="42"/>
      <c r="M2453" s="33"/>
      <c r="O2453" s="34"/>
    </row>
    <row r="2454" spans="11:15" x14ac:dyDescent="0.2">
      <c r="K2454" s="42"/>
      <c r="M2454" s="33"/>
      <c r="O2454" s="34"/>
    </row>
    <row r="2455" spans="11:15" x14ac:dyDescent="0.2">
      <c r="K2455" s="42"/>
      <c r="M2455" s="33"/>
      <c r="O2455" s="34"/>
    </row>
    <row r="2456" spans="11:15" x14ac:dyDescent="0.2">
      <c r="K2456" s="42"/>
      <c r="M2456" s="33"/>
      <c r="O2456" s="34"/>
    </row>
    <row r="2457" spans="11:15" x14ac:dyDescent="0.2">
      <c r="K2457" s="42"/>
      <c r="M2457" s="33"/>
      <c r="O2457" s="34"/>
    </row>
    <row r="2458" spans="11:15" x14ac:dyDescent="0.2">
      <c r="K2458" s="42"/>
      <c r="M2458" s="33"/>
      <c r="O2458" s="34"/>
    </row>
    <row r="2459" spans="11:15" x14ac:dyDescent="0.2">
      <c r="K2459" s="42"/>
      <c r="M2459" s="33"/>
      <c r="O2459" s="34"/>
    </row>
    <row r="2460" spans="11:15" x14ac:dyDescent="0.2">
      <c r="K2460" s="42"/>
      <c r="M2460" s="33"/>
      <c r="O2460" s="34"/>
    </row>
    <row r="2461" spans="11:15" x14ac:dyDescent="0.2">
      <c r="K2461" s="42"/>
      <c r="M2461" s="33"/>
      <c r="O2461" s="34"/>
    </row>
    <row r="2462" spans="11:15" x14ac:dyDescent="0.2">
      <c r="K2462" s="42"/>
      <c r="M2462" s="33"/>
      <c r="O2462" s="34"/>
    </row>
    <row r="2463" spans="11:15" x14ac:dyDescent="0.2">
      <c r="K2463" s="42"/>
      <c r="M2463" s="33"/>
      <c r="O2463" s="34"/>
    </row>
    <row r="2464" spans="11:15" x14ac:dyDescent="0.2">
      <c r="K2464" s="42"/>
      <c r="M2464" s="33"/>
      <c r="O2464" s="34"/>
    </row>
    <row r="2465" spans="11:15" x14ac:dyDescent="0.2">
      <c r="K2465" s="42"/>
      <c r="M2465" s="33"/>
      <c r="O2465" s="34"/>
    </row>
    <row r="2466" spans="11:15" x14ac:dyDescent="0.2">
      <c r="K2466" s="42"/>
      <c r="M2466" s="33"/>
      <c r="O2466" s="34"/>
    </row>
    <row r="2467" spans="11:15" x14ac:dyDescent="0.2">
      <c r="K2467" s="42"/>
      <c r="M2467" s="33"/>
      <c r="O2467" s="34"/>
    </row>
    <row r="2468" spans="11:15" x14ac:dyDescent="0.2">
      <c r="K2468" s="42"/>
      <c r="M2468" s="33"/>
      <c r="O2468" s="34"/>
    </row>
    <row r="2469" spans="11:15" x14ac:dyDescent="0.2">
      <c r="K2469" s="42"/>
      <c r="M2469" s="33"/>
      <c r="O2469" s="34"/>
    </row>
    <row r="2470" spans="11:15" x14ac:dyDescent="0.2">
      <c r="K2470" s="42"/>
      <c r="M2470" s="33"/>
      <c r="O2470" s="34"/>
    </row>
    <row r="2471" spans="11:15" x14ac:dyDescent="0.2">
      <c r="K2471" s="42"/>
      <c r="M2471" s="33"/>
      <c r="O2471" s="34"/>
    </row>
    <row r="2472" spans="11:15" x14ac:dyDescent="0.2">
      <c r="K2472" s="42"/>
      <c r="M2472" s="33"/>
      <c r="O2472" s="34"/>
    </row>
    <row r="2473" spans="11:15" x14ac:dyDescent="0.2">
      <c r="K2473" s="42"/>
      <c r="M2473" s="33"/>
      <c r="O2473" s="34"/>
    </row>
    <row r="2474" spans="11:15" x14ac:dyDescent="0.2">
      <c r="K2474" s="42"/>
      <c r="M2474" s="33"/>
      <c r="O2474" s="34"/>
    </row>
    <row r="2475" spans="11:15" x14ac:dyDescent="0.2">
      <c r="K2475" s="42"/>
      <c r="M2475" s="33"/>
      <c r="O2475" s="34"/>
    </row>
    <row r="2476" spans="11:15" x14ac:dyDescent="0.2">
      <c r="K2476" s="42"/>
      <c r="M2476" s="33"/>
      <c r="O2476" s="34"/>
    </row>
    <row r="2477" spans="11:15" x14ac:dyDescent="0.2">
      <c r="K2477" s="42"/>
      <c r="M2477" s="33"/>
      <c r="O2477" s="34"/>
    </row>
    <row r="2478" spans="11:15" x14ac:dyDescent="0.2">
      <c r="K2478" s="42"/>
      <c r="M2478" s="33"/>
      <c r="O2478" s="34"/>
    </row>
    <row r="2479" spans="11:15" x14ac:dyDescent="0.2">
      <c r="K2479" s="42"/>
      <c r="M2479" s="33"/>
      <c r="O2479" s="34"/>
    </row>
    <row r="2480" spans="11:15" x14ac:dyDescent="0.2">
      <c r="K2480" s="42"/>
      <c r="M2480" s="33"/>
      <c r="O2480" s="34"/>
    </row>
    <row r="2481" spans="11:15" x14ac:dyDescent="0.2">
      <c r="K2481" s="42"/>
      <c r="M2481" s="33"/>
      <c r="O2481" s="34"/>
    </row>
    <row r="2482" spans="11:15" x14ac:dyDescent="0.2">
      <c r="K2482" s="42"/>
      <c r="M2482" s="33"/>
      <c r="O2482" s="34"/>
    </row>
    <row r="2483" spans="11:15" x14ac:dyDescent="0.2">
      <c r="K2483" s="42"/>
      <c r="M2483" s="33"/>
      <c r="O2483" s="34"/>
    </row>
    <row r="2484" spans="11:15" x14ac:dyDescent="0.2">
      <c r="K2484" s="42"/>
      <c r="M2484" s="33"/>
      <c r="O2484" s="34"/>
    </row>
    <row r="2485" spans="11:15" x14ac:dyDescent="0.2">
      <c r="K2485" s="42"/>
      <c r="M2485" s="33"/>
      <c r="O2485" s="34"/>
    </row>
    <row r="2486" spans="11:15" x14ac:dyDescent="0.2">
      <c r="K2486" s="42"/>
      <c r="M2486" s="33"/>
      <c r="O2486" s="34"/>
    </row>
    <row r="2487" spans="11:15" x14ac:dyDescent="0.2">
      <c r="K2487" s="42"/>
      <c r="M2487" s="33"/>
      <c r="O2487" s="34"/>
    </row>
    <row r="2488" spans="11:15" x14ac:dyDescent="0.2">
      <c r="K2488" s="42"/>
      <c r="M2488" s="33"/>
      <c r="O2488" s="34"/>
    </row>
    <row r="2489" spans="11:15" x14ac:dyDescent="0.2">
      <c r="K2489" s="42"/>
      <c r="M2489" s="33"/>
      <c r="O2489" s="34"/>
    </row>
    <row r="2490" spans="11:15" x14ac:dyDescent="0.2">
      <c r="K2490" s="42"/>
      <c r="M2490" s="33"/>
      <c r="O2490" s="34"/>
    </row>
    <row r="2491" spans="11:15" x14ac:dyDescent="0.2">
      <c r="K2491" s="42"/>
      <c r="M2491" s="33"/>
      <c r="O2491" s="34"/>
    </row>
    <row r="2492" spans="11:15" x14ac:dyDescent="0.2">
      <c r="K2492" s="42"/>
      <c r="M2492" s="33"/>
      <c r="O2492" s="34"/>
    </row>
    <row r="2493" spans="11:15" x14ac:dyDescent="0.2">
      <c r="K2493" s="42"/>
      <c r="M2493" s="33"/>
      <c r="O2493" s="34"/>
    </row>
    <row r="2494" spans="11:15" x14ac:dyDescent="0.2">
      <c r="K2494" s="42"/>
      <c r="M2494" s="33"/>
      <c r="O2494" s="34"/>
    </row>
    <row r="2495" spans="11:15" x14ac:dyDescent="0.2">
      <c r="K2495" s="42"/>
      <c r="M2495" s="33"/>
      <c r="O2495" s="34"/>
    </row>
    <row r="2496" spans="11:15" x14ac:dyDescent="0.2">
      <c r="K2496" s="42"/>
      <c r="M2496" s="33"/>
      <c r="O2496" s="34"/>
    </row>
    <row r="2497" spans="11:15" x14ac:dyDescent="0.2">
      <c r="K2497" s="42"/>
      <c r="M2497" s="33"/>
      <c r="O2497" s="34"/>
    </row>
    <row r="2498" spans="11:15" x14ac:dyDescent="0.2">
      <c r="K2498" s="42"/>
      <c r="M2498" s="33"/>
      <c r="O2498" s="34"/>
    </row>
    <row r="2499" spans="11:15" x14ac:dyDescent="0.2">
      <c r="K2499" s="42"/>
      <c r="M2499" s="33"/>
      <c r="O2499" s="34"/>
    </row>
    <row r="2500" spans="11:15" x14ac:dyDescent="0.2">
      <c r="K2500" s="42"/>
      <c r="M2500" s="33"/>
      <c r="O2500" s="34"/>
    </row>
    <row r="2501" spans="11:15" x14ac:dyDescent="0.2">
      <c r="K2501" s="42"/>
      <c r="M2501" s="33"/>
      <c r="O2501" s="34"/>
    </row>
    <row r="2502" spans="11:15" x14ac:dyDescent="0.2">
      <c r="K2502" s="42"/>
      <c r="M2502" s="33"/>
      <c r="O2502" s="34"/>
    </row>
    <row r="2503" spans="11:15" x14ac:dyDescent="0.2">
      <c r="K2503" s="42"/>
      <c r="M2503" s="33"/>
      <c r="O2503" s="34"/>
    </row>
    <row r="2504" spans="11:15" x14ac:dyDescent="0.2">
      <c r="K2504" s="42"/>
      <c r="M2504" s="33"/>
      <c r="O2504" s="34"/>
    </row>
    <row r="2505" spans="11:15" x14ac:dyDescent="0.2">
      <c r="K2505" s="42"/>
      <c r="M2505" s="33"/>
      <c r="O2505" s="34"/>
    </row>
    <row r="2506" spans="11:15" x14ac:dyDescent="0.2">
      <c r="K2506" s="42"/>
      <c r="M2506" s="33"/>
      <c r="O2506" s="34"/>
    </row>
    <row r="2507" spans="11:15" x14ac:dyDescent="0.2">
      <c r="K2507" s="42"/>
      <c r="M2507" s="33"/>
      <c r="O2507" s="34"/>
    </row>
    <row r="2508" spans="11:15" x14ac:dyDescent="0.2">
      <c r="K2508" s="42"/>
      <c r="M2508" s="33"/>
      <c r="O2508" s="34"/>
    </row>
    <row r="2509" spans="11:15" x14ac:dyDescent="0.2">
      <c r="K2509" s="42"/>
      <c r="M2509" s="33"/>
      <c r="O2509" s="34"/>
    </row>
    <row r="2510" spans="11:15" x14ac:dyDescent="0.2">
      <c r="K2510" s="42"/>
      <c r="M2510" s="33"/>
      <c r="O2510" s="34"/>
    </row>
    <row r="2511" spans="11:15" x14ac:dyDescent="0.2">
      <c r="K2511" s="42"/>
      <c r="M2511" s="33"/>
      <c r="O2511" s="34"/>
    </row>
    <row r="2512" spans="11:15" x14ac:dyDescent="0.2">
      <c r="K2512" s="42"/>
      <c r="M2512" s="33"/>
      <c r="O2512" s="34"/>
    </row>
    <row r="2513" spans="11:15" x14ac:dyDescent="0.2">
      <c r="K2513" s="42"/>
      <c r="M2513" s="33"/>
      <c r="O2513" s="34"/>
    </row>
    <row r="2514" spans="11:15" x14ac:dyDescent="0.2">
      <c r="K2514" s="42"/>
      <c r="M2514" s="33"/>
      <c r="O2514" s="34"/>
    </row>
    <row r="2515" spans="11:15" x14ac:dyDescent="0.2">
      <c r="K2515" s="42"/>
      <c r="M2515" s="33"/>
      <c r="O2515" s="34"/>
    </row>
    <row r="2516" spans="11:15" x14ac:dyDescent="0.2">
      <c r="K2516" s="42"/>
      <c r="M2516" s="33"/>
      <c r="O2516" s="34"/>
    </row>
    <row r="2517" spans="11:15" x14ac:dyDescent="0.2">
      <c r="K2517" s="42"/>
      <c r="M2517" s="33"/>
      <c r="O2517" s="34"/>
    </row>
    <row r="2518" spans="11:15" x14ac:dyDescent="0.2">
      <c r="K2518" s="42"/>
      <c r="M2518" s="33"/>
      <c r="O2518" s="34"/>
    </row>
    <row r="2519" spans="11:15" x14ac:dyDescent="0.2">
      <c r="K2519" s="42"/>
      <c r="M2519" s="33"/>
      <c r="O2519" s="34"/>
    </row>
    <row r="2520" spans="11:15" x14ac:dyDescent="0.2">
      <c r="K2520" s="42"/>
      <c r="M2520" s="33"/>
      <c r="O2520" s="34"/>
    </row>
    <row r="2521" spans="11:15" x14ac:dyDescent="0.2">
      <c r="K2521" s="42"/>
      <c r="M2521" s="33"/>
      <c r="O2521" s="34"/>
    </row>
    <row r="2522" spans="11:15" x14ac:dyDescent="0.2">
      <c r="K2522" s="42"/>
      <c r="M2522" s="33"/>
      <c r="O2522" s="34"/>
    </row>
    <row r="2523" spans="11:15" x14ac:dyDescent="0.2">
      <c r="K2523" s="42"/>
      <c r="M2523" s="33"/>
      <c r="O2523" s="34"/>
    </row>
    <row r="2524" spans="11:15" x14ac:dyDescent="0.2">
      <c r="K2524" s="42"/>
      <c r="M2524" s="33"/>
      <c r="O2524" s="34"/>
    </row>
    <row r="2525" spans="11:15" x14ac:dyDescent="0.2">
      <c r="K2525" s="42"/>
      <c r="M2525" s="33"/>
      <c r="O2525" s="34"/>
    </row>
    <row r="2526" spans="11:15" x14ac:dyDescent="0.2">
      <c r="K2526" s="42"/>
      <c r="M2526" s="33"/>
      <c r="O2526" s="34"/>
    </row>
    <row r="2527" spans="11:15" x14ac:dyDescent="0.2">
      <c r="K2527" s="42"/>
      <c r="M2527" s="33"/>
      <c r="O2527" s="34"/>
    </row>
  </sheetData>
  <phoneticPr fontId="3" type="noConversion"/>
  <pageMargins left="0" right="0" top="0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ED2B-7435-40BF-8DB3-53FEB32CC82E}">
  <dimension ref="A1:E106"/>
  <sheetViews>
    <sheetView workbookViewId="0">
      <selection activeCell="G26" sqref="G26"/>
    </sheetView>
  </sheetViews>
  <sheetFormatPr defaultRowHeight="14.25" x14ac:dyDescent="0.2"/>
  <cols>
    <col min="1" max="1" width="12.75" bestFit="1" customWidth="1"/>
    <col min="2" max="2" width="10.625" bestFit="1" customWidth="1"/>
    <col min="4" max="4" width="9.625" bestFit="1" customWidth="1"/>
  </cols>
  <sheetData>
    <row r="1" spans="1:5" x14ac:dyDescent="0.2">
      <c r="A1" t="s">
        <v>132</v>
      </c>
      <c r="B1" t="s">
        <v>133</v>
      </c>
      <c r="C1" t="s">
        <v>223</v>
      </c>
      <c r="D1" t="s">
        <v>224</v>
      </c>
      <c r="E1" t="s">
        <v>222</v>
      </c>
    </row>
    <row r="2" spans="1:5" x14ac:dyDescent="0.2">
      <c r="A2" s="6" t="s">
        <v>134</v>
      </c>
      <c r="B2" s="30">
        <v>300</v>
      </c>
      <c r="C2">
        <v>69</v>
      </c>
      <c r="D2">
        <v>69</v>
      </c>
      <c r="E2">
        <f>D2/C2</f>
        <v>1</v>
      </c>
    </row>
    <row r="3" spans="1:5" x14ac:dyDescent="0.2">
      <c r="A3" s="6" t="s">
        <v>135</v>
      </c>
      <c r="B3" s="30">
        <v>300</v>
      </c>
      <c r="C3">
        <v>69</v>
      </c>
      <c r="D3">
        <v>69</v>
      </c>
      <c r="E3">
        <f t="shared" ref="E3:E78" si="0">D3/C3</f>
        <v>1</v>
      </c>
    </row>
    <row r="4" spans="1:5" x14ac:dyDescent="0.2">
      <c r="A4" t="s">
        <v>136</v>
      </c>
      <c r="B4" s="30">
        <v>300</v>
      </c>
      <c r="C4">
        <v>69</v>
      </c>
      <c r="D4">
        <v>69</v>
      </c>
      <c r="E4">
        <f t="shared" si="0"/>
        <v>1</v>
      </c>
    </row>
    <row r="5" spans="1:5" x14ac:dyDescent="0.2">
      <c r="A5" t="s">
        <v>137</v>
      </c>
      <c r="B5" s="30">
        <v>217.39130434782609</v>
      </c>
      <c r="C5">
        <v>69</v>
      </c>
      <c r="D5">
        <v>50</v>
      </c>
      <c r="E5">
        <f t="shared" si="0"/>
        <v>0.72463768115942029</v>
      </c>
    </row>
    <row r="6" spans="1:5" x14ac:dyDescent="0.2">
      <c r="A6" t="s">
        <v>138</v>
      </c>
      <c r="B6" s="30">
        <v>217.39130434782609</v>
      </c>
      <c r="C6">
        <v>69</v>
      </c>
      <c r="D6">
        <v>50</v>
      </c>
      <c r="E6">
        <f t="shared" si="0"/>
        <v>0.72463768115942029</v>
      </c>
    </row>
    <row r="7" spans="1:5" x14ac:dyDescent="0.2">
      <c r="A7" t="s">
        <v>139</v>
      </c>
      <c r="B7" s="30">
        <v>300</v>
      </c>
      <c r="C7">
        <v>75</v>
      </c>
      <c r="D7">
        <v>75</v>
      </c>
      <c r="E7">
        <f t="shared" si="0"/>
        <v>1</v>
      </c>
    </row>
    <row r="8" spans="1:5" x14ac:dyDescent="0.2">
      <c r="A8" t="s">
        <v>140</v>
      </c>
      <c r="B8" s="30">
        <v>300</v>
      </c>
      <c r="C8">
        <v>75</v>
      </c>
      <c r="D8">
        <v>75</v>
      </c>
      <c r="E8">
        <f t="shared" si="0"/>
        <v>1</v>
      </c>
    </row>
    <row r="9" spans="1:5" x14ac:dyDescent="0.2">
      <c r="A9" t="s">
        <v>141</v>
      </c>
      <c r="B9" s="30">
        <v>300</v>
      </c>
      <c r="C9">
        <v>75</v>
      </c>
      <c r="D9">
        <v>75</v>
      </c>
      <c r="E9">
        <f t="shared" si="0"/>
        <v>1</v>
      </c>
    </row>
    <row r="10" spans="1:5" x14ac:dyDescent="0.2">
      <c r="A10" t="s">
        <v>142</v>
      </c>
      <c r="B10" s="30">
        <v>244</v>
      </c>
      <c r="C10">
        <v>75</v>
      </c>
      <c r="D10">
        <v>61</v>
      </c>
      <c r="E10">
        <f t="shared" si="0"/>
        <v>0.81333333333333335</v>
      </c>
    </row>
    <row r="11" spans="1:5" x14ac:dyDescent="0.2">
      <c r="A11" t="s">
        <v>143</v>
      </c>
      <c r="B11" s="30">
        <v>200.00000000000003</v>
      </c>
      <c r="C11">
        <v>75</v>
      </c>
      <c r="D11">
        <v>50</v>
      </c>
      <c r="E11">
        <f t="shared" si="0"/>
        <v>0.66666666666666663</v>
      </c>
    </row>
    <row r="12" spans="1:5" x14ac:dyDescent="0.2">
      <c r="A12" t="s">
        <v>144</v>
      </c>
      <c r="B12" s="30">
        <v>225</v>
      </c>
      <c r="C12">
        <v>75</v>
      </c>
      <c r="D12">
        <v>75</v>
      </c>
      <c r="E12">
        <f t="shared" si="0"/>
        <v>1</v>
      </c>
    </row>
    <row r="13" spans="1:5" x14ac:dyDescent="0.2">
      <c r="A13" t="s">
        <v>145</v>
      </c>
      <c r="B13" s="30">
        <v>300</v>
      </c>
      <c r="C13">
        <v>100</v>
      </c>
      <c r="D13">
        <v>100</v>
      </c>
      <c r="E13">
        <f t="shared" si="0"/>
        <v>1</v>
      </c>
    </row>
    <row r="14" spans="1:5" x14ac:dyDescent="0.2">
      <c r="A14" t="s">
        <v>146</v>
      </c>
      <c r="B14" s="30">
        <v>300</v>
      </c>
      <c r="C14">
        <v>100</v>
      </c>
      <c r="D14">
        <v>100</v>
      </c>
      <c r="E14">
        <f t="shared" si="0"/>
        <v>1</v>
      </c>
    </row>
    <row r="15" spans="1:5" x14ac:dyDescent="0.2">
      <c r="A15" t="s">
        <v>147</v>
      </c>
      <c r="B15" s="30">
        <v>300</v>
      </c>
      <c r="C15">
        <v>100</v>
      </c>
      <c r="D15">
        <v>100</v>
      </c>
      <c r="E15">
        <f t="shared" si="0"/>
        <v>1</v>
      </c>
    </row>
    <row r="16" spans="1:5" x14ac:dyDescent="0.2">
      <c r="A16" t="s">
        <v>148</v>
      </c>
      <c r="B16" s="30">
        <v>225</v>
      </c>
      <c r="C16">
        <v>100</v>
      </c>
      <c r="D16">
        <v>75</v>
      </c>
      <c r="E16">
        <f t="shared" si="0"/>
        <v>0.75</v>
      </c>
    </row>
    <row r="17" spans="1:5" x14ac:dyDescent="0.2">
      <c r="A17" t="s">
        <v>149</v>
      </c>
      <c r="B17" s="30">
        <v>150</v>
      </c>
      <c r="C17">
        <v>100</v>
      </c>
      <c r="D17">
        <v>50</v>
      </c>
      <c r="E17">
        <f t="shared" si="0"/>
        <v>0.5</v>
      </c>
    </row>
    <row r="18" spans="1:5" x14ac:dyDescent="0.2">
      <c r="A18" t="s">
        <v>150</v>
      </c>
      <c r="B18" s="30">
        <v>300</v>
      </c>
      <c r="C18">
        <v>100</v>
      </c>
      <c r="D18">
        <v>100</v>
      </c>
      <c r="E18">
        <f t="shared" si="0"/>
        <v>1</v>
      </c>
    </row>
    <row r="19" spans="1:5" x14ac:dyDescent="0.2">
      <c r="A19" t="s">
        <v>151</v>
      </c>
      <c r="B19" s="30">
        <v>321.42857142857144</v>
      </c>
      <c r="C19">
        <v>125</v>
      </c>
      <c r="D19">
        <v>125</v>
      </c>
      <c r="E19">
        <f t="shared" si="0"/>
        <v>1</v>
      </c>
    </row>
    <row r="20" spans="1:5" x14ac:dyDescent="0.2">
      <c r="A20" t="s">
        <v>152</v>
      </c>
      <c r="B20" s="30">
        <v>321.42857142857144</v>
      </c>
      <c r="C20">
        <v>125</v>
      </c>
      <c r="D20">
        <v>125</v>
      </c>
      <c r="E20">
        <f t="shared" si="0"/>
        <v>1</v>
      </c>
    </row>
    <row r="21" spans="1:5" x14ac:dyDescent="0.2">
      <c r="A21" t="s">
        <v>153</v>
      </c>
      <c r="B21" s="30">
        <v>321.42857142857144</v>
      </c>
      <c r="C21">
        <v>125</v>
      </c>
      <c r="D21">
        <v>125</v>
      </c>
      <c r="E21">
        <f t="shared" si="0"/>
        <v>1</v>
      </c>
    </row>
    <row r="22" spans="1:5" x14ac:dyDescent="0.2">
      <c r="A22" t="s">
        <v>154</v>
      </c>
      <c r="B22" s="30">
        <v>257.14285714285717</v>
      </c>
      <c r="C22">
        <v>125</v>
      </c>
      <c r="D22">
        <v>75</v>
      </c>
      <c r="E22">
        <f t="shared" si="0"/>
        <v>0.6</v>
      </c>
    </row>
    <row r="23" spans="1:5" x14ac:dyDescent="0.2">
      <c r="A23" t="s">
        <v>155</v>
      </c>
      <c r="B23" s="30">
        <v>128.57142857142858</v>
      </c>
      <c r="C23">
        <v>125</v>
      </c>
      <c r="D23">
        <v>50</v>
      </c>
      <c r="E23">
        <f t="shared" si="0"/>
        <v>0.4</v>
      </c>
    </row>
    <row r="24" spans="1:5" x14ac:dyDescent="0.2">
      <c r="A24" t="s">
        <v>156</v>
      </c>
      <c r="B24" s="30">
        <v>321.42857142857144</v>
      </c>
      <c r="C24">
        <v>125</v>
      </c>
      <c r="D24">
        <v>125</v>
      </c>
      <c r="E24">
        <f t="shared" si="0"/>
        <v>1</v>
      </c>
    </row>
    <row r="25" spans="1:5" x14ac:dyDescent="0.2">
      <c r="A25" t="s">
        <v>157</v>
      </c>
      <c r="B25" s="30">
        <v>321.42857142857144</v>
      </c>
      <c r="C25">
        <v>150</v>
      </c>
      <c r="D25">
        <v>150</v>
      </c>
      <c r="E25">
        <f t="shared" si="0"/>
        <v>1</v>
      </c>
    </row>
    <row r="26" spans="1:5" x14ac:dyDescent="0.2">
      <c r="A26" t="s">
        <v>158</v>
      </c>
      <c r="B26" s="30">
        <v>321.42857142857144</v>
      </c>
      <c r="C26">
        <v>150</v>
      </c>
      <c r="D26">
        <v>150</v>
      </c>
      <c r="E26">
        <f t="shared" si="0"/>
        <v>1</v>
      </c>
    </row>
    <row r="27" spans="1:5" x14ac:dyDescent="0.2">
      <c r="A27" t="s">
        <v>159</v>
      </c>
      <c r="B27" s="30">
        <v>321.42857142857144</v>
      </c>
      <c r="C27">
        <v>150</v>
      </c>
      <c r="D27">
        <v>150</v>
      </c>
      <c r="E27">
        <f t="shared" si="0"/>
        <v>1</v>
      </c>
    </row>
    <row r="28" spans="1:5" x14ac:dyDescent="0.2">
      <c r="A28" t="s">
        <v>160</v>
      </c>
      <c r="B28" s="30">
        <f>B27*0.66</f>
        <v>212.14285714285717</v>
      </c>
      <c r="C28">
        <v>150</v>
      </c>
      <c r="D28">
        <v>100</v>
      </c>
      <c r="E28">
        <f t="shared" si="0"/>
        <v>0.66666666666666663</v>
      </c>
    </row>
    <row r="29" spans="1:5" x14ac:dyDescent="0.2">
      <c r="A29" t="s">
        <v>161</v>
      </c>
      <c r="B29" s="30">
        <f>B27*0.33</f>
        <v>106.07142857142858</v>
      </c>
      <c r="C29">
        <v>150</v>
      </c>
      <c r="D29">
        <v>50</v>
      </c>
      <c r="E29">
        <f t="shared" si="0"/>
        <v>0.33333333333333331</v>
      </c>
    </row>
    <row r="30" spans="1:5" x14ac:dyDescent="0.2">
      <c r="A30" t="s">
        <v>162</v>
      </c>
      <c r="B30" s="30">
        <v>321.42857142857144</v>
      </c>
      <c r="C30">
        <v>150</v>
      </c>
      <c r="D30">
        <v>150</v>
      </c>
      <c r="E30">
        <f t="shared" si="0"/>
        <v>1</v>
      </c>
    </row>
    <row r="31" spans="1:5" x14ac:dyDescent="0.2">
      <c r="A31" s="6" t="s">
        <v>257</v>
      </c>
      <c r="B31" s="30">
        <v>300</v>
      </c>
      <c r="C31">
        <v>69</v>
      </c>
      <c r="D31">
        <v>69</v>
      </c>
      <c r="E31">
        <f>D31/C31</f>
        <v>1</v>
      </c>
    </row>
    <row r="32" spans="1:5" x14ac:dyDescent="0.2">
      <c r="A32" s="6" t="s">
        <v>258</v>
      </c>
      <c r="B32" s="30">
        <v>300</v>
      </c>
      <c r="C32">
        <v>69</v>
      </c>
      <c r="D32">
        <v>69</v>
      </c>
      <c r="E32">
        <f t="shared" ref="E32:E35" si="1">D32/C32</f>
        <v>1</v>
      </c>
    </row>
    <row r="33" spans="1:5" x14ac:dyDescent="0.2">
      <c r="A33" s="6" t="s">
        <v>259</v>
      </c>
      <c r="B33" s="30">
        <v>300</v>
      </c>
      <c r="C33">
        <v>69</v>
      </c>
      <c r="D33">
        <v>69</v>
      </c>
      <c r="E33">
        <f t="shared" si="1"/>
        <v>1</v>
      </c>
    </row>
    <row r="34" spans="1:5" x14ac:dyDescent="0.2">
      <c r="A34" s="6" t="s">
        <v>260</v>
      </c>
      <c r="B34" s="30">
        <v>217.39130434782609</v>
      </c>
      <c r="C34">
        <v>69</v>
      </c>
      <c r="D34">
        <v>50</v>
      </c>
      <c r="E34">
        <f t="shared" si="1"/>
        <v>0.72463768115942029</v>
      </c>
    </row>
    <row r="35" spans="1:5" x14ac:dyDescent="0.2">
      <c r="A35" s="6" t="s">
        <v>261</v>
      </c>
      <c r="B35" s="30">
        <v>217.39130434782609</v>
      </c>
      <c r="C35">
        <v>69</v>
      </c>
      <c r="D35">
        <v>50</v>
      </c>
      <c r="E35">
        <f t="shared" si="1"/>
        <v>0.72463768115942029</v>
      </c>
    </row>
    <row r="36" spans="1:5" x14ac:dyDescent="0.2">
      <c r="A36" t="s">
        <v>163</v>
      </c>
      <c r="B36" s="30">
        <v>300</v>
      </c>
      <c r="C36">
        <v>75</v>
      </c>
      <c r="D36">
        <v>75</v>
      </c>
      <c r="E36">
        <f t="shared" si="0"/>
        <v>1</v>
      </c>
    </row>
    <row r="37" spans="1:5" x14ac:dyDescent="0.2">
      <c r="A37" t="s">
        <v>164</v>
      </c>
      <c r="B37" s="30">
        <v>300</v>
      </c>
      <c r="C37">
        <v>75</v>
      </c>
      <c r="D37">
        <v>75</v>
      </c>
      <c r="E37">
        <f t="shared" si="0"/>
        <v>1</v>
      </c>
    </row>
    <row r="38" spans="1:5" x14ac:dyDescent="0.2">
      <c r="A38" t="s">
        <v>165</v>
      </c>
      <c r="B38" s="30">
        <v>300</v>
      </c>
      <c r="C38">
        <v>75</v>
      </c>
      <c r="D38">
        <v>75</v>
      </c>
      <c r="E38">
        <f t="shared" si="0"/>
        <v>1</v>
      </c>
    </row>
    <row r="39" spans="1:5" x14ac:dyDescent="0.2">
      <c r="A39" t="s">
        <v>166</v>
      </c>
      <c r="B39" s="30">
        <v>244</v>
      </c>
      <c r="C39">
        <v>75</v>
      </c>
      <c r="D39">
        <v>61</v>
      </c>
      <c r="E39">
        <f t="shared" si="0"/>
        <v>0.81333333333333335</v>
      </c>
    </row>
    <row r="40" spans="1:5" x14ac:dyDescent="0.2">
      <c r="A40" t="s">
        <v>167</v>
      </c>
      <c r="B40" s="30">
        <v>200.00000000000003</v>
      </c>
      <c r="C40">
        <v>75</v>
      </c>
      <c r="D40">
        <v>50</v>
      </c>
      <c r="E40">
        <f t="shared" si="0"/>
        <v>0.66666666666666663</v>
      </c>
    </row>
    <row r="41" spans="1:5" x14ac:dyDescent="0.2">
      <c r="A41" t="s">
        <v>168</v>
      </c>
      <c r="B41" s="30">
        <v>300</v>
      </c>
      <c r="C41">
        <v>75</v>
      </c>
      <c r="D41">
        <v>75</v>
      </c>
      <c r="E41">
        <f t="shared" ref="E41" si="2">D41/C41</f>
        <v>1</v>
      </c>
    </row>
    <row r="42" spans="1:5" x14ac:dyDescent="0.2">
      <c r="A42" s="6" t="s">
        <v>262</v>
      </c>
      <c r="B42" s="30">
        <v>300</v>
      </c>
      <c r="C42">
        <v>75</v>
      </c>
      <c r="D42">
        <v>75</v>
      </c>
      <c r="E42">
        <f t="shared" si="0"/>
        <v>1</v>
      </c>
    </row>
    <row r="43" spans="1:5" x14ac:dyDescent="0.2">
      <c r="A43" t="s">
        <v>247</v>
      </c>
      <c r="B43" s="30">
        <v>300</v>
      </c>
      <c r="C43">
        <v>100</v>
      </c>
      <c r="D43">
        <v>100</v>
      </c>
      <c r="E43">
        <f t="shared" ref="E43:E48" si="3">D43/C43</f>
        <v>1</v>
      </c>
    </row>
    <row r="44" spans="1:5" x14ac:dyDescent="0.2">
      <c r="A44" t="s">
        <v>248</v>
      </c>
      <c r="B44" s="30">
        <v>300</v>
      </c>
      <c r="C44">
        <v>100</v>
      </c>
      <c r="D44">
        <v>100</v>
      </c>
      <c r="E44">
        <f t="shared" si="3"/>
        <v>1</v>
      </c>
    </row>
    <row r="45" spans="1:5" x14ac:dyDescent="0.2">
      <c r="A45" t="s">
        <v>249</v>
      </c>
      <c r="B45" s="30">
        <v>300</v>
      </c>
      <c r="C45">
        <v>100</v>
      </c>
      <c r="D45">
        <v>100</v>
      </c>
      <c r="E45">
        <f t="shared" si="3"/>
        <v>1</v>
      </c>
    </row>
    <row r="46" spans="1:5" x14ac:dyDescent="0.2">
      <c r="A46" t="s">
        <v>250</v>
      </c>
      <c r="B46" s="30">
        <v>225</v>
      </c>
      <c r="C46">
        <v>100</v>
      </c>
      <c r="D46">
        <v>75</v>
      </c>
      <c r="E46">
        <f t="shared" si="3"/>
        <v>0.75</v>
      </c>
    </row>
    <row r="47" spans="1:5" x14ac:dyDescent="0.2">
      <c r="A47" t="s">
        <v>251</v>
      </c>
      <c r="B47" s="30">
        <v>150</v>
      </c>
      <c r="C47">
        <v>100</v>
      </c>
      <c r="D47">
        <v>50</v>
      </c>
      <c r="E47">
        <f t="shared" si="3"/>
        <v>0.5</v>
      </c>
    </row>
    <row r="48" spans="1:5" x14ac:dyDescent="0.2">
      <c r="A48" t="s">
        <v>252</v>
      </c>
      <c r="B48" s="30">
        <v>300</v>
      </c>
      <c r="C48">
        <v>100</v>
      </c>
      <c r="D48">
        <v>100</v>
      </c>
      <c r="E48">
        <f t="shared" si="3"/>
        <v>1</v>
      </c>
    </row>
    <row r="49" spans="1:5" x14ac:dyDescent="0.2">
      <c r="A49" t="s">
        <v>169</v>
      </c>
      <c r="B49" s="30">
        <v>300</v>
      </c>
      <c r="C49">
        <v>100</v>
      </c>
      <c r="D49">
        <v>100</v>
      </c>
      <c r="E49">
        <f t="shared" si="0"/>
        <v>1</v>
      </c>
    </row>
    <row r="50" spans="1:5" x14ac:dyDescent="0.2">
      <c r="A50" t="s">
        <v>170</v>
      </c>
      <c r="B50" s="30">
        <v>300</v>
      </c>
      <c r="C50">
        <v>100</v>
      </c>
      <c r="D50">
        <v>100</v>
      </c>
      <c r="E50">
        <f t="shared" si="0"/>
        <v>1</v>
      </c>
    </row>
    <row r="51" spans="1:5" x14ac:dyDescent="0.2">
      <c r="A51" t="s">
        <v>171</v>
      </c>
      <c r="B51" s="30">
        <v>300</v>
      </c>
      <c r="C51">
        <v>100</v>
      </c>
      <c r="D51">
        <v>100</v>
      </c>
      <c r="E51">
        <f t="shared" si="0"/>
        <v>1</v>
      </c>
    </row>
    <row r="52" spans="1:5" x14ac:dyDescent="0.2">
      <c r="A52" t="s">
        <v>172</v>
      </c>
      <c r="B52" s="30">
        <v>225</v>
      </c>
      <c r="C52">
        <v>100</v>
      </c>
      <c r="D52">
        <v>75</v>
      </c>
      <c r="E52">
        <f t="shared" si="0"/>
        <v>0.75</v>
      </c>
    </row>
    <row r="53" spans="1:5" x14ac:dyDescent="0.2">
      <c r="A53" t="s">
        <v>173</v>
      </c>
      <c r="B53" s="30">
        <v>150</v>
      </c>
      <c r="C53">
        <v>100</v>
      </c>
      <c r="D53">
        <v>50</v>
      </c>
      <c r="E53">
        <f t="shared" si="0"/>
        <v>0.5</v>
      </c>
    </row>
    <row r="54" spans="1:5" x14ac:dyDescent="0.2">
      <c r="A54" t="s">
        <v>174</v>
      </c>
      <c r="B54" s="30">
        <v>300</v>
      </c>
      <c r="C54">
        <v>100</v>
      </c>
      <c r="D54">
        <v>100</v>
      </c>
      <c r="E54">
        <f t="shared" si="0"/>
        <v>1</v>
      </c>
    </row>
    <row r="55" spans="1:5" x14ac:dyDescent="0.2">
      <c r="A55" s="6" t="s">
        <v>216</v>
      </c>
      <c r="B55" s="30">
        <v>300</v>
      </c>
      <c r="C55">
        <v>119</v>
      </c>
      <c r="D55">
        <v>119</v>
      </c>
      <c r="E55">
        <f t="shared" si="0"/>
        <v>1</v>
      </c>
    </row>
    <row r="56" spans="1:5" x14ac:dyDescent="0.2">
      <c r="A56" s="6" t="s">
        <v>217</v>
      </c>
      <c r="B56" s="30">
        <v>300</v>
      </c>
      <c r="C56">
        <v>119</v>
      </c>
      <c r="D56">
        <v>119</v>
      </c>
      <c r="E56">
        <f t="shared" si="0"/>
        <v>1</v>
      </c>
    </row>
    <row r="57" spans="1:5" x14ac:dyDescent="0.2">
      <c r="A57" s="6" t="s">
        <v>218</v>
      </c>
      <c r="B57" s="30">
        <v>300</v>
      </c>
      <c r="C57">
        <v>119</v>
      </c>
      <c r="D57">
        <v>119</v>
      </c>
      <c r="E57">
        <f t="shared" si="0"/>
        <v>1</v>
      </c>
    </row>
    <row r="58" spans="1:5" x14ac:dyDescent="0.2">
      <c r="A58" s="6" t="s">
        <v>219</v>
      </c>
      <c r="B58" s="30">
        <v>225</v>
      </c>
      <c r="C58">
        <v>119</v>
      </c>
      <c r="D58">
        <v>75</v>
      </c>
      <c r="E58">
        <f t="shared" si="0"/>
        <v>0.63025210084033612</v>
      </c>
    </row>
    <row r="59" spans="1:5" x14ac:dyDescent="0.2">
      <c r="A59" s="6" t="s">
        <v>220</v>
      </c>
      <c r="B59" s="30">
        <v>150</v>
      </c>
      <c r="C59">
        <v>119</v>
      </c>
      <c r="D59">
        <v>50</v>
      </c>
      <c r="E59">
        <f t="shared" si="0"/>
        <v>0.42016806722689076</v>
      </c>
    </row>
    <row r="60" spans="1:5" x14ac:dyDescent="0.2">
      <c r="A60" s="6" t="s">
        <v>221</v>
      </c>
      <c r="B60" s="30">
        <v>300</v>
      </c>
      <c r="C60">
        <v>119</v>
      </c>
      <c r="D60">
        <v>119</v>
      </c>
      <c r="E60">
        <f t="shared" si="0"/>
        <v>1</v>
      </c>
    </row>
    <row r="61" spans="1:5" x14ac:dyDescent="0.2">
      <c r="A61" t="s">
        <v>175</v>
      </c>
      <c r="B61" s="30">
        <v>321.42857142857144</v>
      </c>
      <c r="C61">
        <v>125</v>
      </c>
      <c r="D61">
        <v>125</v>
      </c>
      <c r="E61">
        <f t="shared" si="0"/>
        <v>1</v>
      </c>
    </row>
    <row r="62" spans="1:5" x14ac:dyDescent="0.2">
      <c r="A62" t="s">
        <v>176</v>
      </c>
      <c r="B62" s="30">
        <v>321.42857142857144</v>
      </c>
      <c r="C62">
        <v>125</v>
      </c>
      <c r="D62">
        <v>125</v>
      </c>
      <c r="E62">
        <f t="shared" si="0"/>
        <v>1</v>
      </c>
    </row>
    <row r="63" spans="1:5" x14ac:dyDescent="0.2">
      <c r="A63" t="s">
        <v>177</v>
      </c>
      <c r="B63" s="30">
        <v>321.42857142857144</v>
      </c>
      <c r="C63">
        <v>125</v>
      </c>
      <c r="D63">
        <v>125</v>
      </c>
      <c r="E63">
        <f t="shared" si="0"/>
        <v>1</v>
      </c>
    </row>
    <row r="64" spans="1:5" x14ac:dyDescent="0.2">
      <c r="A64" t="s">
        <v>178</v>
      </c>
      <c r="B64" s="30">
        <v>257.14285714285717</v>
      </c>
      <c r="C64">
        <v>125</v>
      </c>
      <c r="D64">
        <v>75</v>
      </c>
      <c r="E64">
        <f t="shared" si="0"/>
        <v>0.6</v>
      </c>
    </row>
    <row r="65" spans="1:5" x14ac:dyDescent="0.2">
      <c r="A65" t="s">
        <v>179</v>
      </c>
      <c r="B65" s="30">
        <v>128.57142857142858</v>
      </c>
      <c r="C65">
        <v>125</v>
      </c>
      <c r="D65">
        <v>50</v>
      </c>
      <c r="E65">
        <f t="shared" si="0"/>
        <v>0.4</v>
      </c>
    </row>
    <row r="66" spans="1:5" x14ac:dyDescent="0.2">
      <c r="A66" t="s">
        <v>180</v>
      </c>
      <c r="B66" s="30">
        <v>321.42857142857144</v>
      </c>
      <c r="C66">
        <v>125</v>
      </c>
      <c r="D66">
        <v>125</v>
      </c>
      <c r="E66">
        <f t="shared" si="0"/>
        <v>1</v>
      </c>
    </row>
    <row r="67" spans="1:5" x14ac:dyDescent="0.2">
      <c r="A67" t="s">
        <v>181</v>
      </c>
      <c r="B67" s="30">
        <v>346.15384615384613</v>
      </c>
      <c r="C67">
        <v>150</v>
      </c>
      <c r="D67">
        <v>150</v>
      </c>
      <c r="E67">
        <f t="shared" si="0"/>
        <v>1</v>
      </c>
    </row>
    <row r="68" spans="1:5" x14ac:dyDescent="0.2">
      <c r="A68" t="s">
        <v>182</v>
      </c>
      <c r="B68" s="30">
        <v>346.15384615384613</v>
      </c>
      <c r="C68">
        <v>150</v>
      </c>
      <c r="D68">
        <v>150</v>
      </c>
      <c r="E68">
        <f t="shared" si="0"/>
        <v>1</v>
      </c>
    </row>
    <row r="69" spans="1:5" x14ac:dyDescent="0.2">
      <c r="A69" t="s">
        <v>183</v>
      </c>
      <c r="B69" s="30">
        <v>346.15384615384613</v>
      </c>
      <c r="C69">
        <v>150</v>
      </c>
      <c r="D69">
        <v>150</v>
      </c>
      <c r="E69">
        <f t="shared" si="0"/>
        <v>1</v>
      </c>
    </row>
    <row r="70" spans="1:5" x14ac:dyDescent="0.2">
      <c r="A70" t="s">
        <v>184</v>
      </c>
      <c r="B70" s="30">
        <v>288.46153846153845</v>
      </c>
      <c r="C70">
        <v>150</v>
      </c>
      <c r="D70">
        <v>100</v>
      </c>
      <c r="E70">
        <f t="shared" si="0"/>
        <v>0.66666666666666663</v>
      </c>
    </row>
    <row r="71" spans="1:5" x14ac:dyDescent="0.2">
      <c r="A71" t="s">
        <v>185</v>
      </c>
      <c r="B71" s="30">
        <v>115.38461538461539</v>
      </c>
      <c r="C71">
        <v>150</v>
      </c>
      <c r="D71">
        <v>50</v>
      </c>
      <c r="E71">
        <f t="shared" si="0"/>
        <v>0.33333333333333331</v>
      </c>
    </row>
    <row r="72" spans="1:5" x14ac:dyDescent="0.2">
      <c r="A72" t="s">
        <v>186</v>
      </c>
      <c r="B72" s="30">
        <v>346.15384615384613</v>
      </c>
      <c r="C72">
        <v>150</v>
      </c>
      <c r="D72">
        <v>150</v>
      </c>
      <c r="E72">
        <f t="shared" si="0"/>
        <v>1</v>
      </c>
    </row>
    <row r="73" spans="1:5" x14ac:dyDescent="0.2">
      <c r="A73" t="s">
        <v>187</v>
      </c>
      <c r="B73" s="30">
        <v>300</v>
      </c>
      <c r="C73">
        <v>75</v>
      </c>
      <c r="D73">
        <v>75</v>
      </c>
      <c r="E73">
        <f t="shared" si="0"/>
        <v>1</v>
      </c>
    </row>
    <row r="74" spans="1:5" x14ac:dyDescent="0.2">
      <c r="A74" t="s">
        <v>188</v>
      </c>
      <c r="B74" s="30">
        <v>300</v>
      </c>
      <c r="C74">
        <v>75</v>
      </c>
      <c r="D74">
        <v>75</v>
      </c>
      <c r="E74">
        <f t="shared" si="0"/>
        <v>1</v>
      </c>
    </row>
    <row r="75" spans="1:5" x14ac:dyDescent="0.2">
      <c r="A75" t="s">
        <v>189</v>
      </c>
      <c r="B75" s="30">
        <v>300</v>
      </c>
      <c r="C75">
        <v>75</v>
      </c>
      <c r="D75">
        <v>75</v>
      </c>
      <c r="E75">
        <f t="shared" si="0"/>
        <v>1</v>
      </c>
    </row>
    <row r="76" spans="1:5" x14ac:dyDescent="0.2">
      <c r="A76" t="s">
        <v>190</v>
      </c>
      <c r="B76" s="30">
        <v>244</v>
      </c>
      <c r="C76">
        <v>75</v>
      </c>
      <c r="D76">
        <v>61</v>
      </c>
      <c r="E76">
        <f t="shared" si="0"/>
        <v>0.81333333333333335</v>
      </c>
    </row>
    <row r="77" spans="1:5" x14ac:dyDescent="0.2">
      <c r="A77" t="s">
        <v>191</v>
      </c>
      <c r="B77" s="30">
        <v>200.00000000000003</v>
      </c>
      <c r="C77">
        <v>75</v>
      </c>
      <c r="D77">
        <v>50</v>
      </c>
      <c r="E77">
        <f t="shared" si="0"/>
        <v>0.66666666666666663</v>
      </c>
    </row>
    <row r="78" spans="1:5" x14ac:dyDescent="0.2">
      <c r="A78" t="s">
        <v>192</v>
      </c>
      <c r="B78" s="30">
        <v>300</v>
      </c>
      <c r="C78">
        <v>75</v>
      </c>
      <c r="D78">
        <v>75</v>
      </c>
      <c r="E78">
        <f t="shared" si="0"/>
        <v>1</v>
      </c>
    </row>
    <row r="79" spans="1:5" x14ac:dyDescent="0.2">
      <c r="A79" t="s">
        <v>193</v>
      </c>
      <c r="B79" s="30">
        <v>321.42857142857144</v>
      </c>
      <c r="C79">
        <v>100</v>
      </c>
      <c r="D79">
        <v>100</v>
      </c>
      <c r="E79">
        <f t="shared" ref="E79:E84" si="4">D79/C79</f>
        <v>1</v>
      </c>
    </row>
    <row r="80" spans="1:5" x14ac:dyDescent="0.2">
      <c r="A80" t="s">
        <v>194</v>
      </c>
      <c r="B80" s="30">
        <v>321.42857142857144</v>
      </c>
      <c r="C80">
        <v>100</v>
      </c>
      <c r="D80">
        <v>100</v>
      </c>
      <c r="E80">
        <f t="shared" si="4"/>
        <v>1</v>
      </c>
    </row>
    <row r="81" spans="1:5" x14ac:dyDescent="0.2">
      <c r="A81" t="s">
        <v>195</v>
      </c>
      <c r="B81" s="30">
        <v>321.42857142857144</v>
      </c>
      <c r="C81">
        <v>100</v>
      </c>
      <c r="D81">
        <v>100</v>
      </c>
      <c r="E81">
        <f t="shared" si="4"/>
        <v>1</v>
      </c>
    </row>
    <row r="82" spans="1:5" x14ac:dyDescent="0.2">
      <c r="A82" t="s">
        <v>196</v>
      </c>
      <c r="B82" s="30">
        <v>241.07142857142858</v>
      </c>
      <c r="C82">
        <v>100</v>
      </c>
      <c r="D82">
        <v>75</v>
      </c>
      <c r="E82">
        <f t="shared" si="4"/>
        <v>0.75</v>
      </c>
    </row>
    <row r="83" spans="1:5" x14ac:dyDescent="0.2">
      <c r="A83" t="s">
        <v>197</v>
      </c>
      <c r="B83" s="30">
        <v>160.71428571428572</v>
      </c>
      <c r="C83">
        <v>100</v>
      </c>
      <c r="D83">
        <v>50</v>
      </c>
      <c r="E83">
        <f t="shared" si="4"/>
        <v>0.5</v>
      </c>
    </row>
    <row r="84" spans="1:5" x14ac:dyDescent="0.2">
      <c r="A84" t="s">
        <v>198</v>
      </c>
      <c r="B84" s="30">
        <v>321.42857142857144</v>
      </c>
      <c r="C84">
        <v>100</v>
      </c>
      <c r="D84">
        <v>100</v>
      </c>
      <c r="E84">
        <f t="shared" si="4"/>
        <v>1</v>
      </c>
    </row>
    <row r="85" spans="1:5" x14ac:dyDescent="0.2">
      <c r="A85" t="s">
        <v>241</v>
      </c>
      <c r="B85" s="30">
        <v>346.15384615384613</v>
      </c>
      <c r="C85">
        <v>125</v>
      </c>
      <c r="D85">
        <v>125</v>
      </c>
      <c r="E85">
        <f t="shared" ref="E85:E106" si="5">D85/C85</f>
        <v>1</v>
      </c>
    </row>
    <row r="86" spans="1:5" x14ac:dyDescent="0.2">
      <c r="A86" t="s">
        <v>242</v>
      </c>
      <c r="B86" s="30">
        <v>346.15384615384613</v>
      </c>
      <c r="C86">
        <v>125</v>
      </c>
      <c r="D86">
        <v>125</v>
      </c>
      <c r="E86">
        <f t="shared" si="5"/>
        <v>1</v>
      </c>
    </row>
    <row r="87" spans="1:5" x14ac:dyDescent="0.2">
      <c r="A87" t="s">
        <v>243</v>
      </c>
      <c r="B87" s="30">
        <v>346.15384615384613</v>
      </c>
      <c r="C87">
        <v>125</v>
      </c>
      <c r="D87">
        <v>125</v>
      </c>
      <c r="E87">
        <f t="shared" si="5"/>
        <v>1</v>
      </c>
    </row>
    <row r="88" spans="1:5" x14ac:dyDescent="0.2">
      <c r="A88" t="s">
        <v>244</v>
      </c>
      <c r="B88" s="30">
        <v>276.92307692307691</v>
      </c>
      <c r="C88">
        <v>125</v>
      </c>
      <c r="D88">
        <v>75</v>
      </c>
      <c r="E88">
        <f t="shared" si="5"/>
        <v>0.6</v>
      </c>
    </row>
    <row r="89" spans="1:5" x14ac:dyDescent="0.2">
      <c r="A89" t="s">
        <v>245</v>
      </c>
      <c r="B89" s="30">
        <v>138.46153846153845</v>
      </c>
      <c r="C89">
        <v>125</v>
      </c>
      <c r="D89">
        <v>50</v>
      </c>
      <c r="E89">
        <f t="shared" si="5"/>
        <v>0.4</v>
      </c>
    </row>
    <row r="90" spans="1:5" x14ac:dyDescent="0.2">
      <c r="A90" t="s">
        <v>246</v>
      </c>
      <c r="B90" s="30">
        <v>346.15384615384613</v>
      </c>
      <c r="C90">
        <v>125</v>
      </c>
      <c r="D90">
        <v>125</v>
      </c>
      <c r="E90">
        <f t="shared" si="5"/>
        <v>1</v>
      </c>
    </row>
    <row r="91" spans="1:5" x14ac:dyDescent="0.2">
      <c r="A91" t="s">
        <v>199</v>
      </c>
      <c r="B91" s="30">
        <v>346.15384615384613</v>
      </c>
      <c r="C91">
        <v>125</v>
      </c>
      <c r="D91">
        <v>125</v>
      </c>
      <c r="E91">
        <f t="shared" si="5"/>
        <v>1</v>
      </c>
    </row>
    <row r="92" spans="1:5" x14ac:dyDescent="0.2">
      <c r="A92" t="s">
        <v>200</v>
      </c>
      <c r="B92" s="30">
        <v>346.15384615384613</v>
      </c>
      <c r="C92">
        <v>125</v>
      </c>
      <c r="D92">
        <v>125</v>
      </c>
      <c r="E92">
        <f t="shared" si="5"/>
        <v>1</v>
      </c>
    </row>
    <row r="93" spans="1:5" x14ac:dyDescent="0.2">
      <c r="A93" t="s">
        <v>201</v>
      </c>
      <c r="B93" s="30">
        <v>346.15384615384613</v>
      </c>
      <c r="C93">
        <v>125</v>
      </c>
      <c r="D93">
        <v>125</v>
      </c>
      <c r="E93">
        <f t="shared" si="5"/>
        <v>1</v>
      </c>
    </row>
    <row r="94" spans="1:5" x14ac:dyDescent="0.2">
      <c r="A94" t="s">
        <v>202</v>
      </c>
      <c r="B94" s="30">
        <v>276.92307692307691</v>
      </c>
      <c r="C94">
        <v>125</v>
      </c>
      <c r="D94">
        <v>75</v>
      </c>
      <c r="E94">
        <f t="shared" si="5"/>
        <v>0.6</v>
      </c>
    </row>
    <row r="95" spans="1:5" x14ac:dyDescent="0.2">
      <c r="A95" t="s">
        <v>203</v>
      </c>
      <c r="B95" s="30">
        <v>138.46153846153845</v>
      </c>
      <c r="C95">
        <v>125</v>
      </c>
      <c r="D95">
        <v>50</v>
      </c>
      <c r="E95">
        <f t="shared" si="5"/>
        <v>0.4</v>
      </c>
    </row>
    <row r="96" spans="1:5" x14ac:dyDescent="0.2">
      <c r="A96" t="s">
        <v>204</v>
      </c>
      <c r="B96" s="30">
        <v>346.15384615384613</v>
      </c>
      <c r="C96">
        <v>125</v>
      </c>
      <c r="D96">
        <v>125</v>
      </c>
      <c r="E96">
        <f t="shared" si="5"/>
        <v>1</v>
      </c>
    </row>
    <row r="97" spans="1:5" x14ac:dyDescent="0.2">
      <c r="A97" t="s">
        <v>205</v>
      </c>
      <c r="B97" s="30">
        <v>383.33333333333337</v>
      </c>
      <c r="C97">
        <v>150</v>
      </c>
      <c r="D97">
        <v>150</v>
      </c>
      <c r="E97">
        <f t="shared" si="5"/>
        <v>1</v>
      </c>
    </row>
    <row r="98" spans="1:5" x14ac:dyDescent="0.2">
      <c r="A98" t="s">
        <v>206</v>
      </c>
      <c r="B98" s="30">
        <v>383.33333333333337</v>
      </c>
      <c r="C98">
        <v>150</v>
      </c>
      <c r="D98">
        <v>150</v>
      </c>
      <c r="E98">
        <f t="shared" si="5"/>
        <v>1</v>
      </c>
    </row>
    <row r="99" spans="1:5" x14ac:dyDescent="0.2">
      <c r="A99" t="s">
        <v>207</v>
      </c>
      <c r="B99" s="30">
        <v>383.33333333333337</v>
      </c>
      <c r="C99">
        <v>150</v>
      </c>
      <c r="D99">
        <v>150</v>
      </c>
      <c r="E99">
        <f t="shared" si="5"/>
        <v>1</v>
      </c>
    </row>
    <row r="100" spans="1:5" x14ac:dyDescent="0.2">
      <c r="A100" t="s">
        <v>208</v>
      </c>
      <c r="B100" s="30">
        <v>319.44444444444451</v>
      </c>
      <c r="C100">
        <v>150</v>
      </c>
      <c r="D100">
        <v>100</v>
      </c>
      <c r="E100">
        <f t="shared" si="5"/>
        <v>0.66666666666666663</v>
      </c>
    </row>
    <row r="101" spans="1:5" x14ac:dyDescent="0.2">
      <c r="A101" t="s">
        <v>209</v>
      </c>
      <c r="B101" s="30">
        <v>127.7777777777778</v>
      </c>
      <c r="C101">
        <v>150</v>
      </c>
      <c r="D101">
        <v>50</v>
      </c>
      <c r="E101">
        <f t="shared" si="5"/>
        <v>0.33333333333333331</v>
      </c>
    </row>
    <row r="102" spans="1:5" x14ac:dyDescent="0.2">
      <c r="A102" t="s">
        <v>210</v>
      </c>
      <c r="B102" s="30">
        <v>383.33333333333337</v>
      </c>
      <c r="C102">
        <v>150</v>
      </c>
      <c r="D102">
        <v>150</v>
      </c>
      <c r="E102">
        <f t="shared" si="5"/>
        <v>1</v>
      </c>
    </row>
    <row r="103" spans="1:5" x14ac:dyDescent="0.2">
      <c r="A103" t="s">
        <v>211</v>
      </c>
      <c r="B103" s="30">
        <v>383.33333333333337</v>
      </c>
      <c r="C103">
        <v>100</v>
      </c>
      <c r="D103">
        <v>100</v>
      </c>
      <c r="E103">
        <f t="shared" si="5"/>
        <v>1</v>
      </c>
    </row>
    <row r="104" spans="1:5" x14ac:dyDescent="0.2">
      <c r="A104" t="s">
        <v>212</v>
      </c>
      <c r="B104" s="30">
        <v>383.33333333333337</v>
      </c>
      <c r="C104">
        <v>100</v>
      </c>
      <c r="D104">
        <v>100</v>
      </c>
      <c r="E104">
        <f t="shared" si="5"/>
        <v>1</v>
      </c>
    </row>
    <row r="105" spans="1:5" x14ac:dyDescent="0.2">
      <c r="A105" t="s">
        <v>213</v>
      </c>
      <c r="B105" s="30">
        <v>383.33333333333337</v>
      </c>
      <c r="C105">
        <v>100</v>
      </c>
      <c r="D105">
        <v>100</v>
      </c>
      <c r="E105">
        <f t="shared" si="5"/>
        <v>1</v>
      </c>
    </row>
    <row r="106" spans="1:5" x14ac:dyDescent="0.2">
      <c r="A106" t="s">
        <v>214</v>
      </c>
      <c r="B106" s="30">
        <v>287.5</v>
      </c>
      <c r="C106">
        <v>100</v>
      </c>
      <c r="D106">
        <v>50</v>
      </c>
      <c r="E106">
        <f t="shared" si="5"/>
        <v>0.5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A9F3-AA8F-4DBD-A9CB-94FDD910281D}">
  <dimension ref="A1:O24"/>
  <sheetViews>
    <sheetView tabSelected="1" zoomScaleNormal="100" workbookViewId="0">
      <selection activeCell="E11" sqref="E11"/>
    </sheetView>
  </sheetViews>
  <sheetFormatPr defaultRowHeight="14.25" x14ac:dyDescent="0.2"/>
  <sheetData>
    <row r="1" spans="1:15" ht="19.350000000000001" customHeight="1" thickBot="1" x14ac:dyDescent="0.25">
      <c r="A1" s="7" t="s">
        <v>7</v>
      </c>
      <c r="B1" s="2" t="s">
        <v>274</v>
      </c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 s="43" t="s">
        <v>263</v>
      </c>
      <c r="B2">
        <f>0.016*0.15</f>
        <v>2.3999999999999998E-3</v>
      </c>
    </row>
    <row r="3" spans="1:15" x14ac:dyDescent="0.2">
      <c r="A3" s="44" t="s">
        <v>264</v>
      </c>
      <c r="B3">
        <f>0.016*0.125</f>
        <v>2E-3</v>
      </c>
    </row>
    <row r="4" spans="1:15" x14ac:dyDescent="0.2">
      <c r="A4" s="44" t="s">
        <v>265</v>
      </c>
      <c r="B4">
        <f>0.016*0.1</f>
        <v>1.6000000000000001E-3</v>
      </c>
    </row>
    <row r="5" spans="1:15" x14ac:dyDescent="0.2">
      <c r="A5" s="44" t="s">
        <v>130</v>
      </c>
      <c r="B5">
        <f>0.016*0.075</f>
        <v>1.1999999999999999E-3</v>
      </c>
    </row>
    <row r="6" spans="1:15" x14ac:dyDescent="0.2">
      <c r="A6" s="44" t="s">
        <v>28</v>
      </c>
      <c r="B6">
        <f>0.016*0.075</f>
        <v>1.1999999999999999E-3</v>
      </c>
    </row>
    <row r="7" spans="1:15" x14ac:dyDescent="0.2">
      <c r="A7" s="44" t="s">
        <v>266</v>
      </c>
      <c r="B7">
        <f>0.016*0.061</f>
        <v>9.7599999999999998E-4</v>
      </c>
    </row>
    <row r="8" spans="1:15" ht="15" thickBot="1" x14ac:dyDescent="0.25">
      <c r="A8" s="45" t="s">
        <v>267</v>
      </c>
      <c r="B8">
        <f>0.016*0.051</f>
        <v>8.1599999999999999E-4</v>
      </c>
    </row>
    <row r="9" spans="1:15" x14ac:dyDescent="0.2">
      <c r="A9" s="43" t="s">
        <v>84</v>
      </c>
      <c r="B9">
        <f>0.019*0.15</f>
        <v>2.8499999999999997E-3</v>
      </c>
    </row>
    <row r="10" spans="1:15" x14ac:dyDescent="0.2">
      <c r="A10" s="44" t="s">
        <v>55</v>
      </c>
      <c r="B10">
        <f>0.019*0.125</f>
        <v>2.3749999999999999E-3</v>
      </c>
    </row>
    <row r="11" spans="1:15" x14ac:dyDescent="0.2">
      <c r="A11" s="44" t="s">
        <v>131</v>
      </c>
      <c r="B11">
        <f>0.019*0.125</f>
        <v>2.3749999999999999E-3</v>
      </c>
    </row>
    <row r="12" spans="1:15" x14ac:dyDescent="0.2">
      <c r="A12" s="44" t="s">
        <v>42</v>
      </c>
      <c r="B12">
        <f>0.019*0.1</f>
        <v>1.9E-3</v>
      </c>
    </row>
    <row r="13" spans="1:15" x14ac:dyDescent="0.2">
      <c r="A13" s="44" t="s">
        <v>126</v>
      </c>
      <c r="B13">
        <f>0.019*0.075</f>
        <v>1.4249999999999998E-3</v>
      </c>
    </row>
    <row r="14" spans="1:15" x14ac:dyDescent="0.2">
      <c r="A14" s="44" t="s">
        <v>253</v>
      </c>
      <c r="B14">
        <f>0.019*0.075</f>
        <v>1.4249999999999998E-3</v>
      </c>
    </row>
    <row r="15" spans="1:15" x14ac:dyDescent="0.2">
      <c r="A15" s="44" t="s">
        <v>268</v>
      </c>
      <c r="B15">
        <f>0.019*0.061</f>
        <v>1.1589999999999999E-3</v>
      </c>
    </row>
    <row r="16" spans="1:15" ht="15" thickBot="1" x14ac:dyDescent="0.25">
      <c r="A16" s="45" t="s">
        <v>269</v>
      </c>
      <c r="B16">
        <f>0.019*0.051</f>
        <v>9.6899999999999992E-4</v>
      </c>
    </row>
    <row r="17" spans="1:2" x14ac:dyDescent="0.2">
      <c r="A17" s="43" t="s">
        <v>270</v>
      </c>
      <c r="B17">
        <f>0.025*0.15</f>
        <v>3.7499999999999999E-3</v>
      </c>
    </row>
    <row r="18" spans="1:2" x14ac:dyDescent="0.2">
      <c r="A18" s="44" t="s">
        <v>129</v>
      </c>
      <c r="B18">
        <f>0.025*0.125</f>
        <v>3.1250000000000002E-3</v>
      </c>
    </row>
    <row r="19" spans="1:2" x14ac:dyDescent="0.2">
      <c r="A19" s="44" t="s">
        <v>228</v>
      </c>
      <c r="B19">
        <f>0.025*0.125</f>
        <v>3.1250000000000002E-3</v>
      </c>
    </row>
    <row r="20" spans="1:2" x14ac:dyDescent="0.2">
      <c r="A20" s="44" t="s">
        <v>119</v>
      </c>
      <c r="B20">
        <f>0.025*0.1</f>
        <v>2.5000000000000005E-3</v>
      </c>
    </row>
    <row r="21" spans="1:2" x14ac:dyDescent="0.2">
      <c r="A21" s="44" t="s">
        <v>128</v>
      </c>
      <c r="B21">
        <f>0.025*0.075</f>
        <v>1.8749999999999999E-3</v>
      </c>
    </row>
    <row r="22" spans="1:2" x14ac:dyDescent="0.2">
      <c r="A22" s="44" t="s">
        <v>271</v>
      </c>
      <c r="B22">
        <f>0.025*0.061</f>
        <v>1.5250000000000001E-3</v>
      </c>
    </row>
    <row r="23" spans="1:2" ht="15" thickBot="1" x14ac:dyDescent="0.25">
      <c r="A23" s="45" t="s">
        <v>272</v>
      </c>
      <c r="B23">
        <f>0.025*0.051</f>
        <v>1.2750000000000001E-3</v>
      </c>
    </row>
    <row r="24" spans="1:2" ht="15" thickBot="1" x14ac:dyDescent="0.25">
      <c r="A24" s="46" t="s">
        <v>127</v>
      </c>
      <c r="B24">
        <f>0.05*0.1</f>
        <v>5.000000000000001E-3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401A-BF01-42D5-A268-CCF989EDA79D}">
  <dimension ref="A1:A2"/>
  <sheetViews>
    <sheetView workbookViewId="0">
      <selection activeCell="A2" sqref="A2:A8"/>
    </sheetView>
  </sheetViews>
  <sheetFormatPr defaultRowHeight="14.25" x14ac:dyDescent="0.2"/>
  <sheetData>
    <row r="1" spans="1:1" x14ac:dyDescent="0.2">
      <c r="A1" s="6" t="s">
        <v>273</v>
      </c>
    </row>
    <row r="2" spans="1:1" x14ac:dyDescent="0.2">
      <c r="A2">
        <v>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3DB-74DE-4A4C-AB06-A4E5E52F13F4}">
  <dimension ref="A1:O2"/>
  <sheetViews>
    <sheetView workbookViewId="0">
      <selection sqref="A1:XFD1"/>
    </sheetView>
  </sheetViews>
  <sheetFormatPr defaultRowHeight="14.25" x14ac:dyDescent="0.2"/>
  <sheetData>
    <row r="1" spans="1:15" ht="19.350000000000001" customHeight="1" x14ac:dyDescent="0.2">
      <c r="A1" s="7" t="s">
        <v>275</v>
      </c>
      <c r="B1" s="2"/>
      <c r="C1" s="2"/>
      <c r="D1" s="2"/>
      <c r="E1" s="2"/>
      <c r="F1" s="2"/>
      <c r="G1" s="2"/>
      <c r="H1" s="2"/>
      <c r="I1" s="2"/>
      <c r="J1" s="2"/>
      <c r="K1" s="2"/>
      <c r="L1" s="31"/>
      <c r="M1" s="31"/>
      <c r="N1" s="31"/>
      <c r="O1" s="31"/>
    </row>
    <row r="2" spans="1:15" x14ac:dyDescent="0.2">
      <c r="A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price per block</vt:lpstr>
      <vt:lpstr>Item Sizes per meter</vt:lpstr>
      <vt:lpstr>Hours per day</vt:lpstr>
      <vt:lpstr>Manufacturing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Disler</dc:creator>
  <cp:lastModifiedBy>Pauls Roberts Kreklis</cp:lastModifiedBy>
  <dcterms:created xsi:type="dcterms:W3CDTF">2024-02-27T13:47:34Z</dcterms:created>
  <dcterms:modified xsi:type="dcterms:W3CDTF">2025-04-22T06:42:51Z</dcterms:modified>
</cp:coreProperties>
</file>