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29f62e1e28bc7fa/Área de Trabalho/"/>
    </mc:Choice>
  </mc:AlternateContent>
  <xr:revisionPtr revIDLastSave="0" documentId="8_{BC3FE9B0-4132-4D49-8E76-DC38046139A1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Base de Dados" sheetId="1" r:id="rId1"/>
    <sheet name="Indices" sheetId="2" r:id="rId2"/>
    <sheet name="Indices (2)" sheetId="3" r:id="rId3"/>
    <sheet name="Painel" sheetId="4" r:id="rId4"/>
    <sheet name="Painel_2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8" i="2" l="1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H15" i="2"/>
  <c r="G15" i="2"/>
  <c r="F15" i="2"/>
  <c r="E15" i="2"/>
  <c r="D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G18" i="1"/>
  <c r="AG18" i="2" s="1"/>
  <c r="AF18" i="1"/>
  <c r="AF18" i="2" s="1"/>
  <c r="AE18" i="1"/>
  <c r="AE18" i="2" s="1"/>
  <c r="AG17" i="1"/>
  <c r="AG17" i="2" s="1"/>
  <c r="AF17" i="1"/>
  <c r="AF17" i="2" s="1"/>
  <c r="AE17" i="1"/>
  <c r="AE17" i="2" s="1"/>
  <c r="AG16" i="1"/>
  <c r="AG16" i="2" s="1"/>
  <c r="AF16" i="1"/>
  <c r="AF16" i="2" s="1"/>
  <c r="AE16" i="1"/>
  <c r="AE16" i="2" s="1"/>
  <c r="AG15" i="1"/>
  <c r="AG15" i="2" s="1"/>
  <c r="AF15" i="1"/>
  <c r="AF15" i="2" s="1"/>
  <c r="AE15" i="1"/>
  <c r="AE15" i="2" s="1"/>
  <c r="X15" i="1"/>
  <c r="I15" i="2" s="1"/>
  <c r="AG14" i="1"/>
  <c r="AG14" i="2" s="1"/>
  <c r="AF14" i="1"/>
  <c r="AF14" i="2" s="1"/>
  <c r="AE14" i="1"/>
  <c r="AE14" i="2" s="1"/>
  <c r="AG13" i="1"/>
  <c r="AG13" i="2" s="1"/>
  <c r="AF13" i="1"/>
  <c r="AF13" i="2" s="1"/>
  <c r="AE13" i="1"/>
  <c r="AE13" i="2" s="1"/>
  <c r="AG12" i="1"/>
  <c r="AG12" i="2" s="1"/>
  <c r="AF12" i="1"/>
  <c r="AF12" i="2" s="1"/>
  <c r="AE12" i="1"/>
  <c r="AE12" i="2" s="1"/>
  <c r="AG11" i="1"/>
  <c r="AG11" i="2" s="1"/>
  <c r="AF11" i="1"/>
  <c r="AF11" i="2" s="1"/>
  <c r="AE11" i="1"/>
  <c r="AE11" i="2" s="1"/>
  <c r="AG10" i="1"/>
  <c r="AG10" i="2" s="1"/>
  <c r="AF10" i="1"/>
  <c r="AF10" i="2" s="1"/>
  <c r="AE10" i="1"/>
  <c r="AE10" i="2" s="1"/>
  <c r="AG9" i="1"/>
  <c r="AG9" i="2" s="1"/>
  <c r="AF9" i="1"/>
  <c r="AF9" i="2" s="1"/>
  <c r="AE9" i="1"/>
  <c r="AE9" i="2" s="1"/>
  <c r="AG8" i="1"/>
  <c r="AG8" i="2" s="1"/>
  <c r="AF8" i="1"/>
  <c r="AF8" i="2" s="1"/>
  <c r="AE8" i="1"/>
  <c r="AE8" i="2" s="1"/>
  <c r="AG7" i="1"/>
  <c r="AG7" i="2" s="1"/>
  <c r="AF7" i="1"/>
  <c r="AF7" i="2" s="1"/>
  <c r="AE7" i="1"/>
  <c r="AE7" i="2" s="1"/>
  <c r="AG6" i="1"/>
  <c r="AG6" i="2" s="1"/>
  <c r="AF6" i="1"/>
  <c r="AF6" i="2" s="1"/>
  <c r="AE6" i="1"/>
  <c r="AE6" i="2" s="1"/>
  <c r="AG5" i="1"/>
  <c r="AG5" i="2" s="1"/>
  <c r="AF5" i="1"/>
  <c r="AF5" i="2" s="1"/>
  <c r="AE5" i="1"/>
  <c r="AE5" i="2" s="1"/>
  <c r="AG4" i="1"/>
  <c r="AG4" i="2" s="1"/>
  <c r="AF4" i="1"/>
  <c r="AF4" i="2" s="1"/>
  <c r="AE4" i="1"/>
  <c r="AE4" i="2" s="1"/>
  <c r="AG3" i="1"/>
  <c r="AG3" i="2" s="1"/>
  <c r="AF3" i="1"/>
  <c r="AF3" i="2" s="1"/>
  <c r="AE3" i="1"/>
  <c r="AE3" i="2" s="1"/>
</calcChain>
</file>

<file path=xl/sharedStrings.xml><?xml version="1.0" encoding="utf-8"?>
<sst xmlns="http://schemas.openxmlformats.org/spreadsheetml/2006/main" count="337" uniqueCount="88">
  <si>
    <t>Identifier (RIC)</t>
  </si>
  <si>
    <t>Company Name</t>
  </si>
  <si>
    <t>Country of Headquarters</t>
  </si>
  <si>
    <t>Ativo Circulante</t>
  </si>
  <si>
    <t>Ativo Total</t>
  </si>
  <si>
    <t>Passivo Circulante</t>
  </si>
  <si>
    <t>Passivo Total</t>
  </si>
  <si>
    <t>Patrimônio Líquido</t>
  </si>
  <si>
    <t>Conta Caixa</t>
  </si>
  <si>
    <t>Conta Aplicações Financeiras</t>
  </si>
  <si>
    <t>Lucro Líquido</t>
  </si>
  <si>
    <t>Receita Bruta</t>
  </si>
  <si>
    <t>Logaritmo Natural do Ativo Total</t>
  </si>
  <si>
    <t>BHIA3.SA</t>
  </si>
  <si>
    <t>Grupo Casas Bahia SA</t>
  </si>
  <si>
    <t>Brazil</t>
  </si>
  <si>
    <t>AMER3.SA</t>
  </si>
  <si>
    <t>Americanas SA - Em Recuperacao Judicial</t>
  </si>
  <si>
    <t>SBSP3.SA</t>
  </si>
  <si>
    <t>Companhia de Saneamento Basico do Estado de Sao Paulo - SABESP</t>
  </si>
  <si>
    <t>CSMG3.SA</t>
  </si>
  <si>
    <t>Companhia de Saneamento de Minas Gerais COPASA MG</t>
  </si>
  <si>
    <t>RDOR3.SA</t>
  </si>
  <si>
    <t>Rede D'Or Sao Luiz SA</t>
  </si>
  <si>
    <t>HAPV3.SA</t>
  </si>
  <si>
    <t>Hapvida Participacoes e Investimentos SA</t>
  </si>
  <si>
    <t>SRNA3.SA</t>
  </si>
  <si>
    <t>Serena Energia SA</t>
  </si>
  <si>
    <t>LIGT3.SA</t>
  </si>
  <si>
    <t>Light SA</t>
  </si>
  <si>
    <t>OPCT3.SA</t>
  </si>
  <si>
    <t>Oceanpact Servicos Maritimos SA</t>
  </si>
  <si>
    <t>LUPA3.SA</t>
  </si>
  <si>
    <t>Lupatech SA</t>
  </si>
  <si>
    <t>OSXB3.SA</t>
  </si>
  <si>
    <t>OSX Brasil SA</t>
  </si>
  <si>
    <t>VSTE3.SA</t>
  </si>
  <si>
    <t>Veste SA Estilo</t>
  </si>
  <si>
    <t>AMAR3.SA</t>
  </si>
  <si>
    <t>Marisa Lojas SA</t>
  </si>
  <si>
    <t>PMAM3.SA</t>
  </si>
  <si>
    <t>Paranapanema SA Em Recuperacao Judicial</t>
  </si>
  <si>
    <t>PDGR3.SA</t>
  </si>
  <si>
    <t>PDG Realty SA Empreendimentos e Participacoes</t>
  </si>
  <si>
    <t>RSID3.SA</t>
  </si>
  <si>
    <t>Rossi Residencial SA - em Recuperacao Judicial</t>
  </si>
  <si>
    <t>Liquidez Corrente (LC)</t>
  </si>
  <si>
    <t>Liquidez Imediata (LI)</t>
  </si>
  <si>
    <t>Participacao Capital de Terceiros sobre Recursos Totais (PCT)</t>
  </si>
  <si>
    <t>Endividamento (END)</t>
  </si>
  <si>
    <t>Garantia do Capital Proprio ao de Terceiro (GCP)</t>
  </si>
  <si>
    <t>Retorno sobre Ativo (ROA)</t>
  </si>
  <si>
    <t>Retorno sobre Patrimonio Liquido (ROE)</t>
  </si>
  <si>
    <t>Retorno sobre Investimento (ROI)</t>
  </si>
  <si>
    <t>Margem de Lucro (ML)</t>
  </si>
  <si>
    <t>Tamanho (TAM)</t>
  </si>
  <si>
    <t>Ano</t>
  </si>
  <si>
    <t>Cod_Empresa</t>
  </si>
  <si>
    <t>Empresa</t>
  </si>
  <si>
    <t>Liquidez_Corrente_(LC)</t>
  </si>
  <si>
    <t>Liquidez_Imediata_(LI)</t>
  </si>
  <si>
    <t>Participacao_Capital_de_Terceiros_sobre_Recursos_Totais_(PCT)</t>
  </si>
  <si>
    <t>Endividamento_(END)</t>
  </si>
  <si>
    <t>Garantia_do_Capital_Proprio_ao de_Terceiro_(GCP)</t>
  </si>
  <si>
    <t>Retorno_sobre_Ativo_(ROA)</t>
  </si>
  <si>
    <t>Retorno_sobre_Patrimonio_Liquido_(ROE)</t>
  </si>
  <si>
    <t>Retorno_sobre_Investimento_(ROI)</t>
  </si>
  <si>
    <t>Margem_de_Lucro_(ML)</t>
  </si>
  <si>
    <t>Tamanho_(TAM)</t>
  </si>
  <si>
    <t>ano</t>
  </si>
  <si>
    <t>cod_empresa</t>
  </si>
  <si>
    <t>empresa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</si>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</sst>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charset val="1"/>
    </font>
    <font>
      <b/>
      <sz val="11"/>
      <color theme="1"/>
      <name val="Aptos Narrow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Arial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0" fontId="6" fillId="0" borderId="4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zoomScaleNormal="100" workbookViewId="0"/>
  </sheetViews>
  <sheetFormatPr defaultColWidth="12.6640625" defaultRowHeight="15" customHeight="1" x14ac:dyDescent="0.3"/>
  <cols>
    <col min="1" max="1" width="8.6640625" customWidth="1"/>
    <col min="2" max="2" width="11.44140625" customWidth="1"/>
    <col min="3" max="9" width="8.6640625" customWidth="1"/>
    <col min="10" max="10" width="11.5546875" customWidth="1"/>
    <col min="11" max="15" width="8.6640625" customWidth="1"/>
    <col min="16" max="16" width="10.88671875" customWidth="1"/>
    <col min="17" max="17" width="9.5546875" customWidth="1"/>
    <col min="18" max="24" width="8.6640625" customWidth="1"/>
    <col min="25" max="25" width="9.5546875" customWidth="1"/>
    <col min="26" max="30" width="8.6640625" customWidth="1"/>
    <col min="31" max="31" width="11.44140625" customWidth="1"/>
    <col min="32" max="32" width="8.6640625" customWidth="1"/>
    <col min="33" max="33" width="13.109375" customWidth="1"/>
    <col min="34" max="36" width="8.6640625" customWidth="1"/>
  </cols>
  <sheetData>
    <row r="1" spans="1:36" ht="14.25" customHeight="1" x14ac:dyDescent="0.3">
      <c r="A1" s="4" t="s">
        <v>0</v>
      </c>
      <c r="B1" s="4" t="s">
        <v>1</v>
      </c>
      <c r="C1" s="4" t="s">
        <v>2</v>
      </c>
      <c r="D1" s="3" t="s">
        <v>3</v>
      </c>
      <c r="E1" s="3"/>
      <c r="F1" s="3"/>
      <c r="G1" s="3" t="s">
        <v>4</v>
      </c>
      <c r="H1" s="3"/>
      <c r="I1" s="3"/>
      <c r="J1" s="3" t="s">
        <v>5</v>
      </c>
      <c r="K1" s="3"/>
      <c r="L1" s="3"/>
      <c r="M1" s="3" t="s">
        <v>6</v>
      </c>
      <c r="N1" s="3"/>
      <c r="O1" s="3"/>
      <c r="P1" s="3" t="s">
        <v>7</v>
      </c>
      <c r="Q1" s="3"/>
      <c r="R1" s="3"/>
      <c r="S1" s="3" t="s">
        <v>8</v>
      </c>
      <c r="T1" s="3"/>
      <c r="U1" s="3"/>
      <c r="V1" s="3" t="s">
        <v>9</v>
      </c>
      <c r="W1" s="3"/>
      <c r="X1" s="3"/>
      <c r="Y1" s="3" t="s">
        <v>10</v>
      </c>
      <c r="Z1" s="3"/>
      <c r="AA1" s="3"/>
      <c r="AB1" s="3" t="s">
        <v>11</v>
      </c>
      <c r="AC1" s="3"/>
      <c r="AD1" s="3"/>
      <c r="AE1" s="3" t="s">
        <v>12</v>
      </c>
      <c r="AF1" s="3"/>
      <c r="AG1" s="3"/>
      <c r="AH1" s="2"/>
      <c r="AI1" s="2"/>
      <c r="AJ1" s="2"/>
    </row>
    <row r="2" spans="1:36" ht="14.25" customHeight="1" x14ac:dyDescent="0.3">
      <c r="A2" s="4"/>
      <c r="B2" s="4"/>
      <c r="C2" s="4"/>
      <c r="D2" s="5">
        <v>2023</v>
      </c>
      <c r="E2" s="5">
        <v>2022</v>
      </c>
      <c r="F2" s="5">
        <v>2021</v>
      </c>
      <c r="G2" s="5">
        <v>2023</v>
      </c>
      <c r="H2" s="5">
        <v>2022</v>
      </c>
      <c r="I2" s="5">
        <v>2021</v>
      </c>
      <c r="J2" s="5">
        <v>2023</v>
      </c>
      <c r="K2" s="5">
        <v>2022</v>
      </c>
      <c r="L2" s="5">
        <v>2021</v>
      </c>
      <c r="M2" s="5">
        <v>2023</v>
      </c>
      <c r="N2" s="5">
        <v>2022</v>
      </c>
      <c r="O2" s="5">
        <v>2021</v>
      </c>
      <c r="P2" s="5">
        <v>2023</v>
      </c>
      <c r="Q2" s="5">
        <v>2022</v>
      </c>
      <c r="R2" s="5">
        <v>2021</v>
      </c>
      <c r="S2" s="5">
        <v>2023</v>
      </c>
      <c r="T2" s="5">
        <v>2022</v>
      </c>
      <c r="U2" s="5">
        <v>2021</v>
      </c>
      <c r="V2" s="5">
        <v>2023</v>
      </c>
      <c r="W2" s="5">
        <v>2022</v>
      </c>
      <c r="X2" s="5">
        <v>2021</v>
      </c>
      <c r="Y2" s="5">
        <v>2023</v>
      </c>
      <c r="Z2" s="5">
        <v>2022</v>
      </c>
      <c r="AA2" s="5">
        <v>2021</v>
      </c>
      <c r="AB2" s="5">
        <v>2023</v>
      </c>
      <c r="AC2" s="5">
        <v>2022</v>
      </c>
      <c r="AD2" s="5">
        <v>2021</v>
      </c>
      <c r="AE2" s="5">
        <v>2023</v>
      </c>
      <c r="AF2" s="5">
        <v>2022</v>
      </c>
      <c r="AG2" s="5">
        <v>2021</v>
      </c>
      <c r="AH2" s="7"/>
      <c r="AI2" s="7"/>
      <c r="AJ2" s="7"/>
    </row>
    <row r="3" spans="1:36" ht="14.25" customHeight="1" x14ac:dyDescent="0.3">
      <c r="A3" s="8" t="s">
        <v>13</v>
      </c>
      <c r="B3" s="8" t="s">
        <v>14</v>
      </c>
      <c r="C3" s="8" t="s">
        <v>15</v>
      </c>
      <c r="D3" s="9">
        <v>13350000</v>
      </c>
      <c r="E3" s="9">
        <v>17123000</v>
      </c>
      <c r="F3" s="9">
        <v>18464000</v>
      </c>
      <c r="G3" s="9">
        <v>31996000</v>
      </c>
      <c r="H3" s="9">
        <v>35574000</v>
      </c>
      <c r="I3" s="9">
        <v>35340000</v>
      </c>
      <c r="J3" s="9">
        <v>18829000</v>
      </c>
      <c r="K3" s="9">
        <v>19750000</v>
      </c>
      <c r="L3" s="9">
        <v>18677000</v>
      </c>
      <c r="M3" s="9">
        <v>28542000</v>
      </c>
      <c r="N3" s="10">
        <v>30290000</v>
      </c>
      <c r="O3" s="9">
        <v>29703000</v>
      </c>
      <c r="P3" s="9">
        <v>3454000</v>
      </c>
      <c r="Q3" s="9">
        <v>5284000</v>
      </c>
      <c r="R3" s="9">
        <v>5637</v>
      </c>
      <c r="S3" s="9">
        <v>2573000</v>
      </c>
      <c r="T3" s="9">
        <v>2019000</v>
      </c>
      <c r="U3" s="9">
        <v>1781000</v>
      </c>
      <c r="V3" s="11">
        <v>0</v>
      </c>
      <c r="W3" s="11">
        <v>0</v>
      </c>
      <c r="X3" s="11">
        <v>0</v>
      </c>
      <c r="Y3" s="9">
        <v>-2625000</v>
      </c>
      <c r="Z3" s="9">
        <v>-342000</v>
      </c>
      <c r="AA3" s="9">
        <v>-297000</v>
      </c>
      <c r="AB3" s="9">
        <v>28847000</v>
      </c>
      <c r="AC3" s="9">
        <v>30898000</v>
      </c>
      <c r="AD3" s="9">
        <v>30899000</v>
      </c>
      <c r="AE3" s="11">
        <f t="shared" ref="AE3:AE18" si="0">LOG(G3)</f>
        <v>7.5050956881164597</v>
      </c>
      <c r="AF3" s="11">
        <f t="shared" ref="AF3:AF18" si="1">LOG(H3)</f>
        <v>7.5511327007286075</v>
      </c>
      <c r="AG3" s="11">
        <f t="shared" ref="AG3:AG18" si="2">LOG(I3)</f>
        <v>7.5482665451707449</v>
      </c>
    </row>
    <row r="4" spans="1:36" ht="14.25" customHeight="1" x14ac:dyDescent="0.3">
      <c r="A4" s="8" t="s">
        <v>16</v>
      </c>
      <c r="B4" s="8" t="s">
        <v>17</v>
      </c>
      <c r="C4" s="8" t="s">
        <v>15</v>
      </c>
      <c r="D4" s="9">
        <v>10727000</v>
      </c>
      <c r="E4" s="9">
        <v>16978000</v>
      </c>
      <c r="F4" s="9">
        <v>20771515</v>
      </c>
      <c r="G4" s="9">
        <v>27115000</v>
      </c>
      <c r="H4" s="9">
        <v>31872000</v>
      </c>
      <c r="I4" s="9">
        <v>37518174</v>
      </c>
      <c r="J4" s="9">
        <v>49275000</v>
      </c>
      <c r="K4" s="9">
        <v>50181000</v>
      </c>
      <c r="L4" s="9">
        <v>43013115</v>
      </c>
      <c r="M4" s="11">
        <v>55965000</v>
      </c>
      <c r="N4" s="11">
        <v>58542000</v>
      </c>
      <c r="O4" s="11">
        <v>50140075</v>
      </c>
      <c r="P4" s="9">
        <v>-28850000</v>
      </c>
      <c r="Q4" s="9">
        <v>-26670000</v>
      </c>
      <c r="R4" s="9">
        <v>-12621901</v>
      </c>
      <c r="S4" s="9">
        <v>1758000</v>
      </c>
      <c r="T4" s="9">
        <v>2479000</v>
      </c>
      <c r="U4" s="9">
        <v>2626157</v>
      </c>
      <c r="V4" s="9">
        <v>2245000</v>
      </c>
      <c r="W4" s="9">
        <v>3596000</v>
      </c>
      <c r="X4" s="9">
        <v>4224180</v>
      </c>
      <c r="Y4" s="9">
        <v>-2272000</v>
      </c>
      <c r="Z4" s="9">
        <v>-13220000</v>
      </c>
      <c r="AA4" s="9">
        <v>-6237362</v>
      </c>
      <c r="AB4" s="9">
        <v>14942000</v>
      </c>
      <c r="AC4" s="9">
        <v>25821000</v>
      </c>
      <c r="AD4" s="9">
        <v>22521175</v>
      </c>
      <c r="AE4" s="11">
        <f t="shared" si="0"/>
        <v>7.4332096087714739</v>
      </c>
      <c r="AF4" s="11">
        <f t="shared" si="1"/>
        <v>7.5034093167436051</v>
      </c>
      <c r="AG4" s="11">
        <f t="shared" si="2"/>
        <v>7.5742416932192409</v>
      </c>
    </row>
    <row r="5" spans="1:36" ht="14.25" customHeight="1" x14ac:dyDescent="0.3">
      <c r="A5" s="8" t="s">
        <v>18</v>
      </c>
      <c r="B5" s="8" t="s">
        <v>19</v>
      </c>
      <c r="C5" s="8" t="s">
        <v>15</v>
      </c>
      <c r="D5" s="9">
        <v>7783450</v>
      </c>
      <c r="E5" s="9">
        <v>7284664</v>
      </c>
      <c r="F5" s="9">
        <v>6502998</v>
      </c>
      <c r="G5" s="9">
        <v>61470957</v>
      </c>
      <c r="H5" s="9">
        <v>57207765</v>
      </c>
      <c r="I5" s="9">
        <v>53165485</v>
      </c>
      <c r="J5" s="9">
        <v>8407842</v>
      </c>
      <c r="K5" s="9">
        <v>6657342</v>
      </c>
      <c r="L5" s="9">
        <v>5092927</v>
      </c>
      <c r="M5" s="9">
        <v>31613581</v>
      </c>
      <c r="N5" s="9">
        <v>29874232</v>
      </c>
      <c r="O5" s="9">
        <v>28233626</v>
      </c>
      <c r="P5" s="9">
        <v>29857376</v>
      </c>
      <c r="Q5" s="9">
        <v>27333533</v>
      </c>
      <c r="R5" s="9">
        <v>24931859</v>
      </c>
      <c r="S5" s="9">
        <v>838484</v>
      </c>
      <c r="T5" s="9">
        <v>1867485</v>
      </c>
      <c r="U5" s="9">
        <v>717929</v>
      </c>
      <c r="V5" s="9">
        <v>2426752</v>
      </c>
      <c r="W5" s="9">
        <v>1677873</v>
      </c>
      <c r="X5" s="9">
        <v>2433385</v>
      </c>
      <c r="Y5" s="9">
        <v>3523531</v>
      </c>
      <c r="Z5" s="9">
        <v>3121267</v>
      </c>
      <c r="AA5" s="9">
        <v>2305869</v>
      </c>
      <c r="AB5" s="9">
        <v>25572056</v>
      </c>
      <c r="AC5" s="9">
        <v>22055720</v>
      </c>
      <c r="AD5" s="9">
        <v>19491061</v>
      </c>
      <c r="AE5" s="11">
        <f t="shared" si="0"/>
        <v>7.7886699744122829</v>
      </c>
      <c r="AF5" s="11">
        <f t="shared" si="1"/>
        <v>7.7574549810268545</v>
      </c>
      <c r="AG5" s="11">
        <f t="shared" si="2"/>
        <v>7.7256297800650886</v>
      </c>
    </row>
    <row r="6" spans="1:36" ht="14.25" customHeight="1" x14ac:dyDescent="0.3">
      <c r="A6" s="8" t="s">
        <v>20</v>
      </c>
      <c r="B6" s="8" t="s">
        <v>21</v>
      </c>
      <c r="C6" s="8" t="s">
        <v>15</v>
      </c>
      <c r="D6" s="9">
        <v>11869068</v>
      </c>
      <c r="E6" s="9">
        <v>13465203</v>
      </c>
      <c r="F6" s="9">
        <v>12949150</v>
      </c>
      <c r="G6" s="9">
        <v>55000080</v>
      </c>
      <c r="H6" s="9">
        <v>53670837</v>
      </c>
      <c r="I6" s="9">
        <v>52045808</v>
      </c>
      <c r="J6" s="9">
        <v>13092816</v>
      </c>
      <c r="K6" s="9">
        <v>11205178</v>
      </c>
      <c r="L6" s="9">
        <v>10687593</v>
      </c>
      <c r="M6" s="9">
        <v>30344887</v>
      </c>
      <c r="N6" s="9">
        <v>31887571</v>
      </c>
      <c r="O6" s="9">
        <v>32584043</v>
      </c>
      <c r="P6" s="9">
        <v>24655193</v>
      </c>
      <c r="Q6" s="9">
        <v>21783266</v>
      </c>
      <c r="R6" s="9">
        <v>19461765</v>
      </c>
      <c r="S6" s="9">
        <v>1537482</v>
      </c>
      <c r="T6" s="9">
        <v>1440661</v>
      </c>
      <c r="U6" s="9">
        <v>825208</v>
      </c>
      <c r="V6" s="9">
        <v>773982</v>
      </c>
      <c r="W6" s="9">
        <v>1744546</v>
      </c>
      <c r="X6" s="9">
        <v>1724088</v>
      </c>
      <c r="Y6" s="9">
        <v>5766835</v>
      </c>
      <c r="Z6" s="9">
        <v>4094367</v>
      </c>
      <c r="AA6" s="9">
        <v>3752869</v>
      </c>
      <c r="AB6" s="9">
        <v>36849769</v>
      </c>
      <c r="AC6" s="9">
        <v>34462808</v>
      </c>
      <c r="AD6" s="9">
        <v>33646118</v>
      </c>
      <c r="AE6" s="11">
        <f t="shared" si="0"/>
        <v>7.7403633211948488</v>
      </c>
      <c r="AF6" s="11">
        <f t="shared" si="1"/>
        <v>7.7297383681889711</v>
      </c>
      <c r="AG6" s="11">
        <f t="shared" si="2"/>
        <v>7.7163857552531976</v>
      </c>
    </row>
    <row r="7" spans="1:36" ht="14.25" customHeight="1" x14ac:dyDescent="0.3">
      <c r="A7" s="8" t="s">
        <v>22</v>
      </c>
      <c r="B7" s="8" t="s">
        <v>23</v>
      </c>
      <c r="C7" s="8" t="s">
        <v>15</v>
      </c>
      <c r="D7" s="9">
        <v>43123481</v>
      </c>
      <c r="E7" s="9">
        <v>40623899</v>
      </c>
      <c r="F7" s="9">
        <v>21889584</v>
      </c>
      <c r="G7" s="9">
        <v>90342356</v>
      </c>
      <c r="H7" s="9">
        <v>86678327</v>
      </c>
      <c r="I7" s="9">
        <v>51970614</v>
      </c>
      <c r="J7" s="9">
        <v>14237547</v>
      </c>
      <c r="K7" s="9">
        <v>14751327</v>
      </c>
      <c r="L7" s="9">
        <v>5098555</v>
      </c>
      <c r="M7" s="11">
        <v>66506710</v>
      </c>
      <c r="N7" s="11">
        <v>63970593</v>
      </c>
      <c r="O7" s="11">
        <v>37292675</v>
      </c>
      <c r="P7" s="9">
        <v>23835646</v>
      </c>
      <c r="Q7" s="9">
        <v>22707734</v>
      </c>
      <c r="R7" s="9">
        <v>14677939</v>
      </c>
      <c r="S7" s="9">
        <v>3267408</v>
      </c>
      <c r="T7" s="9">
        <v>1109796</v>
      </c>
      <c r="U7" s="9">
        <v>124621</v>
      </c>
      <c r="V7" s="9">
        <v>28463882</v>
      </c>
      <c r="W7" s="9">
        <v>29236645</v>
      </c>
      <c r="X7" s="9">
        <v>12429549</v>
      </c>
      <c r="Y7" s="9">
        <v>2113701</v>
      </c>
      <c r="Z7" s="9">
        <v>1262317</v>
      </c>
      <c r="AA7" s="9">
        <v>1677735</v>
      </c>
      <c r="AB7" s="9">
        <v>46508558</v>
      </c>
      <c r="AC7" s="9">
        <v>22987443</v>
      </c>
      <c r="AD7" s="9">
        <v>20381883</v>
      </c>
      <c r="AE7" s="11">
        <f t="shared" si="0"/>
        <v>7.9558914121547257</v>
      </c>
      <c r="AF7" s="11">
        <f t="shared" si="1"/>
        <v>7.9379105203026015</v>
      </c>
      <c r="AG7" s="11">
        <f t="shared" si="2"/>
        <v>7.7157578477683417</v>
      </c>
    </row>
    <row r="8" spans="1:36" ht="14.25" customHeight="1" x14ac:dyDescent="0.3">
      <c r="A8" s="8" t="s">
        <v>24</v>
      </c>
      <c r="B8" s="8" t="s">
        <v>25</v>
      </c>
      <c r="C8" s="8" t="s">
        <v>15</v>
      </c>
      <c r="D8" s="9">
        <v>10527252</v>
      </c>
      <c r="E8" s="9">
        <v>7931902</v>
      </c>
      <c r="F8" s="9">
        <v>3318191</v>
      </c>
      <c r="G8" s="9">
        <v>75155841</v>
      </c>
      <c r="H8" s="9">
        <v>73213730</v>
      </c>
      <c r="I8" s="9">
        <v>21360055</v>
      </c>
      <c r="J8" s="9">
        <v>8538348</v>
      </c>
      <c r="K8" s="9">
        <v>7682340</v>
      </c>
      <c r="L8" s="9">
        <v>3184452</v>
      </c>
      <c r="M8" s="11">
        <v>26062283</v>
      </c>
      <c r="N8" s="11">
        <v>24457019</v>
      </c>
      <c r="O8" s="11">
        <v>10787061</v>
      </c>
      <c r="P8" s="9">
        <v>49093558</v>
      </c>
      <c r="Q8" s="9">
        <v>48756711</v>
      </c>
      <c r="R8" s="9">
        <v>10572994</v>
      </c>
      <c r="S8" s="9">
        <v>1430144</v>
      </c>
      <c r="T8" s="9">
        <v>1267915</v>
      </c>
      <c r="U8" s="9">
        <v>347256</v>
      </c>
      <c r="V8" s="9">
        <v>5573479</v>
      </c>
      <c r="W8" s="9">
        <v>3331741</v>
      </c>
      <c r="X8" s="9">
        <v>1720024</v>
      </c>
      <c r="Y8" s="9">
        <v>-739247</v>
      </c>
      <c r="Z8" s="9">
        <v>-775839</v>
      </c>
      <c r="AA8" s="9">
        <v>500336</v>
      </c>
      <c r="AB8" s="9">
        <v>27383408</v>
      </c>
      <c r="AC8" s="9">
        <v>23748803</v>
      </c>
      <c r="AD8" s="9">
        <v>9883385</v>
      </c>
      <c r="AE8" s="11">
        <f t="shared" si="0"/>
        <v>7.8759627389547493</v>
      </c>
      <c r="AF8" s="11">
        <f t="shared" si="1"/>
        <v>7.864592533299982</v>
      </c>
      <c r="AG8" s="11">
        <f t="shared" si="2"/>
        <v>7.3296023666227059</v>
      </c>
    </row>
    <row r="9" spans="1:36" ht="14.25" customHeight="1" x14ac:dyDescent="0.3">
      <c r="A9" s="8" t="s">
        <v>26</v>
      </c>
      <c r="B9" s="8" t="s">
        <v>27</v>
      </c>
      <c r="C9" s="8" t="s">
        <v>15</v>
      </c>
      <c r="D9" s="9">
        <v>2108646</v>
      </c>
      <c r="E9" s="9">
        <v>2526156</v>
      </c>
      <c r="F9" s="11">
        <v>1864097</v>
      </c>
      <c r="G9" s="9">
        <v>17189991</v>
      </c>
      <c r="H9" s="9">
        <v>15330232</v>
      </c>
      <c r="I9" s="11">
        <v>11392633</v>
      </c>
      <c r="J9" s="9">
        <v>4208964</v>
      </c>
      <c r="K9" s="9">
        <v>2661282</v>
      </c>
      <c r="L9" s="11">
        <v>1119359</v>
      </c>
      <c r="M9" s="9">
        <v>11948244</v>
      </c>
      <c r="N9" s="9">
        <v>10158958</v>
      </c>
      <c r="O9" s="11">
        <v>7086384</v>
      </c>
      <c r="P9" s="9">
        <v>5241747</v>
      </c>
      <c r="Q9" s="9">
        <v>5171274</v>
      </c>
      <c r="R9" s="11">
        <v>4306249</v>
      </c>
      <c r="S9" s="9">
        <v>53570</v>
      </c>
      <c r="T9" s="9">
        <v>85641</v>
      </c>
      <c r="U9" s="11">
        <v>1194182</v>
      </c>
      <c r="V9" s="9">
        <v>896592</v>
      </c>
      <c r="W9" s="9">
        <v>1387357</v>
      </c>
      <c r="X9" s="11">
        <v>0</v>
      </c>
      <c r="Y9" s="9">
        <v>62178</v>
      </c>
      <c r="Z9" s="9">
        <v>-8031</v>
      </c>
      <c r="AA9" s="11">
        <v>598231</v>
      </c>
      <c r="AB9" s="9">
        <v>2938165</v>
      </c>
      <c r="AC9" s="9">
        <v>2383580</v>
      </c>
      <c r="AD9" s="11">
        <v>220218</v>
      </c>
      <c r="AE9" s="11">
        <f t="shared" si="0"/>
        <v>7.2352756493076829</v>
      </c>
      <c r="AF9" s="11">
        <f t="shared" si="1"/>
        <v>7.18554872729778</v>
      </c>
      <c r="AG9" s="11">
        <f t="shared" si="2"/>
        <v>7.0566241073294425</v>
      </c>
    </row>
    <row r="10" spans="1:36" ht="14.25" customHeight="1" x14ac:dyDescent="0.3">
      <c r="A10" s="8" t="s">
        <v>28</v>
      </c>
      <c r="B10" s="8" t="s">
        <v>29</v>
      </c>
      <c r="C10" s="8" t="s">
        <v>15</v>
      </c>
      <c r="D10" s="9">
        <v>5333564</v>
      </c>
      <c r="E10" s="9">
        <v>4772892</v>
      </c>
      <c r="F10" s="9">
        <v>9324029</v>
      </c>
      <c r="G10" s="11">
        <v>23716936</v>
      </c>
      <c r="H10" s="11">
        <v>24106103</v>
      </c>
      <c r="I10" s="9">
        <v>28277872</v>
      </c>
      <c r="J10" s="11">
        <v>15504479</v>
      </c>
      <c r="K10" s="11">
        <v>5644466</v>
      </c>
      <c r="L10" s="9">
        <v>6688727</v>
      </c>
      <c r="M10" s="11">
        <v>20621248</v>
      </c>
      <c r="N10" s="11">
        <v>21261346</v>
      </c>
      <c r="O10" s="11">
        <v>19544771</v>
      </c>
      <c r="P10" s="11">
        <v>3095688</v>
      </c>
      <c r="Q10" s="11">
        <v>2844757</v>
      </c>
      <c r="R10" s="9">
        <v>8733101</v>
      </c>
      <c r="S10" s="11">
        <v>292066</v>
      </c>
      <c r="T10" s="11">
        <v>43886</v>
      </c>
      <c r="U10" s="9">
        <v>396777</v>
      </c>
      <c r="V10" s="11">
        <v>1805005</v>
      </c>
      <c r="W10" s="11">
        <v>2039665</v>
      </c>
      <c r="X10" s="9">
        <v>3208196</v>
      </c>
      <c r="Y10" s="11">
        <v>255162</v>
      </c>
      <c r="Z10" s="11">
        <v>-5672203</v>
      </c>
      <c r="AA10" s="9">
        <v>397945</v>
      </c>
      <c r="AB10" s="11">
        <v>14116325</v>
      </c>
      <c r="AC10" s="11">
        <v>13253286</v>
      </c>
      <c r="AD10" s="9">
        <v>14897920</v>
      </c>
      <c r="AE10" s="11">
        <f t="shared" si="0"/>
        <v>7.3750585816465142</v>
      </c>
      <c r="AF10" s="11">
        <f t="shared" si="1"/>
        <v>7.3821270078727155</v>
      </c>
      <c r="AG10" s="11">
        <f t="shared" si="2"/>
        <v>7.451446724310494</v>
      </c>
    </row>
    <row r="11" spans="1:36" ht="14.25" customHeight="1" x14ac:dyDescent="0.3">
      <c r="A11" s="8" t="s">
        <v>30</v>
      </c>
      <c r="B11" s="8" t="s">
        <v>31</v>
      </c>
      <c r="C11" s="8" t="s">
        <v>15</v>
      </c>
      <c r="D11" s="9">
        <v>695407</v>
      </c>
      <c r="E11" s="9">
        <v>524503</v>
      </c>
      <c r="F11" s="9">
        <v>610265</v>
      </c>
      <c r="G11" s="9">
        <v>2383270</v>
      </c>
      <c r="H11" s="9">
        <v>2274211</v>
      </c>
      <c r="I11" s="9">
        <v>2027363</v>
      </c>
      <c r="J11" s="9">
        <v>564991</v>
      </c>
      <c r="K11" s="9">
        <v>647565</v>
      </c>
      <c r="L11" s="9">
        <v>258002</v>
      </c>
      <c r="M11" s="11">
        <v>1594901</v>
      </c>
      <c r="N11" s="11">
        <v>1510552</v>
      </c>
      <c r="O11" s="9">
        <v>2027363</v>
      </c>
      <c r="P11" s="9">
        <v>788369</v>
      </c>
      <c r="Q11" s="9">
        <v>763659</v>
      </c>
      <c r="R11" s="9">
        <v>897985</v>
      </c>
      <c r="S11" s="9">
        <v>214287</v>
      </c>
      <c r="T11" s="9">
        <v>84251</v>
      </c>
      <c r="U11" s="9">
        <v>376753</v>
      </c>
      <c r="V11" s="9">
        <v>42186</v>
      </c>
      <c r="W11" s="9">
        <v>63832</v>
      </c>
      <c r="X11" s="9">
        <v>49471</v>
      </c>
      <c r="Y11" s="9">
        <v>73315</v>
      </c>
      <c r="Z11" s="9">
        <v>-92975</v>
      </c>
      <c r="AA11" s="9">
        <v>-47378</v>
      </c>
      <c r="AB11" s="9">
        <v>1648883</v>
      </c>
      <c r="AC11" s="9">
        <v>1200957</v>
      </c>
      <c r="AD11" s="9">
        <v>486774</v>
      </c>
      <c r="AE11" s="11">
        <f t="shared" si="0"/>
        <v>6.3771732462355519</v>
      </c>
      <c r="AF11" s="11">
        <f t="shared" si="1"/>
        <v>6.3568307558154693</v>
      </c>
      <c r="AG11" s="11">
        <f t="shared" si="2"/>
        <v>6.3069315162226314</v>
      </c>
    </row>
    <row r="12" spans="1:36" ht="14.25" customHeight="1" x14ac:dyDescent="0.3">
      <c r="A12" s="8" t="s">
        <v>32</v>
      </c>
      <c r="B12" s="8" t="s">
        <v>33</v>
      </c>
      <c r="C12" s="8" t="s">
        <v>15</v>
      </c>
      <c r="D12" s="12">
        <v>79568</v>
      </c>
      <c r="E12" s="12">
        <v>113500</v>
      </c>
      <c r="F12" s="12">
        <v>140124</v>
      </c>
      <c r="G12" s="12">
        <v>524775</v>
      </c>
      <c r="H12" s="12">
        <v>614564</v>
      </c>
      <c r="I12" s="12">
        <v>588805</v>
      </c>
      <c r="J12" s="12">
        <v>77400</v>
      </c>
      <c r="K12" s="12">
        <v>109547</v>
      </c>
      <c r="L12" s="12">
        <v>77938</v>
      </c>
      <c r="M12" s="12">
        <v>524775</v>
      </c>
      <c r="N12" s="12">
        <v>614564</v>
      </c>
      <c r="O12" s="12">
        <v>588805</v>
      </c>
      <c r="P12" s="12">
        <v>159563</v>
      </c>
      <c r="Q12" s="12">
        <v>187706</v>
      </c>
      <c r="R12" s="12">
        <v>145071</v>
      </c>
      <c r="S12" s="12">
        <v>1440</v>
      </c>
      <c r="T12" s="12">
        <v>2734</v>
      </c>
      <c r="U12" s="12">
        <v>1098</v>
      </c>
      <c r="V12" s="11">
        <v>0</v>
      </c>
      <c r="W12" s="11">
        <v>0</v>
      </c>
      <c r="X12" s="11">
        <v>0</v>
      </c>
      <c r="Y12" s="12">
        <v>52649</v>
      </c>
      <c r="Z12" s="12">
        <v>54866</v>
      </c>
      <c r="AA12" s="12">
        <v>-41340</v>
      </c>
      <c r="AB12" s="12">
        <v>74417</v>
      </c>
      <c r="AC12" s="12">
        <v>96873</v>
      </c>
      <c r="AD12" s="12">
        <v>85591</v>
      </c>
      <c r="AE12" s="11">
        <f t="shared" si="0"/>
        <v>5.7199731373038407</v>
      </c>
      <c r="AF12" s="11">
        <f t="shared" si="1"/>
        <v>5.7885671165138151</v>
      </c>
      <c r="AG12" s="11">
        <f t="shared" si="2"/>
        <v>5.7699714892764353</v>
      </c>
    </row>
    <row r="13" spans="1:36" ht="14.25" customHeight="1" x14ac:dyDescent="0.3">
      <c r="A13" s="8" t="s">
        <v>34</v>
      </c>
      <c r="B13" s="8" t="s">
        <v>35</v>
      </c>
      <c r="C13" s="8" t="s">
        <v>15</v>
      </c>
      <c r="D13" s="12">
        <v>9564</v>
      </c>
      <c r="E13" s="12">
        <v>27364</v>
      </c>
      <c r="F13" s="12">
        <v>14563</v>
      </c>
      <c r="G13" s="12">
        <v>2357383</v>
      </c>
      <c r="H13" s="12">
        <v>2718951</v>
      </c>
      <c r="I13" s="12">
        <v>2231041</v>
      </c>
      <c r="J13" s="12">
        <v>832860</v>
      </c>
      <c r="K13" s="12">
        <v>770687</v>
      </c>
      <c r="L13" s="12">
        <v>615551</v>
      </c>
      <c r="M13" s="11">
        <v>9166730</v>
      </c>
      <c r="N13" s="11">
        <v>8370579</v>
      </c>
      <c r="O13" s="11">
        <v>7567970</v>
      </c>
      <c r="P13" s="12">
        <v>-6808783</v>
      </c>
      <c r="Q13" s="12">
        <v>-5624263</v>
      </c>
      <c r="R13" s="12">
        <v>2231041</v>
      </c>
      <c r="S13" s="12">
        <v>2141</v>
      </c>
      <c r="T13" s="12">
        <v>17807</v>
      </c>
      <c r="U13" s="12">
        <v>4829</v>
      </c>
      <c r="V13" s="11">
        <v>0</v>
      </c>
      <c r="W13" s="11">
        <v>0</v>
      </c>
      <c r="X13" s="11">
        <v>0</v>
      </c>
      <c r="Y13" s="12">
        <v>-1191067</v>
      </c>
      <c r="Z13" s="12">
        <v>-288421</v>
      </c>
      <c r="AA13" s="12">
        <v>122860</v>
      </c>
      <c r="AB13" s="12">
        <v>45246</v>
      </c>
      <c r="AC13" s="12">
        <v>31857</v>
      </c>
      <c r="AD13" s="12">
        <v>26406</v>
      </c>
      <c r="AE13" s="11">
        <f t="shared" si="0"/>
        <v>6.372430147341368</v>
      </c>
      <c r="AF13" s="11">
        <f t="shared" si="1"/>
        <v>6.4344013809522052</v>
      </c>
      <c r="AG13" s="11">
        <f t="shared" si="2"/>
        <v>6.3485075514179234</v>
      </c>
    </row>
    <row r="14" spans="1:36" ht="14.25" customHeight="1" x14ac:dyDescent="0.3">
      <c r="A14" s="8" t="s">
        <v>36</v>
      </c>
      <c r="B14" s="8" t="s">
        <v>37</v>
      </c>
      <c r="C14" s="8" t="s">
        <v>15</v>
      </c>
      <c r="D14" s="13">
        <v>525212</v>
      </c>
      <c r="E14" s="13">
        <v>499366</v>
      </c>
      <c r="F14" s="13">
        <v>503661</v>
      </c>
      <c r="G14" s="13">
        <v>1652929</v>
      </c>
      <c r="H14" s="13">
        <v>1591617</v>
      </c>
      <c r="I14" s="13">
        <v>1521356</v>
      </c>
      <c r="J14" s="13">
        <v>309673</v>
      </c>
      <c r="K14" s="13">
        <v>375469</v>
      </c>
      <c r="L14" s="13">
        <v>481004</v>
      </c>
      <c r="M14" s="13">
        <v>1652929</v>
      </c>
      <c r="N14" s="13">
        <v>1591617</v>
      </c>
      <c r="O14" s="13">
        <v>1521356</v>
      </c>
      <c r="P14" s="13">
        <v>1032693</v>
      </c>
      <c r="Q14" s="13">
        <v>935229</v>
      </c>
      <c r="R14" s="13">
        <v>-527724</v>
      </c>
      <c r="S14" s="13">
        <v>31196</v>
      </c>
      <c r="T14" s="13">
        <v>48827</v>
      </c>
      <c r="U14" s="13">
        <v>34139</v>
      </c>
      <c r="V14" s="13">
        <v>16912</v>
      </c>
      <c r="W14" s="13">
        <v>14157</v>
      </c>
      <c r="X14" s="13">
        <v>11954</v>
      </c>
      <c r="Y14" s="13">
        <v>22779</v>
      </c>
      <c r="Z14" s="13">
        <v>55275</v>
      </c>
      <c r="AA14" s="13">
        <v>-804313</v>
      </c>
      <c r="AB14" s="13">
        <v>728838</v>
      </c>
      <c r="AC14" s="13">
        <v>660483</v>
      </c>
      <c r="AD14" s="13">
        <v>457174</v>
      </c>
      <c r="AE14" s="11">
        <f t="shared" si="0"/>
        <v>6.2182541992638569</v>
      </c>
      <c r="AF14" s="11">
        <f t="shared" si="1"/>
        <v>6.2018385691817919</v>
      </c>
      <c r="AG14" s="11">
        <f t="shared" si="2"/>
        <v>6.1822308516235278</v>
      </c>
    </row>
    <row r="15" spans="1:36" ht="14.25" customHeight="1" x14ac:dyDescent="0.3">
      <c r="A15" s="8" t="s">
        <v>38</v>
      </c>
      <c r="B15" s="8" t="s">
        <v>39</v>
      </c>
      <c r="C15" s="8" t="s">
        <v>15</v>
      </c>
      <c r="D15" s="13">
        <v>961732</v>
      </c>
      <c r="E15" s="13">
        <v>1572060</v>
      </c>
      <c r="F15" s="13">
        <v>1726927</v>
      </c>
      <c r="G15" s="13">
        <v>2453892</v>
      </c>
      <c r="H15" s="13">
        <v>3104952</v>
      </c>
      <c r="I15" s="13">
        <v>3352448</v>
      </c>
      <c r="J15" s="13">
        <v>1626522</v>
      </c>
      <c r="K15" s="13">
        <v>1441183</v>
      </c>
      <c r="L15" s="13">
        <v>1441638</v>
      </c>
      <c r="M15" s="13">
        <v>2453425</v>
      </c>
      <c r="N15" s="13">
        <v>2587768</v>
      </c>
      <c r="O15" s="13">
        <v>2493443</v>
      </c>
      <c r="P15" s="13">
        <v>467</v>
      </c>
      <c r="Q15" s="13">
        <v>517184</v>
      </c>
      <c r="R15" s="13">
        <v>859005</v>
      </c>
      <c r="S15" s="13">
        <v>92328</v>
      </c>
      <c r="T15" s="13">
        <v>241233</v>
      </c>
      <c r="U15" s="13">
        <v>261974</v>
      </c>
      <c r="V15" s="13">
        <v>4657</v>
      </c>
      <c r="W15" s="13">
        <v>62507</v>
      </c>
      <c r="X15" s="13">
        <f>31085+3367</f>
        <v>34452</v>
      </c>
      <c r="Y15" s="13">
        <v>-520752</v>
      </c>
      <c r="Z15" s="13">
        <v>-519382</v>
      </c>
      <c r="AA15" s="13">
        <v>-93037</v>
      </c>
      <c r="AB15" s="13">
        <v>809456</v>
      </c>
      <c r="AC15" s="13">
        <v>1173178</v>
      </c>
      <c r="AD15" s="13">
        <v>1174025</v>
      </c>
      <c r="AE15" s="11">
        <f t="shared" si="0"/>
        <v>6.3898554447658062</v>
      </c>
      <c r="AF15" s="11">
        <f t="shared" si="1"/>
        <v>6.4920548907295839</v>
      </c>
      <c r="AG15" s="11">
        <f t="shared" si="2"/>
        <v>6.5253620502109735</v>
      </c>
    </row>
    <row r="16" spans="1:36" ht="14.25" customHeight="1" x14ac:dyDescent="0.3">
      <c r="A16" s="8" t="s">
        <v>40</v>
      </c>
      <c r="B16" s="8" t="s">
        <v>41</v>
      </c>
      <c r="C16" s="8" t="s">
        <v>15</v>
      </c>
      <c r="D16" s="13">
        <v>387043</v>
      </c>
      <c r="E16" s="13">
        <v>567652</v>
      </c>
      <c r="F16" s="13">
        <v>1073063</v>
      </c>
      <c r="G16" s="13">
        <v>1797851</v>
      </c>
      <c r="H16" s="13">
        <v>2000204</v>
      </c>
      <c r="I16" s="13">
        <v>3054294</v>
      </c>
      <c r="J16" s="13">
        <v>3866993</v>
      </c>
      <c r="K16" s="13">
        <v>3474830</v>
      </c>
      <c r="L16" s="13">
        <v>1129125</v>
      </c>
      <c r="M16" s="13">
        <v>1797851</v>
      </c>
      <c r="N16" s="13">
        <v>2000204</v>
      </c>
      <c r="O16" s="13">
        <v>3054294</v>
      </c>
      <c r="P16" s="13">
        <v>-4223510</v>
      </c>
      <c r="Q16" s="13">
        <v>-2817566</v>
      </c>
      <c r="R16" s="13">
        <v>-954026</v>
      </c>
      <c r="S16" s="13">
        <v>80</v>
      </c>
      <c r="T16" s="13">
        <v>2447</v>
      </c>
      <c r="U16" s="13">
        <v>26592</v>
      </c>
      <c r="V16" s="13">
        <v>24367</v>
      </c>
      <c r="W16" s="13">
        <v>21309</v>
      </c>
      <c r="X16" s="13">
        <v>16332</v>
      </c>
      <c r="Y16" s="13">
        <v>-1389934</v>
      </c>
      <c r="Z16" s="13">
        <v>-2688811</v>
      </c>
      <c r="AA16" s="13">
        <v>-801105</v>
      </c>
      <c r="AB16" s="13">
        <v>-357885</v>
      </c>
      <c r="AC16" s="13">
        <v>-498165</v>
      </c>
      <c r="AD16" s="13">
        <v>-269514</v>
      </c>
      <c r="AE16" s="11">
        <f t="shared" si="0"/>
        <v>6.2547536959849737</v>
      </c>
      <c r="AF16" s="11">
        <f t="shared" si="1"/>
        <v>6.301074291442089</v>
      </c>
      <c r="AG16" s="11">
        <f t="shared" si="2"/>
        <v>6.4849108390178003</v>
      </c>
    </row>
    <row r="17" spans="1:33" ht="14.25" customHeight="1" x14ac:dyDescent="0.3">
      <c r="A17" s="8" t="s">
        <v>42</v>
      </c>
      <c r="B17" s="8" t="s">
        <v>43</v>
      </c>
      <c r="C17" s="8" t="s">
        <v>15</v>
      </c>
      <c r="D17" s="13">
        <v>448486</v>
      </c>
      <c r="E17" s="13">
        <v>930386</v>
      </c>
      <c r="F17" s="13">
        <v>1000312</v>
      </c>
      <c r="G17" s="13">
        <v>670201</v>
      </c>
      <c r="H17" s="13">
        <v>1174676</v>
      </c>
      <c r="I17" s="13">
        <v>1275373</v>
      </c>
      <c r="J17" s="13">
        <v>1006639</v>
      </c>
      <c r="K17" s="13">
        <v>3413650</v>
      </c>
      <c r="L17" s="13">
        <v>2975730</v>
      </c>
      <c r="M17" s="13">
        <v>3990744</v>
      </c>
      <c r="N17" s="13">
        <v>6065344</v>
      </c>
      <c r="O17" s="13">
        <v>6487221</v>
      </c>
      <c r="P17" s="13">
        <v>-3320543</v>
      </c>
      <c r="Q17" s="13">
        <v>-4890668</v>
      </c>
      <c r="R17" s="13">
        <v>-5211848</v>
      </c>
      <c r="S17" s="13">
        <v>52633</v>
      </c>
      <c r="T17" s="13">
        <v>91722</v>
      </c>
      <c r="U17" s="13">
        <v>84886</v>
      </c>
      <c r="V17" s="13">
        <v>8989</v>
      </c>
      <c r="W17" s="13">
        <v>7450</v>
      </c>
      <c r="X17" s="13">
        <v>13186</v>
      </c>
      <c r="Y17" s="13">
        <v>1119394</v>
      </c>
      <c r="Z17" s="13">
        <v>-82820</v>
      </c>
      <c r="AA17" s="13">
        <v>-121445</v>
      </c>
      <c r="AB17" s="13">
        <v>38421</v>
      </c>
      <c r="AC17" s="13">
        <v>31387</v>
      </c>
      <c r="AD17" s="13">
        <v>83264</v>
      </c>
      <c r="AE17" s="11">
        <f t="shared" si="0"/>
        <v>5.8262050715060534</v>
      </c>
      <c r="AF17" s="11">
        <f t="shared" si="1"/>
        <v>6.0699180957005927</v>
      </c>
      <c r="AG17" s="11">
        <f t="shared" si="2"/>
        <v>6.1056372186139685</v>
      </c>
    </row>
    <row r="18" spans="1:33" ht="14.25" customHeight="1" x14ac:dyDescent="0.3">
      <c r="A18" s="8" t="s">
        <v>44</v>
      </c>
      <c r="B18" s="8" t="s">
        <v>45</v>
      </c>
      <c r="C18" s="8" t="s">
        <v>15</v>
      </c>
      <c r="D18" s="13">
        <v>78256</v>
      </c>
      <c r="E18" s="13">
        <v>93489</v>
      </c>
      <c r="F18" s="13">
        <v>122262</v>
      </c>
      <c r="G18" s="13">
        <v>3168346</v>
      </c>
      <c r="H18" s="13">
        <v>2768507</v>
      </c>
      <c r="I18" s="13">
        <v>3336444</v>
      </c>
      <c r="J18" s="13">
        <v>1174865</v>
      </c>
      <c r="K18" s="13">
        <v>1478929</v>
      </c>
      <c r="L18" s="13">
        <v>1709479</v>
      </c>
      <c r="M18" s="13">
        <v>3168346</v>
      </c>
      <c r="N18" s="13">
        <v>2768507</v>
      </c>
      <c r="O18" s="13">
        <v>3336444</v>
      </c>
      <c r="P18" s="13">
        <v>-852013</v>
      </c>
      <c r="Q18" s="13">
        <v>-1108100</v>
      </c>
      <c r="R18" s="13">
        <v>-724294</v>
      </c>
      <c r="S18" s="13">
        <v>279</v>
      </c>
      <c r="T18" s="13">
        <v>363</v>
      </c>
      <c r="U18" s="13">
        <v>674</v>
      </c>
      <c r="V18" s="13">
        <v>0</v>
      </c>
      <c r="W18" s="13">
        <v>0</v>
      </c>
      <c r="X18" s="13">
        <v>0</v>
      </c>
      <c r="Y18" s="13">
        <v>256087</v>
      </c>
      <c r="Z18" s="13">
        <v>-426506</v>
      </c>
      <c r="AA18" s="13">
        <v>-190684</v>
      </c>
      <c r="AB18" s="13">
        <v>2148</v>
      </c>
      <c r="AC18" s="13">
        <v>-17469</v>
      </c>
      <c r="AD18" s="13">
        <v>7099</v>
      </c>
      <c r="AE18" s="11">
        <f t="shared" si="0"/>
        <v>6.5008326027424328</v>
      </c>
      <c r="AF18" s="11">
        <f t="shared" si="1"/>
        <v>6.4422456259362777</v>
      </c>
      <c r="AG18" s="11">
        <f t="shared" si="2"/>
        <v>6.5232838399030832</v>
      </c>
    </row>
    <row r="19" spans="1:33" ht="14.25" customHeight="1" x14ac:dyDescent="0.3"/>
    <row r="20" spans="1:33" ht="14.25" customHeight="1" x14ac:dyDescent="0.3"/>
    <row r="21" spans="1:33" ht="14.25" customHeight="1" x14ac:dyDescent="0.3"/>
    <row r="22" spans="1:33" ht="14.25" customHeight="1" x14ac:dyDescent="0.3"/>
    <row r="23" spans="1:33" ht="14.25" customHeight="1" x14ac:dyDescent="0.3"/>
    <row r="24" spans="1:33" ht="14.25" customHeight="1" x14ac:dyDescent="0.3"/>
    <row r="25" spans="1:33" ht="14.25" customHeight="1" x14ac:dyDescent="0.3"/>
    <row r="26" spans="1:33" ht="14.25" customHeight="1" x14ac:dyDescent="0.3"/>
    <row r="27" spans="1:33" ht="14.25" customHeight="1" x14ac:dyDescent="0.3"/>
    <row r="28" spans="1:33" ht="14.25" customHeight="1" x14ac:dyDescent="0.3"/>
    <row r="29" spans="1:33" ht="14.25" customHeight="1" x14ac:dyDescent="0.3"/>
    <row r="30" spans="1:33" ht="14.25" customHeight="1" x14ac:dyDescent="0.3"/>
    <row r="31" spans="1:33" ht="14.25" customHeight="1" x14ac:dyDescent="0.3"/>
    <row r="32" spans="1:3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Y1:AA1"/>
    <mergeCell ref="AB1:AD1"/>
    <mergeCell ref="AE1:AG1"/>
    <mergeCell ref="AH1:AJ1"/>
    <mergeCell ref="J1:L1"/>
    <mergeCell ref="M1:O1"/>
    <mergeCell ref="P1:R1"/>
    <mergeCell ref="S1:U1"/>
    <mergeCell ref="V1:X1"/>
    <mergeCell ref="A1:A2"/>
    <mergeCell ref="B1:B2"/>
    <mergeCell ref="C1:C2"/>
    <mergeCell ref="D1:F1"/>
    <mergeCell ref="G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W1" zoomScaleNormal="100" workbookViewId="0">
      <selection activeCell="D3" sqref="D3"/>
    </sheetView>
  </sheetViews>
  <sheetFormatPr defaultColWidth="12.6640625" defaultRowHeight="15" customHeight="1" x14ac:dyDescent="0.3"/>
  <cols>
    <col min="1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4" t="s">
        <v>0</v>
      </c>
      <c r="B1" s="4" t="s">
        <v>1</v>
      </c>
      <c r="C1" s="4" t="s">
        <v>2</v>
      </c>
      <c r="D1" s="1" t="s">
        <v>46</v>
      </c>
      <c r="E1" s="1"/>
      <c r="F1" s="1"/>
      <c r="G1" s="1" t="s">
        <v>47</v>
      </c>
      <c r="H1" s="1"/>
      <c r="I1" s="1"/>
      <c r="J1" s="1" t="s">
        <v>48</v>
      </c>
      <c r="K1" s="1"/>
      <c r="L1" s="1"/>
      <c r="M1" s="1" t="s">
        <v>49</v>
      </c>
      <c r="N1" s="1"/>
      <c r="O1" s="1"/>
      <c r="P1" s="1" t="s">
        <v>50</v>
      </c>
      <c r="Q1" s="1"/>
      <c r="R1" s="1"/>
      <c r="S1" s="1" t="s">
        <v>51</v>
      </c>
      <c r="T1" s="1"/>
      <c r="U1" s="1"/>
      <c r="V1" s="1" t="s">
        <v>52</v>
      </c>
      <c r="W1" s="1"/>
      <c r="X1" s="1"/>
      <c r="Y1" s="1" t="s">
        <v>53</v>
      </c>
      <c r="Z1" s="1"/>
      <c r="AA1" s="1"/>
      <c r="AB1" s="1" t="s">
        <v>54</v>
      </c>
      <c r="AC1" s="1"/>
      <c r="AD1" s="1"/>
      <c r="AE1" s="1" t="s">
        <v>55</v>
      </c>
      <c r="AF1" s="1"/>
      <c r="AG1" s="1"/>
    </row>
    <row r="2" spans="1:33" ht="12.75" customHeight="1" x14ac:dyDescent="0.3">
      <c r="A2" s="4"/>
      <c r="B2" s="4"/>
      <c r="C2" s="4"/>
      <c r="D2" s="6">
        <v>2023</v>
      </c>
      <c r="E2" s="6">
        <v>2022</v>
      </c>
      <c r="F2" s="6">
        <v>2021</v>
      </c>
      <c r="G2" s="6">
        <v>2023</v>
      </c>
      <c r="H2" s="6">
        <v>2022</v>
      </c>
      <c r="I2" s="6">
        <v>2021</v>
      </c>
      <c r="J2" s="6">
        <v>2023</v>
      </c>
      <c r="K2" s="6">
        <v>2022</v>
      </c>
      <c r="L2" s="6">
        <v>2021</v>
      </c>
      <c r="M2" s="6">
        <v>2023</v>
      </c>
      <c r="N2" s="6">
        <v>2022</v>
      </c>
      <c r="O2" s="6">
        <v>2021</v>
      </c>
      <c r="P2" s="6">
        <v>2023</v>
      </c>
      <c r="Q2" s="6">
        <v>2022</v>
      </c>
      <c r="R2" s="6">
        <v>2021</v>
      </c>
      <c r="S2" s="6">
        <v>2023</v>
      </c>
      <c r="T2" s="6">
        <v>2022</v>
      </c>
      <c r="U2" s="6">
        <v>2021</v>
      </c>
      <c r="V2" s="6">
        <v>2023</v>
      </c>
      <c r="W2" s="6">
        <v>2022</v>
      </c>
      <c r="X2" s="6">
        <v>2021</v>
      </c>
      <c r="Y2" s="6">
        <v>2023</v>
      </c>
      <c r="Z2" s="6">
        <v>2022</v>
      </c>
      <c r="AA2" s="6">
        <v>2021</v>
      </c>
      <c r="AB2" s="6">
        <v>2023</v>
      </c>
      <c r="AC2" s="6">
        <v>2022</v>
      </c>
      <c r="AD2" s="6">
        <v>2021</v>
      </c>
      <c r="AE2" s="6">
        <v>2023</v>
      </c>
      <c r="AF2" s="6">
        <v>2022</v>
      </c>
      <c r="AG2" s="6">
        <v>2021</v>
      </c>
    </row>
    <row r="3" spans="1:33" ht="12.75" customHeight="1" x14ac:dyDescent="0.3">
      <c r="A3" s="8" t="s">
        <v>13</v>
      </c>
      <c r="B3" s="8" t="s">
        <v>14</v>
      </c>
      <c r="C3" s="8" t="s">
        <v>15</v>
      </c>
      <c r="D3" s="11">
        <f>'Base de Dados'!D3/'Base de Dados'!J3</f>
        <v>0.70901269318604276</v>
      </c>
      <c r="E3" s="11">
        <f>'Base de Dados'!E3/'Base de Dados'!K3</f>
        <v>0.86698734177215186</v>
      </c>
      <c r="F3" s="11">
        <f>'Base de Dados'!F3/'Base de Dados'!L3</f>
        <v>0.9885955988649141</v>
      </c>
      <c r="G3" s="11">
        <f>('Base de Dados'!S3+'Base de Dados'!V3)/'Base de Dados'!J3</f>
        <v>0.13665091082904032</v>
      </c>
      <c r="H3" s="11">
        <f>('Base de Dados'!T3+'Base de Dados'!W3)/'Base de Dados'!K3</f>
        <v>0.10222784810126583</v>
      </c>
      <c r="I3" s="11">
        <f>('Base de Dados'!U3+'Base de Dados'!X3)/'Base de Dados'!L3</f>
        <v>9.5357926861915729E-2</v>
      </c>
      <c r="J3" s="11">
        <f>'Base de Dados'!M3/('Base de Dados'!M3+'Base de Dados'!P3)</f>
        <v>0.89204900612576576</v>
      </c>
      <c r="K3" s="11">
        <f>'Base de Dados'!N3/('Base de Dados'!N3+'Base de Dados'!Q3)</f>
        <v>0.85146455276325406</v>
      </c>
      <c r="L3" s="11">
        <f>'Base de Dados'!O3/('Base de Dados'!O3+'Base de Dados'!R3)</f>
        <v>0.9998102571989419</v>
      </c>
      <c r="M3" s="11">
        <f>'Base de Dados'!M3/'Base de Dados'!P3</f>
        <v>8.263462651997683</v>
      </c>
      <c r="N3" s="11">
        <f>'Base de Dados'!N3/'Base de Dados'!Q3</f>
        <v>5.7323996971990914</v>
      </c>
      <c r="O3" s="11">
        <f>'Base de Dados'!O3/'Base de Dados'!R3</f>
        <v>5269.2921766897289</v>
      </c>
      <c r="P3" s="11">
        <f>'Base de Dados'!P3/'Base de Dados'!M3</f>
        <v>0.12101464508443698</v>
      </c>
      <c r="Q3" s="11">
        <f>'Base de Dados'!Q3/'Base de Dados'!N3</f>
        <v>0.17444701221525255</v>
      </c>
      <c r="R3" s="11">
        <f>'Base de Dados'!R3/'Base de Dados'!O3</f>
        <v>1.8977881022118977E-4</v>
      </c>
      <c r="S3" s="11">
        <f>'Base de Dados'!Y3/'Base de Dados'!G3</f>
        <v>-8.2041505188148525E-2</v>
      </c>
      <c r="T3" s="11">
        <f>'Base de Dados'!Z3/'Base de Dados'!H3</f>
        <v>-9.6137628605161077E-3</v>
      </c>
      <c r="U3" s="11">
        <f>'Base de Dados'!AA3/'Base de Dados'!I3</f>
        <v>-8.4040747028862484E-3</v>
      </c>
      <c r="V3" s="11">
        <f>'Base de Dados'!Y3/'Base de Dados'!P3</f>
        <v>-0.759988419224088</v>
      </c>
      <c r="W3" s="11">
        <f>'Base de Dados'!Z3/'Base de Dados'!Q3</f>
        <v>-6.4723694171082508E-2</v>
      </c>
      <c r="X3" s="11">
        <f>'Base de Dados'!AA3/'Base de Dados'!R3</f>
        <v>-52.68759978712081</v>
      </c>
      <c r="Y3" s="11">
        <f>'Base de Dados'!Y3/'Base de Dados'!G3</f>
        <v>-8.2041505188148525E-2</v>
      </c>
      <c r="Z3" s="11">
        <f>'Base de Dados'!Z3/'Base de Dados'!H3</f>
        <v>-9.6137628605161077E-3</v>
      </c>
      <c r="AA3" s="11">
        <f>'Base de Dados'!AA3/'Base de Dados'!I3</f>
        <v>-8.4040747028862484E-3</v>
      </c>
      <c r="AB3" s="11">
        <f>'Base de Dados'!Y3/'Base de Dados'!AB3</f>
        <v>-9.0997330744964813E-2</v>
      </c>
      <c r="AC3" s="11">
        <f>'Base de Dados'!Z3/'Base de Dados'!AC3</f>
        <v>-1.1068677584309664E-2</v>
      </c>
      <c r="AD3" s="11">
        <f>'Base de Dados'!AA3/'Base de Dados'!AD3</f>
        <v>-9.6119615521537919E-3</v>
      </c>
      <c r="AE3" s="11">
        <f>'Base de Dados'!AE3</f>
        <v>7.5050956881164597</v>
      </c>
      <c r="AF3" s="11">
        <f>'Base de Dados'!AF3</f>
        <v>7.5511327007286075</v>
      </c>
      <c r="AG3" s="11">
        <f>'Base de Dados'!AG3</f>
        <v>7.5482665451707449</v>
      </c>
    </row>
    <row r="4" spans="1:33" ht="12.75" customHeight="1" x14ac:dyDescent="0.3">
      <c r="A4" s="8" t="s">
        <v>16</v>
      </c>
      <c r="B4" s="8" t="s">
        <v>17</v>
      </c>
      <c r="C4" s="8" t="s">
        <v>15</v>
      </c>
      <c r="D4" s="11">
        <f>'Base de Dados'!D4/'Base de Dados'!J4</f>
        <v>0.21769660071029934</v>
      </c>
      <c r="E4" s="11">
        <f>'Base de Dados'!E4/'Base de Dados'!K4</f>
        <v>0.33833522648014186</v>
      </c>
      <c r="F4" s="11">
        <f>'Base de Dados'!F4/'Base de Dados'!L4</f>
        <v>0.48291120045595398</v>
      </c>
      <c r="G4" s="11">
        <f>('Base de Dados'!S4+'Base de Dados'!V4)/'Base de Dados'!J4</f>
        <v>8.1237950279046164E-2</v>
      </c>
      <c r="H4" s="11">
        <f>('Base de Dados'!T4+'Base de Dados'!W4)/'Base de Dados'!K4</f>
        <v>0.12106175644168111</v>
      </c>
      <c r="I4" s="11">
        <f>('Base de Dados'!U4+'Base de Dados'!X4)/'Base de Dados'!L4</f>
        <v>0.15926158800635573</v>
      </c>
      <c r="J4" s="11">
        <f>'Base de Dados'!M4/('Base de Dados'!M4+'Base de Dados'!P4)</f>
        <v>2.0639867232159324</v>
      </c>
      <c r="K4" s="11">
        <f>'Base de Dados'!N4/('Base de Dados'!N4+'Base de Dados'!Q4)</f>
        <v>1.8367846385542168</v>
      </c>
      <c r="L4" s="11">
        <f>'Base de Dados'!O4/('Base de Dados'!O4+'Base de Dados'!R4)</f>
        <v>1.3364209836011742</v>
      </c>
      <c r="M4" s="11">
        <f>'Base de Dados'!M4/'Base de Dados'!P4</f>
        <v>-1.9398613518197574</v>
      </c>
      <c r="N4" s="11">
        <f>'Base de Dados'!N4/'Base de Dados'!Q4</f>
        <v>-2.1950506186726657</v>
      </c>
      <c r="O4" s="11">
        <f>'Base de Dados'!O4/'Base de Dados'!R4</f>
        <v>-3.9724661918993025</v>
      </c>
      <c r="P4" s="11">
        <f>'Base de Dados'!P4/'Base de Dados'!M4</f>
        <v>-0.51550075940319839</v>
      </c>
      <c r="Q4" s="11">
        <f>'Base de Dados'!Q4/'Base de Dados'!N4</f>
        <v>-0.45557035974172388</v>
      </c>
      <c r="R4" s="11">
        <f>'Base de Dados'!R4/'Base de Dados'!O4</f>
        <v>-0.25173279058717002</v>
      </c>
      <c r="S4" s="11">
        <f>'Base de Dados'!Y4/'Base de Dados'!G4</f>
        <v>-8.3791259450488653E-2</v>
      </c>
      <c r="T4" s="11">
        <f>'Base de Dados'!Z4/'Base de Dados'!H4</f>
        <v>-0.41478413654618473</v>
      </c>
      <c r="U4" s="11">
        <f>'Base de Dados'!AA4/'Base de Dados'!I4</f>
        <v>-0.16624908237804964</v>
      </c>
      <c r="V4" s="11">
        <f>'Base de Dados'!Y4/'Base de Dados'!P4</f>
        <v>7.8752166377816291E-2</v>
      </c>
      <c r="W4" s="11">
        <f>'Base de Dados'!Z4/'Base de Dados'!Q4</f>
        <v>0.49568803899512559</v>
      </c>
      <c r="X4" s="11">
        <f>'Base de Dados'!AA4/'Base de Dados'!R4</f>
        <v>0.49416977680303464</v>
      </c>
      <c r="Y4" s="11">
        <f>'Base de Dados'!Y4/'Base de Dados'!G4</f>
        <v>-8.3791259450488653E-2</v>
      </c>
      <c r="Z4" s="11">
        <f>'Base de Dados'!Z4/'Base de Dados'!H4</f>
        <v>-0.41478413654618473</v>
      </c>
      <c r="AA4" s="11">
        <f>'Base de Dados'!AA4/'Base de Dados'!I4</f>
        <v>-0.16624908237804964</v>
      </c>
      <c r="AB4" s="11">
        <f>'Base de Dados'!Y4/'Base de Dados'!AB4</f>
        <v>-0.15205461116316424</v>
      </c>
      <c r="AC4" s="11">
        <f>'Base de Dados'!Z4/'Base de Dados'!AC4</f>
        <v>-0.51198636768521744</v>
      </c>
      <c r="AD4" s="11">
        <f>'Base de Dados'!AA4/'Base de Dados'!AD4</f>
        <v>-0.27695544304415731</v>
      </c>
      <c r="AE4" s="11">
        <f>'Base de Dados'!AE4</f>
        <v>7.4332096087714739</v>
      </c>
      <c r="AF4" s="11">
        <f>'Base de Dados'!AF4</f>
        <v>7.5034093167436051</v>
      </c>
      <c r="AG4" s="11">
        <f>'Base de Dados'!AG4</f>
        <v>7.5742416932192409</v>
      </c>
    </row>
    <row r="5" spans="1:33" ht="12.75" customHeight="1" x14ac:dyDescent="0.3">
      <c r="A5" s="8" t="s">
        <v>18</v>
      </c>
      <c r="B5" s="8" t="s">
        <v>19</v>
      </c>
      <c r="C5" s="8" t="s">
        <v>15</v>
      </c>
      <c r="D5" s="11">
        <f>'Base de Dados'!D5/'Base de Dados'!J5</f>
        <v>0.92573694891031488</v>
      </c>
      <c r="E5" s="11">
        <f>'Base de Dados'!E5/'Base de Dados'!K5</f>
        <v>1.0942300996403669</v>
      </c>
      <c r="F5" s="11">
        <f>'Base de Dados'!F5/'Base de Dados'!L5</f>
        <v>1.2768684883957693</v>
      </c>
      <c r="G5" s="11">
        <f>('Base de Dados'!S5+'Base de Dados'!V5)/'Base de Dados'!J5</f>
        <v>0.3883560133503936</v>
      </c>
      <c r="H5" s="11">
        <f>('Base de Dados'!T5+'Base de Dados'!W5)/'Base de Dados'!K5</f>
        <v>0.53254857569282155</v>
      </c>
      <c r="I5" s="11">
        <f>('Base de Dados'!U5+'Base de Dados'!X5)/'Base de Dados'!L5</f>
        <v>0.61876284502016232</v>
      </c>
      <c r="J5" s="11">
        <f>'Base de Dados'!M5/('Base de Dados'!M5+'Base de Dados'!P5)</f>
        <v>0.51428483535728908</v>
      </c>
      <c r="K5" s="11">
        <f>'Base de Dados'!N5/('Base de Dados'!N5+'Base de Dados'!Q5)</f>
        <v>0.52220589285388097</v>
      </c>
      <c r="L5" s="11">
        <f>'Base de Dados'!O5/('Base de Dados'!O5+'Base de Dados'!R5)</f>
        <v>0.53105179046142437</v>
      </c>
      <c r="M5" s="11">
        <f>'Base de Dados'!M5/'Base de Dados'!P5</f>
        <v>1.0588198038568426</v>
      </c>
      <c r="N5" s="11">
        <f>'Base de Dados'!N5/'Base de Dados'!Q5</f>
        <v>1.0929517234380202</v>
      </c>
      <c r="O5" s="11">
        <f>'Base de Dados'!O5/'Base de Dados'!R5</f>
        <v>1.1324316409779152</v>
      </c>
      <c r="P5" s="11">
        <f>'Base de Dados'!P5/'Base de Dados'!M5</f>
        <v>0.94444776755913862</v>
      </c>
      <c r="Q5" s="11">
        <f>'Base de Dados'!Q5/'Base de Dados'!N5</f>
        <v>0.91495349570827456</v>
      </c>
      <c r="R5" s="11">
        <f>'Base de Dados'!R5/'Base de Dados'!O5</f>
        <v>0.88305550976697078</v>
      </c>
      <c r="S5" s="11">
        <f>'Base de Dados'!Y5/'Base de Dados'!G5</f>
        <v>5.7320256133315123E-2</v>
      </c>
      <c r="T5" s="11">
        <f>'Base de Dados'!Z5/'Base de Dados'!H5</f>
        <v>5.4560198252807113E-2</v>
      </c>
      <c r="U5" s="11">
        <f>'Base de Dados'!AA5/'Base de Dados'!I5</f>
        <v>4.3371540765592562E-2</v>
      </c>
      <c r="V5" s="11">
        <f>'Base de Dados'!Y5/'Base de Dados'!P5</f>
        <v>0.11801207848941582</v>
      </c>
      <c r="W5" s="11">
        <f>'Base de Dados'!Z5/'Base de Dados'!Q5</f>
        <v>0.11419186096433272</v>
      </c>
      <c r="X5" s="11">
        <f>'Base de Dados'!AA5/'Base de Dados'!R5</f>
        <v>9.2486845846513094E-2</v>
      </c>
      <c r="Y5" s="11">
        <f>'Base de Dados'!Y5/'Base de Dados'!G5</f>
        <v>5.7320256133315123E-2</v>
      </c>
      <c r="Z5" s="11">
        <f>'Base de Dados'!Z5/'Base de Dados'!H5</f>
        <v>5.4560198252807113E-2</v>
      </c>
      <c r="AA5" s="11">
        <f>'Base de Dados'!AA5/'Base de Dados'!I5</f>
        <v>4.3371540765592562E-2</v>
      </c>
      <c r="AB5" s="11">
        <f>'Base de Dados'!Y5/'Base de Dados'!AB5</f>
        <v>0.13778833426612236</v>
      </c>
      <c r="AC5" s="11">
        <f>'Base de Dados'!Z5/'Base de Dados'!AC5</f>
        <v>0.14151734788073117</v>
      </c>
      <c r="AD5" s="11">
        <f>'Base de Dados'!AA5/'Base de Dados'!AD5</f>
        <v>0.11830392403984576</v>
      </c>
      <c r="AE5" s="11">
        <f>'Base de Dados'!AE5</f>
        <v>7.7886699744122829</v>
      </c>
      <c r="AF5" s="11">
        <f>'Base de Dados'!AF5</f>
        <v>7.7574549810268545</v>
      </c>
      <c r="AG5" s="11">
        <f>'Base de Dados'!AG5</f>
        <v>7.7256297800650886</v>
      </c>
    </row>
    <row r="6" spans="1:33" ht="12.75" customHeight="1" x14ac:dyDescent="0.3">
      <c r="A6" s="8" t="s">
        <v>20</v>
      </c>
      <c r="B6" s="8" t="s">
        <v>21</v>
      </c>
      <c r="C6" s="8" t="s">
        <v>15</v>
      </c>
      <c r="D6" s="11">
        <f>'Base de Dados'!D6/'Base de Dados'!J6</f>
        <v>0.90653286504599162</v>
      </c>
      <c r="E6" s="11">
        <f>'Base de Dados'!E6/'Base de Dados'!K6</f>
        <v>1.2016946986473576</v>
      </c>
      <c r="F6" s="11">
        <f>'Base de Dados'!F6/'Base de Dados'!L6</f>
        <v>1.2116058311726503</v>
      </c>
      <c r="G6" s="11">
        <f>('Base de Dados'!S6+'Base de Dados'!V6)/'Base de Dados'!J6</f>
        <v>0.17654445002511301</v>
      </c>
      <c r="H6" s="11">
        <f>('Base de Dados'!T6+'Base de Dados'!W6)/'Base de Dados'!K6</f>
        <v>0.28426206170040313</v>
      </c>
      <c r="I6" s="11">
        <f>('Base de Dados'!U6+'Base de Dados'!X6)/'Base de Dados'!L6</f>
        <v>0.23852854426623468</v>
      </c>
      <c r="J6" s="11">
        <f>'Base de Dados'!M6/('Base de Dados'!M6+'Base de Dados'!P6)</f>
        <v>0.55172441567357722</v>
      </c>
      <c r="K6" s="11">
        <f>'Base de Dados'!N6/('Base de Dados'!N6+'Base de Dados'!Q6)</f>
        <v>0.59413217274774377</v>
      </c>
      <c r="L6" s="11">
        <f>'Base de Dados'!O6/('Base de Dados'!O6+'Base de Dados'!R6)</f>
        <v>0.62606469669949216</v>
      </c>
      <c r="M6" s="11">
        <f>'Base de Dados'!M6/'Base de Dados'!P6</f>
        <v>1.2307706129090128</v>
      </c>
      <c r="N6" s="11">
        <f>'Base de Dados'!N6/'Base de Dados'!Q6</f>
        <v>1.4638562922566341</v>
      </c>
      <c r="O6" s="11">
        <f>'Base de Dados'!O6/'Base de Dados'!R6</f>
        <v>1.6742594004192324</v>
      </c>
      <c r="P6" s="11">
        <f>'Base de Dados'!P6/'Base de Dados'!M6</f>
        <v>0.8124990875728092</v>
      </c>
      <c r="Q6" s="11">
        <f>'Base de Dados'!Q6/'Base de Dados'!N6</f>
        <v>0.6831271657537038</v>
      </c>
      <c r="R6" s="11">
        <f>'Base de Dados'!R6/'Base de Dados'!O6</f>
        <v>0.59727901169293207</v>
      </c>
      <c r="S6" s="11">
        <f>'Base de Dados'!Y6/'Base de Dados'!G6</f>
        <v>0.10485139294342845</v>
      </c>
      <c r="T6" s="11">
        <f>'Base de Dados'!Z6/'Base de Dados'!H6</f>
        <v>7.6286624708312267E-2</v>
      </c>
      <c r="U6" s="11">
        <f>'Base de Dados'!AA6/'Base de Dados'!I6</f>
        <v>7.2107036939459176E-2</v>
      </c>
      <c r="V6" s="11">
        <f>'Base de Dados'!Y6/'Base de Dados'!P6</f>
        <v>0.23389940610077561</v>
      </c>
      <c r="W6" s="11">
        <f>'Base de Dados'!Z6/'Base de Dados'!Q6</f>
        <v>0.18795928030259557</v>
      </c>
      <c r="X6" s="11">
        <f>'Base de Dados'!AA6/'Base de Dados'!R6</f>
        <v>0.19283292137172553</v>
      </c>
      <c r="Y6" s="11">
        <f>'Base de Dados'!Y6/'Base de Dados'!G6</f>
        <v>0.10485139294342845</v>
      </c>
      <c r="Z6" s="11">
        <f>'Base de Dados'!Z6/'Base de Dados'!H6</f>
        <v>7.6286624708312267E-2</v>
      </c>
      <c r="AA6" s="11">
        <f>'Base de Dados'!AA6/'Base de Dados'!I6</f>
        <v>7.2107036939459176E-2</v>
      </c>
      <c r="AB6" s="11">
        <f>'Base de Dados'!Y6/'Base de Dados'!AB6</f>
        <v>0.15649582498061249</v>
      </c>
      <c r="AC6" s="11">
        <f>'Base de Dados'!Z6/'Base de Dados'!AC6</f>
        <v>0.11880537999109068</v>
      </c>
      <c r="AD6" s="11">
        <f>'Base de Dados'!AA6/'Base de Dados'!AD6</f>
        <v>0.1115394352477751</v>
      </c>
      <c r="AE6" s="11">
        <f>'Base de Dados'!AE6</f>
        <v>7.7403633211948488</v>
      </c>
      <c r="AF6" s="11">
        <f>'Base de Dados'!AF6</f>
        <v>7.7297383681889711</v>
      </c>
      <c r="AG6" s="11">
        <f>'Base de Dados'!AG6</f>
        <v>7.7163857552531976</v>
      </c>
    </row>
    <row r="7" spans="1:33" ht="12.75" customHeight="1" x14ac:dyDescent="0.3">
      <c r="A7" s="8" t="s">
        <v>22</v>
      </c>
      <c r="B7" s="8" t="s">
        <v>23</v>
      </c>
      <c r="C7" s="8" t="s">
        <v>15</v>
      </c>
      <c r="D7" s="11">
        <f>'Base de Dados'!D7/'Base de Dados'!J7</f>
        <v>3.0288560943819887</v>
      </c>
      <c r="E7" s="11">
        <f>'Base de Dados'!E7/'Base de Dados'!K7</f>
        <v>2.7539148850811861</v>
      </c>
      <c r="F7" s="11">
        <f>'Base de Dados'!F7/'Base de Dados'!L7</f>
        <v>4.2932917267735666</v>
      </c>
      <c r="G7" s="11">
        <f>('Base de Dados'!S7+'Base de Dados'!V7)/'Base de Dados'!J7</f>
        <v>2.228704846417715</v>
      </c>
      <c r="H7" s="11">
        <f>('Base de Dados'!T7+'Base de Dados'!W7)/'Base de Dados'!K7</f>
        <v>2.0572007521763975</v>
      </c>
      <c r="I7" s="11">
        <f>('Base de Dados'!U7+'Base de Dados'!X7)/'Base de Dados'!L7</f>
        <v>2.4622996123411438</v>
      </c>
      <c r="J7" s="11">
        <f>'Base de Dados'!M7/('Base de Dados'!M7+'Base de Dados'!P7)</f>
        <v>0.73616311268216206</v>
      </c>
      <c r="K7" s="11">
        <f>'Base de Dados'!N7/('Base de Dados'!N7+'Base de Dados'!Q7)</f>
        <v>0.73802293161472765</v>
      </c>
      <c r="L7" s="11">
        <f>'Base de Dados'!O7/('Base de Dados'!O7+'Base de Dados'!R7)</f>
        <v>0.71757233809090648</v>
      </c>
      <c r="M7" s="11">
        <f>'Base de Dados'!M7/'Base de Dados'!P7</f>
        <v>2.7902205797149362</v>
      </c>
      <c r="N7" s="11">
        <f>'Base de Dados'!N7/'Base de Dados'!Q7</f>
        <v>2.8171279881999673</v>
      </c>
      <c r="O7" s="11">
        <f>'Base de Dados'!O7/'Base de Dados'!R7</f>
        <v>2.5407296623865245</v>
      </c>
      <c r="P7" s="11">
        <f>'Base de Dados'!P7/'Base de Dados'!M7</f>
        <v>0.35839460409333135</v>
      </c>
      <c r="Q7" s="11">
        <f>'Base de Dados'!Q7/'Base de Dados'!N7</f>
        <v>0.35497144758373583</v>
      </c>
      <c r="R7" s="11">
        <f>'Base de Dados'!R7/'Base de Dados'!O7</f>
        <v>0.39358772198561781</v>
      </c>
      <c r="S7" s="11">
        <f>'Base de Dados'!Y7/'Base de Dados'!G7</f>
        <v>2.3396567165018367E-2</v>
      </c>
      <c r="T7" s="11">
        <f>'Base de Dados'!Z7/'Base de Dados'!H7</f>
        <v>1.4563236782361986E-2</v>
      </c>
      <c r="U7" s="11">
        <f>'Base de Dados'!AA7/'Base de Dados'!I7</f>
        <v>3.2282377883778704E-2</v>
      </c>
      <c r="V7" s="11">
        <f>'Base de Dados'!Y7/'Base de Dados'!P7</f>
        <v>8.8678150363535352E-2</v>
      </c>
      <c r="W7" s="11">
        <f>'Base de Dados'!Z7/'Base de Dados'!Q7</f>
        <v>5.5589738720737171E-2</v>
      </c>
      <c r="X7" s="11">
        <f>'Base de Dados'!AA7/'Base de Dados'!R7</f>
        <v>0.11430317294546598</v>
      </c>
      <c r="Y7" s="11">
        <f>'Base de Dados'!Y7/'Base de Dados'!G7</f>
        <v>2.3396567165018367E-2</v>
      </c>
      <c r="Z7" s="11">
        <f>'Base de Dados'!Z7/'Base de Dados'!H7</f>
        <v>1.4563236782361986E-2</v>
      </c>
      <c r="AA7" s="11">
        <f>'Base de Dados'!AA7/'Base de Dados'!I7</f>
        <v>3.2282377883778704E-2</v>
      </c>
      <c r="AB7" s="11">
        <f>'Base de Dados'!Y7/'Base de Dados'!AB7</f>
        <v>4.5447571176040334E-2</v>
      </c>
      <c r="AC7" s="11">
        <f>'Base de Dados'!Z7/'Base de Dados'!AC7</f>
        <v>5.4913328115702126E-2</v>
      </c>
      <c r="AD7" s="11">
        <f>'Base de Dados'!AA7/'Base de Dados'!AD7</f>
        <v>8.2315014760903096E-2</v>
      </c>
      <c r="AE7" s="11">
        <f>'Base de Dados'!AE7</f>
        <v>7.9558914121547257</v>
      </c>
      <c r="AF7" s="11">
        <f>'Base de Dados'!AF7</f>
        <v>7.9379105203026015</v>
      </c>
      <c r="AG7" s="11">
        <f>'Base de Dados'!AG7</f>
        <v>7.7157578477683417</v>
      </c>
    </row>
    <row r="8" spans="1:33" ht="12.75" customHeight="1" x14ac:dyDescent="0.3">
      <c r="A8" s="8" t="s">
        <v>24</v>
      </c>
      <c r="B8" s="8" t="s">
        <v>25</v>
      </c>
      <c r="C8" s="8" t="s">
        <v>15</v>
      </c>
      <c r="D8" s="11">
        <f>'Base de Dados'!D8/'Base de Dados'!J8</f>
        <v>1.2329378001458831</v>
      </c>
      <c r="E8" s="11">
        <f>'Base de Dados'!E8/'Base de Dados'!K8</f>
        <v>1.0324851542628939</v>
      </c>
      <c r="F8" s="11">
        <f>'Base de Dados'!F8/'Base de Dados'!L8</f>
        <v>1.0419974928182305</v>
      </c>
      <c r="G8" s="11">
        <f>('Base de Dados'!S8+'Base de Dados'!V8)/'Base de Dados'!J8</f>
        <v>0.82025504231029234</v>
      </c>
      <c r="H8" s="11">
        <f>('Base de Dados'!T8+'Base de Dados'!W8)/'Base de Dados'!K8</f>
        <v>0.59873111577982752</v>
      </c>
      <c r="I8" s="11">
        <f>('Base de Dados'!U8+'Base de Dados'!X8)/'Base de Dados'!L8</f>
        <v>0.64917919943525604</v>
      </c>
      <c r="J8" s="11">
        <f>'Base de Dados'!M8/('Base de Dados'!M8+'Base de Dados'!P8)</f>
        <v>0.34677654661598423</v>
      </c>
      <c r="K8" s="11">
        <f>'Base de Dados'!N8/('Base de Dados'!N8+'Base de Dados'!Q8)</f>
        <v>0.33404962429861174</v>
      </c>
      <c r="L8" s="11">
        <f>'Base de Dados'!O8/('Base de Dados'!O8+'Base de Dados'!R8)</f>
        <v>0.50501091874529347</v>
      </c>
      <c r="M8" s="11">
        <f>'Base de Dados'!M8/'Base de Dados'!P8</f>
        <v>0.53086971207098088</v>
      </c>
      <c r="N8" s="11">
        <f>'Base de Dados'!N8/'Base de Dados'!Q8</f>
        <v>0.50161338815491474</v>
      </c>
      <c r="O8" s="11">
        <f>'Base de Dados'!O8/'Base de Dados'!R8</f>
        <v>1.0202465829451903</v>
      </c>
      <c r="P8" s="11">
        <f>'Base de Dados'!P8/'Base de Dados'!M8</f>
        <v>1.883701362616621</v>
      </c>
      <c r="Q8" s="11">
        <f>'Base de Dados'!Q8/'Base de Dados'!N8</f>
        <v>1.9935672045722335</v>
      </c>
      <c r="R8" s="11">
        <f>'Base de Dados'!R8/'Base de Dados'!O8</f>
        <v>0.98015520631615971</v>
      </c>
      <c r="S8" s="11">
        <f>'Base de Dados'!Y8/'Base de Dados'!G8</f>
        <v>-9.8361882478302659E-3</v>
      </c>
      <c r="T8" s="11">
        <f>'Base de Dados'!Z8/'Base de Dados'!H8</f>
        <v>-1.0596905798953284E-2</v>
      </c>
      <c r="U8" s="11">
        <f>'Base de Dados'!AA8/'Base de Dados'!I8</f>
        <v>2.3423909723078895E-2</v>
      </c>
      <c r="V8" s="11">
        <f>'Base de Dados'!Y8/'Base de Dados'!P8</f>
        <v>-1.5057922670831884E-2</v>
      </c>
      <c r="W8" s="11">
        <f>'Base de Dados'!Z8/'Base de Dados'!Q8</f>
        <v>-1.5912455620724703E-2</v>
      </c>
      <c r="X8" s="11">
        <f>'Base de Dados'!AA8/'Base de Dados'!R8</f>
        <v>4.7322073577266761E-2</v>
      </c>
      <c r="Y8" s="11">
        <f>'Base de Dados'!Y8/'Base de Dados'!G8</f>
        <v>-9.8361882478302659E-3</v>
      </c>
      <c r="Z8" s="11">
        <f>'Base de Dados'!Z8/'Base de Dados'!H8</f>
        <v>-1.0596905798953284E-2</v>
      </c>
      <c r="AA8" s="11">
        <f>'Base de Dados'!AA8/'Base de Dados'!I8</f>
        <v>2.3423909723078895E-2</v>
      </c>
      <c r="AB8" s="11">
        <f>'Base de Dados'!Y8/'Base de Dados'!AB8</f>
        <v>-2.6996164976981683E-2</v>
      </c>
      <c r="AC8" s="11">
        <f>'Base de Dados'!Z8/'Base de Dados'!AC8</f>
        <v>-3.2668551758166506E-2</v>
      </c>
      <c r="AD8" s="11">
        <f>'Base de Dados'!AA8/'Base de Dados'!AD8</f>
        <v>5.0623951207000438E-2</v>
      </c>
      <c r="AE8" s="11">
        <f>'Base de Dados'!AE8</f>
        <v>7.8759627389547493</v>
      </c>
      <c r="AF8" s="11">
        <f>'Base de Dados'!AF8</f>
        <v>7.864592533299982</v>
      </c>
      <c r="AG8" s="11">
        <f>'Base de Dados'!AG8</f>
        <v>7.3296023666227059</v>
      </c>
    </row>
    <row r="9" spans="1:33" ht="12.75" customHeight="1" x14ac:dyDescent="0.3">
      <c r="A9" s="8" t="s">
        <v>26</v>
      </c>
      <c r="B9" s="8" t="s">
        <v>27</v>
      </c>
      <c r="C9" s="8" t="s">
        <v>15</v>
      </c>
      <c r="D9" s="11">
        <f>'Base de Dados'!D9/'Base de Dados'!J9</f>
        <v>0.50098931708610484</v>
      </c>
      <c r="E9" s="11">
        <f>'Base de Dados'!E9/'Base de Dados'!K9</f>
        <v>0.94922522303160661</v>
      </c>
      <c r="F9" s="11">
        <f>'Base de Dados'!F9/'Base de Dados'!L9</f>
        <v>1.6653254228536154</v>
      </c>
      <c r="G9" s="11">
        <f>('Base de Dados'!S9+'Base de Dados'!V9)/'Base de Dados'!J9</f>
        <v>0.2257472385128502</v>
      </c>
      <c r="H9" s="11">
        <f>('Base de Dados'!T9+'Base de Dados'!W9)/'Base de Dados'!K9</f>
        <v>0.55349188849584519</v>
      </c>
      <c r="I9" s="11">
        <f>('Base de Dados'!U9+'Base de Dados'!X9)/'Base de Dados'!L9</f>
        <v>1.0668445065434771</v>
      </c>
      <c r="J9" s="11">
        <f>'Base de Dados'!M9/('Base de Dados'!M9+'Base de Dados'!P9)</f>
        <v>0.69506982289868569</v>
      </c>
      <c r="K9" s="11">
        <f>'Base de Dados'!N9/('Base de Dados'!N9+'Base de Dados'!Q9)</f>
        <v>0.66267477230612037</v>
      </c>
      <c r="L9" s="11">
        <f>'Base de Dados'!O9/('Base de Dados'!O9+'Base de Dados'!R9)</f>
        <v>0.62201459487021127</v>
      </c>
      <c r="M9" s="11">
        <f>'Base de Dados'!M9/'Base de Dados'!P9</f>
        <v>2.2794392785458739</v>
      </c>
      <c r="N9" s="11">
        <f>'Base de Dados'!N9/'Base de Dados'!Q9</f>
        <v>1.964498110136883</v>
      </c>
      <c r="O9" s="11">
        <f>'Base de Dados'!O9/'Base de Dados'!R9</f>
        <v>1.6456047943349306</v>
      </c>
      <c r="P9" s="11">
        <f>'Base de Dados'!P9/'Base de Dados'!M9</f>
        <v>0.43870438199956413</v>
      </c>
      <c r="Q9" s="11">
        <f>'Base de Dados'!Q9/'Base de Dados'!N9</f>
        <v>0.50903586765493081</v>
      </c>
      <c r="R9" s="11">
        <f>'Base de Dados'!R9/'Base de Dados'!O9</f>
        <v>0.60767931853537716</v>
      </c>
      <c r="S9" s="11">
        <f>'Base de Dados'!Y9/'Base de Dados'!G9</f>
        <v>3.6171048606133652E-3</v>
      </c>
      <c r="T9" s="11">
        <f>'Base de Dados'!Z9/'Base de Dados'!H9</f>
        <v>-5.2386682732524857E-4</v>
      </c>
      <c r="U9" s="11">
        <f>'Base de Dados'!AA9/'Base de Dados'!I9</f>
        <v>5.2510337162620789E-2</v>
      </c>
      <c r="V9" s="11">
        <f>'Base de Dados'!Y9/'Base de Dados'!P9</f>
        <v>1.1862075754514669E-2</v>
      </c>
      <c r="W9" s="11">
        <f>'Base de Dados'!Z9/'Base de Dados'!Q9</f>
        <v>-1.5530022195691042E-3</v>
      </c>
      <c r="X9" s="11">
        <f>'Base de Dados'!AA9/'Base de Dados'!R9</f>
        <v>0.13892159974957324</v>
      </c>
      <c r="Y9" s="11">
        <f>'Base de Dados'!Y9/'Base de Dados'!G9</f>
        <v>3.6171048606133652E-3</v>
      </c>
      <c r="Z9" s="11">
        <f>'Base de Dados'!Z9/'Base de Dados'!H9</f>
        <v>-5.2386682732524857E-4</v>
      </c>
      <c r="AA9" s="11">
        <f>'Base de Dados'!AA9/'Base de Dados'!I9</f>
        <v>5.2510337162620789E-2</v>
      </c>
      <c r="AB9" s="11">
        <f>'Base de Dados'!Y9/'Base de Dados'!AB9</f>
        <v>2.1162187964256601E-2</v>
      </c>
      <c r="AC9" s="11">
        <f>'Base de Dados'!Z9/'Base de Dados'!AC9</f>
        <v>-3.369301638711518E-3</v>
      </c>
      <c r="AD9" s="11">
        <f>'Base de Dados'!AA9/'Base de Dados'!AD9</f>
        <v>2.7165399740257383</v>
      </c>
      <c r="AE9" s="11">
        <f>'Base de Dados'!AE9</f>
        <v>7.2352756493076829</v>
      </c>
      <c r="AF9" s="11">
        <f>'Base de Dados'!AF9</f>
        <v>7.18554872729778</v>
      </c>
      <c r="AG9" s="11">
        <f>'Base de Dados'!AG9</f>
        <v>7.0566241073294425</v>
      </c>
    </row>
    <row r="10" spans="1:33" ht="12.75" customHeight="1" x14ac:dyDescent="0.3">
      <c r="A10" s="8" t="s">
        <v>28</v>
      </c>
      <c r="B10" s="8" t="s">
        <v>29</v>
      </c>
      <c r="C10" s="8" t="s">
        <v>15</v>
      </c>
      <c r="D10" s="11">
        <f>'Base de Dados'!D10/'Base de Dados'!J10</f>
        <v>0.34400149788973883</v>
      </c>
      <c r="E10" s="11">
        <f>'Base de Dados'!E10/'Base de Dados'!K10</f>
        <v>0.84558787314867345</v>
      </c>
      <c r="F10" s="11">
        <f>'Base de Dados'!F10/'Base de Dados'!L10</f>
        <v>1.3939915622210326</v>
      </c>
      <c r="G10" s="11">
        <f>('Base de Dados'!S10+'Base de Dados'!V10)/'Base de Dados'!J10</f>
        <v>0.1352558186573054</v>
      </c>
      <c r="H10" s="11">
        <f>('Base de Dados'!T10+'Base de Dados'!W10)/'Base de Dados'!K10</f>
        <v>0.3691316415051486</v>
      </c>
      <c r="I10" s="11">
        <f>('Base de Dados'!U10+'Base de Dados'!X10)/'Base de Dados'!L10</f>
        <v>0.53896249615210789</v>
      </c>
      <c r="J10" s="11">
        <f>'Base de Dados'!M10/('Base de Dados'!M10+'Base de Dados'!P10)</f>
        <v>0.86947352727181959</v>
      </c>
      <c r="K10" s="11">
        <f>'Base de Dados'!N10/('Base de Dados'!N10+'Base de Dados'!Q10)</f>
        <v>0.88199017485323117</v>
      </c>
      <c r="L10" s="11">
        <f>'Base de Dados'!O10/('Base de Dados'!O10+'Base de Dados'!R10)</f>
        <v>0.69116838070417741</v>
      </c>
      <c r="M10" s="11">
        <f>'Base de Dados'!M10/'Base de Dados'!P10</f>
        <v>6.6612811110163559</v>
      </c>
      <c r="N10" s="11">
        <f>'Base de Dados'!N10/'Base de Dados'!Q10</f>
        <v>7.4738707031918716</v>
      </c>
      <c r="O10" s="11">
        <f>'Base de Dados'!O10/'Base de Dados'!R10</f>
        <v>2.2380104157732745</v>
      </c>
      <c r="P10" s="11">
        <f>'Base de Dados'!P10/'Base de Dados'!M10</f>
        <v>0.15012127297048172</v>
      </c>
      <c r="Q10" s="11">
        <f>'Base de Dados'!Q10/'Base de Dados'!N10</f>
        <v>0.13379947817038487</v>
      </c>
      <c r="R10" s="11">
        <f>'Base de Dados'!R10/'Base de Dados'!O10</f>
        <v>0.44682544502567978</v>
      </c>
      <c r="S10" s="11">
        <f>'Base de Dados'!Y10/'Base de Dados'!G10</f>
        <v>1.0758640998145797E-2</v>
      </c>
      <c r="T10" s="11">
        <f>'Base de Dados'!Z10/'Base de Dados'!H10</f>
        <v>-0.23530153339177221</v>
      </c>
      <c r="U10" s="11">
        <f>'Base de Dados'!AA10/'Base de Dados'!I10</f>
        <v>1.4072664307979045E-2</v>
      </c>
      <c r="V10" s="11">
        <f>'Base de Dados'!Y10/'Base de Dados'!P10</f>
        <v>8.2424973059300549E-2</v>
      </c>
      <c r="W10" s="11">
        <f>'Base de Dados'!Z10/'Base de Dados'!Q10</f>
        <v>-1.9939147702246625</v>
      </c>
      <c r="X10" s="11">
        <f>'Base de Dados'!AA10/'Base de Dados'!R10</f>
        <v>4.5567433606916945E-2</v>
      </c>
      <c r="Y10" s="11">
        <f>'Base de Dados'!Y10/'Base de Dados'!G10</f>
        <v>1.0758640998145797E-2</v>
      </c>
      <c r="Z10" s="11">
        <f>'Base de Dados'!Z10/'Base de Dados'!H10</f>
        <v>-0.23530153339177221</v>
      </c>
      <c r="AA10" s="11">
        <f>'Base de Dados'!AA10/'Base de Dados'!I10</f>
        <v>1.4072664307979045E-2</v>
      </c>
      <c r="AB10" s="11">
        <f>'Base de Dados'!Y10/'Base de Dados'!AB10</f>
        <v>1.8075667710965849E-2</v>
      </c>
      <c r="AC10" s="11">
        <f>'Base de Dados'!Z10/'Base de Dados'!AC10</f>
        <v>-0.42798465225906995</v>
      </c>
      <c r="AD10" s="11">
        <f>'Base de Dados'!AA10/'Base de Dados'!AD10</f>
        <v>2.6711446967093391E-2</v>
      </c>
      <c r="AE10" s="11">
        <f>'Base de Dados'!AE10</f>
        <v>7.3750585816465142</v>
      </c>
      <c r="AF10" s="11">
        <f>'Base de Dados'!AF10</f>
        <v>7.3821270078727155</v>
      </c>
      <c r="AG10" s="11">
        <f>'Base de Dados'!AG10</f>
        <v>7.451446724310494</v>
      </c>
    </row>
    <row r="11" spans="1:33" ht="12.75" customHeight="1" x14ac:dyDescent="0.3">
      <c r="A11" s="8" t="s">
        <v>30</v>
      </c>
      <c r="B11" s="8" t="s">
        <v>31</v>
      </c>
      <c r="C11" s="8" t="s">
        <v>15</v>
      </c>
      <c r="D11" s="11">
        <f>'Base de Dados'!D11/'Base de Dados'!J11</f>
        <v>1.2308284556745153</v>
      </c>
      <c r="E11" s="11">
        <f>'Base de Dados'!E11/'Base de Dados'!K11</f>
        <v>0.80996193432319541</v>
      </c>
      <c r="F11" s="11">
        <f>'Base de Dados'!F11/'Base de Dados'!L11</f>
        <v>2.3653498810086742</v>
      </c>
      <c r="G11" s="11">
        <f>('Base de Dados'!S11+'Base de Dados'!V11)/'Base de Dados'!J11</f>
        <v>0.45394174420477496</v>
      </c>
      <c r="H11" s="11">
        <f>('Base de Dados'!T11+'Base de Dados'!W11)/'Base de Dados'!K11</f>
        <v>0.2286766579416738</v>
      </c>
      <c r="I11" s="11">
        <f>('Base de Dados'!U11+'Base de Dados'!X11)/'Base de Dados'!L11</f>
        <v>1.6520182014092915</v>
      </c>
      <c r="J11" s="11">
        <f>'Base de Dados'!M11/('Base de Dados'!M11+'Base de Dados'!P11)</f>
        <v>0.66920701389267689</v>
      </c>
      <c r="K11" s="11">
        <f>'Base de Dados'!N11/('Base de Dados'!N11+'Base de Dados'!Q11)</f>
        <v>0.66420925762825</v>
      </c>
      <c r="L11" s="11">
        <f>'Base de Dados'!O11/('Base de Dados'!O11+'Base de Dados'!R11)</f>
        <v>0.69303310238645111</v>
      </c>
      <c r="M11" s="11">
        <f>'Base de Dados'!M11/'Base de Dados'!P11</f>
        <v>2.0230387039571571</v>
      </c>
      <c r="N11" s="11">
        <f>'Base de Dados'!N11/'Base de Dados'!Q11</f>
        <v>1.9780451746132763</v>
      </c>
      <c r="O11" s="11">
        <f>'Base de Dados'!O11/'Base de Dados'!R11</f>
        <v>2.2576802507836993</v>
      </c>
      <c r="P11" s="11">
        <f>'Base de Dados'!P11/'Base de Dados'!M11</f>
        <v>0.49430591616658337</v>
      </c>
      <c r="Q11" s="11">
        <f>'Base de Dados'!Q11/'Base de Dados'!N11</f>
        <v>0.50554962689136151</v>
      </c>
      <c r="R11" s="11">
        <f>'Base de Dados'!R11/'Base de Dados'!O11</f>
        <v>0.44293251874479311</v>
      </c>
      <c r="S11" s="11">
        <f>'Base de Dados'!Y11/'Base de Dados'!G11</f>
        <v>3.0762355922744799E-2</v>
      </c>
      <c r="T11" s="11">
        <f>'Base de Dados'!Z11/'Base de Dados'!H11</f>
        <v>-4.088231039248337E-2</v>
      </c>
      <c r="U11" s="11">
        <f>'Base de Dados'!AA11/'Base de Dados'!I11</f>
        <v>-2.336927328751684E-2</v>
      </c>
      <c r="V11" s="11">
        <f>'Base de Dados'!Y11/'Base de Dados'!P11</f>
        <v>9.2995792579363218E-2</v>
      </c>
      <c r="W11" s="11">
        <f>'Base de Dados'!Z11/'Base de Dados'!Q11</f>
        <v>-0.1217493671913773</v>
      </c>
      <c r="X11" s="11">
        <f>'Base de Dados'!AA11/'Base de Dados'!R11</f>
        <v>-5.2760346776393817E-2</v>
      </c>
      <c r="Y11" s="11">
        <f>'Base de Dados'!Y11/'Base de Dados'!G11</f>
        <v>3.0762355922744799E-2</v>
      </c>
      <c r="Z11" s="11">
        <f>'Base de Dados'!Z11/'Base de Dados'!H11</f>
        <v>-4.088231039248337E-2</v>
      </c>
      <c r="AA11" s="11">
        <f>'Base de Dados'!AA11/'Base de Dados'!I11</f>
        <v>-2.336927328751684E-2</v>
      </c>
      <c r="AB11" s="11">
        <f>'Base de Dados'!Y11/'Base de Dados'!AB11</f>
        <v>4.4463433730592167E-2</v>
      </c>
      <c r="AC11" s="11">
        <f>'Base de Dados'!Z11/'Base de Dados'!AC11</f>
        <v>-7.7417426269216966E-2</v>
      </c>
      <c r="AD11" s="11">
        <f>'Base de Dados'!AA11/'Base de Dados'!AD11</f>
        <v>-9.7330588733169812E-2</v>
      </c>
      <c r="AE11" s="11">
        <f>'Base de Dados'!AE11</f>
        <v>6.3771732462355519</v>
      </c>
      <c r="AF11" s="11">
        <f>'Base de Dados'!AF11</f>
        <v>6.3568307558154693</v>
      </c>
      <c r="AG11" s="11">
        <f>'Base de Dados'!AG11</f>
        <v>6.3069315162226314</v>
      </c>
    </row>
    <row r="12" spans="1:33" ht="12.75" customHeight="1" x14ac:dyDescent="0.3">
      <c r="A12" s="8" t="s">
        <v>32</v>
      </c>
      <c r="B12" s="8" t="s">
        <v>33</v>
      </c>
      <c r="C12" s="8" t="s">
        <v>15</v>
      </c>
      <c r="D12" s="11">
        <f>'Base de Dados'!D12/'Base de Dados'!J12</f>
        <v>1.0280103359173127</v>
      </c>
      <c r="E12" s="11">
        <f>'Base de Dados'!E12/'Base de Dados'!K12</f>
        <v>1.0360849680958857</v>
      </c>
      <c r="F12" s="11">
        <f>'Base de Dados'!F12/'Base de Dados'!L12</f>
        <v>1.7978906310143961</v>
      </c>
      <c r="G12" s="11">
        <f>('Base de Dados'!S12+'Base de Dados'!V12)/'Base de Dados'!J12</f>
        <v>1.8604651162790697E-2</v>
      </c>
      <c r="H12" s="11">
        <f>('Base de Dados'!T12+'Base de Dados'!W12)/'Base de Dados'!K12</f>
        <v>2.4957324253516756E-2</v>
      </c>
      <c r="I12" s="11">
        <f>('Base de Dados'!U12+'Base de Dados'!X12)/'Base de Dados'!L12</f>
        <v>1.4088121327208807E-2</v>
      </c>
      <c r="J12" s="11">
        <f>'Base de Dados'!M12/('Base de Dados'!M12+'Base de Dados'!P12)</f>
        <v>0.76683597871227371</v>
      </c>
      <c r="K12" s="11">
        <f>'Base de Dados'!N12/('Base de Dados'!N12+'Base de Dados'!Q12)</f>
        <v>0.76603138594238851</v>
      </c>
      <c r="L12" s="11">
        <f>'Base de Dados'!O12/('Base de Dados'!O12+'Base de Dados'!R12)</f>
        <v>0.80232219066981347</v>
      </c>
      <c r="M12" s="11">
        <f>'Base de Dados'!M12/'Base de Dados'!P12</f>
        <v>3.288826356987522</v>
      </c>
      <c r="N12" s="11">
        <f>'Base de Dados'!N12/'Base de Dados'!Q12</f>
        <v>3.2740775468019137</v>
      </c>
      <c r="O12" s="11">
        <f>'Base de Dados'!O12/'Base de Dados'!R12</f>
        <v>4.0587367564847554</v>
      </c>
      <c r="P12" s="11">
        <f>'Base de Dados'!P12/'Base de Dados'!M12</f>
        <v>0.30405983516745272</v>
      </c>
      <c r="Q12" s="11">
        <f>'Base de Dados'!Q12/'Base de Dados'!N12</f>
        <v>0.30542954029197933</v>
      </c>
      <c r="R12" s="11">
        <f>'Base de Dados'!R12/'Base de Dados'!O12</f>
        <v>0.24638207895653061</v>
      </c>
      <c r="S12" s="11">
        <f>'Base de Dados'!Y12/'Base de Dados'!G12</f>
        <v>0.10032680672669239</v>
      </c>
      <c r="T12" s="11">
        <f>'Base de Dados'!Z12/'Base de Dados'!H12</f>
        <v>8.9276299945977966E-2</v>
      </c>
      <c r="U12" s="11">
        <f>'Base de Dados'!AA12/'Base de Dados'!I12</f>
        <v>-7.0210001613437392E-2</v>
      </c>
      <c r="V12" s="11">
        <f>'Base de Dados'!Y12/'Base de Dados'!P12</f>
        <v>0.32995744627513895</v>
      </c>
      <c r="W12" s="11">
        <f>'Base de Dados'!Z12/'Base de Dados'!Q12</f>
        <v>0.29229752911467932</v>
      </c>
      <c r="X12" s="11">
        <f>'Base de Dados'!AA12/'Base de Dados'!R12</f>
        <v>-0.28496391422131234</v>
      </c>
      <c r="Y12" s="11">
        <f>'Base de Dados'!Y12/'Base de Dados'!G12</f>
        <v>0.10032680672669239</v>
      </c>
      <c r="Z12" s="11">
        <f>'Base de Dados'!Z12/'Base de Dados'!H12</f>
        <v>8.9276299945977966E-2</v>
      </c>
      <c r="AA12" s="11">
        <f>'Base de Dados'!AA12/'Base de Dados'!I12</f>
        <v>-7.0210001613437392E-2</v>
      </c>
      <c r="AB12" s="11">
        <f>'Base de Dados'!Y12/'Base de Dados'!AB12</f>
        <v>0.70748619267102952</v>
      </c>
      <c r="AC12" s="11">
        <f>'Base de Dados'!Z12/'Base de Dados'!AC12</f>
        <v>0.56637040248572879</v>
      </c>
      <c r="AD12" s="11">
        <f>'Base de Dados'!AA12/'Base de Dados'!AD12</f>
        <v>-0.48299470738745898</v>
      </c>
      <c r="AE12" s="11">
        <f>'Base de Dados'!AE12</f>
        <v>5.7199731373038407</v>
      </c>
      <c r="AF12" s="11">
        <f>'Base de Dados'!AF12</f>
        <v>5.7885671165138151</v>
      </c>
      <c r="AG12" s="11">
        <f>'Base de Dados'!AG12</f>
        <v>5.7699714892764353</v>
      </c>
    </row>
    <row r="13" spans="1:33" ht="12.75" customHeight="1" x14ac:dyDescent="0.3">
      <c r="A13" s="8" t="s">
        <v>34</v>
      </c>
      <c r="B13" s="8" t="s">
        <v>35</v>
      </c>
      <c r="C13" s="8" t="s">
        <v>15</v>
      </c>
      <c r="D13" s="11">
        <f>'Base de Dados'!D13/'Base de Dados'!J13</f>
        <v>1.1483322527195448E-2</v>
      </c>
      <c r="E13" s="11">
        <f>'Base de Dados'!E13/'Base de Dados'!K13</f>
        <v>3.5505983622404425E-2</v>
      </c>
      <c r="F13" s="11">
        <f>'Base de Dados'!F13/'Base de Dados'!L13</f>
        <v>2.3658478338919115E-2</v>
      </c>
      <c r="G13" s="11">
        <f>('Base de Dados'!S13+'Base de Dados'!V13)/'Base de Dados'!J13</f>
        <v>2.5706601349566554E-3</v>
      </c>
      <c r="H13" s="11">
        <f>('Base de Dados'!T13+'Base de Dados'!W13)/'Base de Dados'!K13</f>
        <v>2.3105359244414397E-2</v>
      </c>
      <c r="I13" s="11">
        <f>('Base de Dados'!U13+'Base de Dados'!X13)/'Base de Dados'!L13</f>
        <v>7.8450039070686265E-3</v>
      </c>
      <c r="J13" s="11">
        <f>'Base de Dados'!M13/('Base de Dados'!M13+'Base de Dados'!P13)</f>
        <v>3.8875895005273655</v>
      </c>
      <c r="K13" s="11">
        <f>'Base de Dados'!N13/('Base de Dados'!N13+'Base de Dados'!Q13)</f>
        <v>3.0479300269888827</v>
      </c>
      <c r="L13" s="11">
        <f>'Base de Dados'!O13/('Base de Dados'!O13+'Base de Dados'!R13)</f>
        <v>0.7723197779857579</v>
      </c>
      <c r="M13" s="11">
        <f>'Base de Dados'!M13/'Base de Dados'!P13</f>
        <v>-1.346309612158296</v>
      </c>
      <c r="N13" s="11">
        <f>'Base de Dados'!N13/'Base de Dados'!Q13</f>
        <v>-1.4882979334359008</v>
      </c>
      <c r="O13" s="11">
        <f>'Base de Dados'!O13/'Base de Dados'!R13</f>
        <v>3.3921250214585927</v>
      </c>
      <c r="P13" s="11">
        <f>'Base de Dados'!P13/'Base de Dados'!M13</f>
        <v>-0.7427711953990136</v>
      </c>
      <c r="Q13" s="11">
        <f>'Base de Dados'!Q13/'Base de Dados'!N13</f>
        <v>-0.67190847849354263</v>
      </c>
      <c r="R13" s="11">
        <f>'Base de Dados'!R13/'Base de Dados'!O13</f>
        <v>0.29480045507579972</v>
      </c>
      <c r="S13" s="11">
        <f>'Base de Dados'!Y13/'Base de Dados'!G13</f>
        <v>-0.505249677290453</v>
      </c>
      <c r="T13" s="11">
        <f>'Base de Dados'!Z13/'Base de Dados'!H13</f>
        <v>-0.10607804259804608</v>
      </c>
      <c r="U13" s="11">
        <f>'Base de Dados'!AA13/'Base de Dados'!I13</f>
        <v>5.5068463555801979E-2</v>
      </c>
      <c r="V13" s="11">
        <f>'Base de Dados'!Y13/'Base de Dados'!P13</f>
        <v>0.17493096783962714</v>
      </c>
      <c r="W13" s="11">
        <f>'Base de Dados'!Z13/'Base de Dados'!Q13</f>
        <v>5.1281563468849163E-2</v>
      </c>
      <c r="X13" s="11">
        <f>'Base de Dados'!AA13/'Base de Dados'!R13</f>
        <v>5.5068463555801979E-2</v>
      </c>
      <c r="Y13" s="11">
        <f>'Base de Dados'!Y13/'Base de Dados'!G13</f>
        <v>-0.505249677290453</v>
      </c>
      <c r="Z13" s="11">
        <f>'Base de Dados'!Z13/'Base de Dados'!H13</f>
        <v>-0.10607804259804608</v>
      </c>
      <c r="AA13" s="11">
        <f>'Base de Dados'!AA13/'Base de Dados'!I13</f>
        <v>5.5068463555801979E-2</v>
      </c>
      <c r="AB13" s="11">
        <f>'Base de Dados'!Y13/'Base de Dados'!AB13</f>
        <v>-26.324249657428282</v>
      </c>
      <c r="AC13" s="11">
        <f>'Base de Dados'!Z13/'Base de Dados'!AC13</f>
        <v>-9.0536145901999561</v>
      </c>
      <c r="AD13" s="11">
        <f>'Base de Dados'!AA13/'Base de Dados'!AD13</f>
        <v>4.6527304400515037</v>
      </c>
      <c r="AE13" s="11">
        <f>'Base de Dados'!AE13</f>
        <v>6.372430147341368</v>
      </c>
      <c r="AF13" s="11">
        <f>'Base de Dados'!AF13</f>
        <v>6.4344013809522052</v>
      </c>
      <c r="AG13" s="11">
        <f>'Base de Dados'!AG13</f>
        <v>6.3485075514179234</v>
      </c>
    </row>
    <row r="14" spans="1:33" ht="12.75" customHeight="1" x14ac:dyDescent="0.3">
      <c r="A14" s="8" t="s">
        <v>36</v>
      </c>
      <c r="B14" s="8" t="s">
        <v>37</v>
      </c>
      <c r="C14" s="8" t="s">
        <v>15</v>
      </c>
      <c r="D14" s="11">
        <f>'Base de Dados'!D14/'Base de Dados'!J14</f>
        <v>1.6960212869704494</v>
      </c>
      <c r="E14" s="11">
        <f>'Base de Dados'!E14/'Base de Dados'!K14</f>
        <v>1.3299793058814442</v>
      </c>
      <c r="F14" s="11">
        <f>'Base de Dados'!F14/'Base de Dados'!L14</f>
        <v>1.0471035583903667</v>
      </c>
      <c r="G14" s="11">
        <f>('Base de Dados'!S14+'Base de Dados'!V14)/'Base de Dados'!J14</f>
        <v>0.15535096698775805</v>
      </c>
      <c r="H14" s="11">
        <f>('Base de Dados'!T14+'Base de Dados'!W14)/'Base de Dados'!K14</f>
        <v>0.16774753708029158</v>
      </c>
      <c r="I14" s="11">
        <f>('Base de Dados'!U14+'Base de Dados'!X14)/'Base de Dados'!L14</f>
        <v>9.5826645932258356E-2</v>
      </c>
      <c r="J14" s="11">
        <f>'Base de Dados'!M14/('Base de Dados'!M14+'Base de Dados'!P14)</f>
        <v>0.61547343594891613</v>
      </c>
      <c r="K14" s="11">
        <f>'Base de Dados'!N14/('Base de Dados'!N14+'Base de Dados'!Q14)</f>
        <v>0.62988286583353315</v>
      </c>
      <c r="L14" s="11">
        <f>'Base de Dados'!O14/('Base de Dados'!O14+'Base de Dados'!R14)</f>
        <v>1.5311060835399826</v>
      </c>
      <c r="M14" s="11">
        <f>'Base de Dados'!M14/'Base de Dados'!P14</f>
        <v>1.6006005657053937</v>
      </c>
      <c r="N14" s="11">
        <f>'Base de Dados'!N14/'Base de Dados'!Q14</f>
        <v>1.7018473550328315</v>
      </c>
      <c r="O14" s="11">
        <f>'Base de Dados'!O14/'Base de Dados'!R14</f>
        <v>-2.8828630117258265</v>
      </c>
      <c r="P14" s="11">
        <f>'Base de Dados'!P14/'Base de Dados'!M14</f>
        <v>0.62476549204472787</v>
      </c>
      <c r="Q14" s="11">
        <f>'Base de Dados'!Q14/'Base de Dados'!N14</f>
        <v>0.58759676479957179</v>
      </c>
      <c r="R14" s="11">
        <f>'Base de Dados'!R14/'Base de Dados'!O14</f>
        <v>-0.34687739095911807</v>
      </c>
      <c r="S14" s="11">
        <f>'Base de Dados'!Y14/'Base de Dados'!G14</f>
        <v>1.3780991198049038E-2</v>
      </c>
      <c r="T14" s="11">
        <f>'Base de Dados'!Z14/'Base de Dados'!H14</f>
        <v>3.472883237613069E-2</v>
      </c>
      <c r="U14" s="11">
        <f>'Base de Dados'!AA14/'Base de Dados'!I14</f>
        <v>-0.52868164979137033</v>
      </c>
      <c r="V14" s="11">
        <f>'Base de Dados'!Y14/'Base de Dados'!P14</f>
        <v>2.2057862307578342E-2</v>
      </c>
      <c r="W14" s="11">
        <f>'Base de Dados'!Z14/'Base de Dados'!Q14</f>
        <v>5.9103171522696583E-2</v>
      </c>
      <c r="X14" s="11">
        <f>'Base de Dados'!AA14/'Base de Dados'!R14</f>
        <v>1.5241167731617284</v>
      </c>
      <c r="Y14" s="11">
        <f>'Base de Dados'!Y14/'Base de Dados'!G14</f>
        <v>1.3780991198049038E-2</v>
      </c>
      <c r="Z14" s="11">
        <f>'Base de Dados'!Z14/'Base de Dados'!H14</f>
        <v>3.472883237613069E-2</v>
      </c>
      <c r="AA14" s="11">
        <f>'Base de Dados'!AA14/'Base de Dados'!I14</f>
        <v>-0.52868164979137033</v>
      </c>
      <c r="AB14" s="11">
        <f>'Base de Dados'!Y14/'Base de Dados'!AB14</f>
        <v>3.1253858882220743E-2</v>
      </c>
      <c r="AC14" s="11">
        <f>'Base de Dados'!Z14/'Base de Dados'!AC14</f>
        <v>8.3688755047442553E-2</v>
      </c>
      <c r="AD14" s="11">
        <f>'Base de Dados'!AA14/'Base de Dados'!AD14</f>
        <v>-1.7593148341769218</v>
      </c>
      <c r="AE14" s="11">
        <f>'Base de Dados'!AE14</f>
        <v>6.2182541992638569</v>
      </c>
      <c r="AF14" s="11">
        <f>'Base de Dados'!AF14</f>
        <v>6.2018385691817919</v>
      </c>
      <c r="AG14" s="11">
        <f>'Base de Dados'!AG14</f>
        <v>6.1822308516235278</v>
      </c>
    </row>
    <row r="15" spans="1:33" ht="12.75" customHeight="1" x14ac:dyDescent="0.3">
      <c r="A15" s="8" t="s">
        <v>38</v>
      </c>
      <c r="B15" s="8" t="s">
        <v>39</v>
      </c>
      <c r="C15" s="8" t="s">
        <v>15</v>
      </c>
      <c r="D15" s="11">
        <f>'Base de Dados'!D15/'Base de Dados'!J15</f>
        <v>0.59128127378541451</v>
      </c>
      <c r="E15" s="11">
        <f>'Base de Dados'!E15/'Base de Dados'!K15</f>
        <v>1.0908122008100289</v>
      </c>
      <c r="F15" s="11">
        <f>'Base de Dados'!F15/'Base de Dados'!L15</f>
        <v>1.1978922586668774</v>
      </c>
      <c r="G15" s="11">
        <f>('Base de Dados'!S15+'Base de Dados'!V15)/'Base de Dados'!J15</f>
        <v>5.962722914291968E-2</v>
      </c>
      <c r="H15" s="11">
        <f>('Base de Dados'!T15+'Base de Dados'!W15)/'Base de Dados'!K15</f>
        <v>0.21075741248682506</v>
      </c>
      <c r="I15" s="11">
        <f>('Base de Dados'!U15+'Base de Dados'!X15)/'Base de Dados'!L15</f>
        <v>0.20561749898379483</v>
      </c>
      <c r="J15" s="11">
        <f>'Base de Dados'!M15/('Base de Dados'!M15+'Base de Dados'!P15)</f>
        <v>0.99980969007600984</v>
      </c>
      <c r="K15" s="11">
        <f>'Base de Dados'!N15/('Base de Dados'!N15+'Base de Dados'!Q15)</f>
        <v>0.83343252971382487</v>
      </c>
      <c r="L15" s="11">
        <f>'Base de Dados'!O15/('Base de Dados'!O15+'Base de Dados'!R15)</f>
        <v>0.74376783771142763</v>
      </c>
      <c r="M15" s="11">
        <f>'Base de Dados'!M15/'Base de Dados'!P15</f>
        <v>5253.5867237687362</v>
      </c>
      <c r="N15" s="11">
        <f>'Base de Dados'!N15/'Base de Dados'!Q15</f>
        <v>5.0035731963865855</v>
      </c>
      <c r="O15" s="11">
        <f>'Base de Dados'!O15/'Base de Dados'!R15</f>
        <v>2.9027106943498584</v>
      </c>
      <c r="P15" s="11">
        <f>'Base de Dados'!P15/'Base de Dados'!M15</f>
        <v>1.9034614875123551E-4</v>
      </c>
      <c r="Q15" s="11">
        <f>'Base de Dados'!Q15/'Base de Dados'!N15</f>
        <v>0.19985717421345345</v>
      </c>
      <c r="R15" s="11">
        <f>'Base de Dados'!R15/'Base de Dados'!O15</f>
        <v>0.34450556920691588</v>
      </c>
      <c r="S15" s="11">
        <f>'Base de Dados'!Y15/'Base de Dados'!G15</f>
        <v>-0.21221471849616855</v>
      </c>
      <c r="T15" s="11">
        <f>'Base de Dados'!Z15/'Base de Dados'!H15</f>
        <v>-0.16727537172877391</v>
      </c>
      <c r="U15" s="11">
        <f>'Base de Dados'!AA15/'Base de Dados'!I15</f>
        <v>-2.7751959165362147E-2</v>
      </c>
      <c r="V15" s="11">
        <f>'Base de Dados'!Y15/'Base de Dados'!P15</f>
        <v>-1115.1006423982869</v>
      </c>
      <c r="W15" s="11">
        <f>'Base de Dados'!Z15/'Base de Dados'!Q15</f>
        <v>-1.0042499381264696</v>
      </c>
      <c r="X15" s="11">
        <f>'Base de Dados'!AA15/'Base de Dados'!R15</f>
        <v>-0.10830786782381942</v>
      </c>
      <c r="Y15" s="11">
        <f>'Base de Dados'!Y15/'Base de Dados'!G15</f>
        <v>-0.21221471849616855</v>
      </c>
      <c r="Z15" s="11">
        <f>'Base de Dados'!Z15/'Base de Dados'!H15</f>
        <v>-0.16727537172877391</v>
      </c>
      <c r="AA15" s="11">
        <f>'Base de Dados'!AA15/'Base de Dados'!I15</f>
        <v>-2.7751959165362147E-2</v>
      </c>
      <c r="AB15" s="11">
        <f>'Base de Dados'!Y15/'Base de Dados'!AB15</f>
        <v>-0.64333577118459806</v>
      </c>
      <c r="AC15" s="11">
        <f>'Base de Dados'!Z15/'Base de Dados'!AC15</f>
        <v>-0.44271372289626981</v>
      </c>
      <c r="AD15" s="11">
        <f>'Base de Dados'!AA15/'Base de Dados'!AD15</f>
        <v>-7.9246183002917317E-2</v>
      </c>
      <c r="AE15" s="11">
        <f>'Base de Dados'!AE15</f>
        <v>6.3898554447658062</v>
      </c>
      <c r="AF15" s="11">
        <f>'Base de Dados'!AF15</f>
        <v>6.4920548907295839</v>
      </c>
      <c r="AG15" s="11">
        <f>'Base de Dados'!AG15</f>
        <v>6.5253620502109735</v>
      </c>
    </row>
    <row r="16" spans="1:33" ht="12.75" customHeight="1" x14ac:dyDescent="0.3">
      <c r="A16" s="8" t="s">
        <v>40</v>
      </c>
      <c r="B16" s="8" t="s">
        <v>41</v>
      </c>
      <c r="C16" s="8" t="s">
        <v>15</v>
      </c>
      <c r="D16" s="11">
        <f>'Base de Dados'!D16/'Base de Dados'!J16</f>
        <v>0.10008888042983269</v>
      </c>
      <c r="E16" s="11">
        <f>'Base de Dados'!E16/'Base de Dados'!K16</f>
        <v>0.16336108529050342</v>
      </c>
      <c r="F16" s="11">
        <f>'Base de Dados'!F16/'Base de Dados'!L16</f>
        <v>0.95034916417579984</v>
      </c>
      <c r="G16" s="11">
        <f>('Base de Dados'!S16+'Base de Dados'!V16)/'Base de Dados'!J16</f>
        <v>6.3219664478316876E-3</v>
      </c>
      <c r="H16" s="11">
        <f>('Base de Dados'!T16+'Base de Dados'!W16)/'Base de Dados'!K16</f>
        <v>6.8365934448591731E-3</v>
      </c>
      <c r="I16" s="11">
        <f>('Base de Dados'!U16+'Base de Dados'!X16)/'Base de Dados'!L16</f>
        <v>3.8015277316506141E-2</v>
      </c>
      <c r="J16" s="11">
        <f>'Base de Dados'!M16/('Base de Dados'!M16+'Base de Dados'!P16)</f>
        <v>-0.74118043797582434</v>
      </c>
      <c r="K16" s="11">
        <f>'Base de Dados'!N16/('Base de Dados'!N16+'Base de Dados'!Q16)</f>
        <v>-2.4471458178873009</v>
      </c>
      <c r="L16" s="11">
        <f>'Base de Dados'!O16/('Base de Dados'!O16+'Base de Dados'!R16)</f>
        <v>1.4542401255458828</v>
      </c>
      <c r="M16" s="11">
        <f>'Base de Dados'!M16/'Base de Dados'!P16</f>
        <v>-0.42567698430925938</v>
      </c>
      <c r="N16" s="11">
        <f>'Base de Dados'!N16/'Base de Dados'!Q16</f>
        <v>-0.70990493212936268</v>
      </c>
      <c r="O16" s="11">
        <f>'Base de Dados'!O16/'Base de Dados'!R16</f>
        <v>-3.2014787856934719</v>
      </c>
      <c r="P16" s="11">
        <f>'Base de Dados'!P16/'Base de Dados'!M16</f>
        <v>-2.3491991271801722</v>
      </c>
      <c r="Q16" s="11">
        <f>'Base de Dados'!Q16/'Base de Dados'!N16</f>
        <v>-1.4086393187894835</v>
      </c>
      <c r="R16" s="11">
        <f>'Base de Dados'!R16/'Base de Dados'!O16</f>
        <v>-0.31235565403985338</v>
      </c>
      <c r="S16" s="11">
        <f>'Base de Dados'!Y16/'Base de Dados'!G16</f>
        <v>-0.77310856127676875</v>
      </c>
      <c r="T16" s="11">
        <f>'Base de Dados'!Z16/'Base de Dados'!H16</f>
        <v>-1.3442683846247683</v>
      </c>
      <c r="U16" s="11">
        <f>'Base de Dados'!AA16/'Base de Dados'!I16</f>
        <v>-0.26228810978903799</v>
      </c>
      <c r="V16" s="11">
        <f>'Base de Dados'!Y16/'Base de Dados'!P16</f>
        <v>0.32909452090796515</v>
      </c>
      <c r="W16" s="11">
        <f>'Base de Dados'!Z16/'Base de Dados'!Q16</f>
        <v>0.95430275635069417</v>
      </c>
      <c r="X16" s="11">
        <f>'Base de Dados'!AA16/'Base de Dados'!R16</f>
        <v>0.83970981922924537</v>
      </c>
      <c r="Y16" s="11">
        <f>'Base de Dados'!Y16/'Base de Dados'!G16</f>
        <v>-0.77310856127676875</v>
      </c>
      <c r="Z16" s="11">
        <f>'Base de Dados'!Z16/'Base de Dados'!H16</f>
        <v>-1.3442683846247683</v>
      </c>
      <c r="AA16" s="11">
        <f>'Base de Dados'!AA16/'Base de Dados'!I16</f>
        <v>-0.26228810978903799</v>
      </c>
      <c r="AB16" s="11">
        <f>'Base de Dados'!Y16/'Base de Dados'!AB16</f>
        <v>3.8837447783505876</v>
      </c>
      <c r="AC16" s="11">
        <f>'Base de Dados'!Z16/'Base de Dados'!AC16</f>
        <v>5.3974305701926069</v>
      </c>
      <c r="AD16" s="11">
        <f>'Base de Dados'!AA16/'Base de Dados'!AD16</f>
        <v>2.9724058861506268</v>
      </c>
      <c r="AE16" s="11">
        <f>'Base de Dados'!AE16</f>
        <v>6.2547536959849737</v>
      </c>
      <c r="AF16" s="11">
        <f>'Base de Dados'!AF16</f>
        <v>6.301074291442089</v>
      </c>
      <c r="AG16" s="11">
        <f>'Base de Dados'!AG16</f>
        <v>6.4849108390178003</v>
      </c>
    </row>
    <row r="17" spans="1:33" ht="12.75" customHeight="1" x14ac:dyDescent="0.3">
      <c r="A17" s="8" t="s">
        <v>42</v>
      </c>
      <c r="B17" s="8" t="s">
        <v>43</v>
      </c>
      <c r="C17" s="8" t="s">
        <v>15</v>
      </c>
      <c r="D17" s="11">
        <f>'Base de Dados'!D17/'Base de Dados'!J17</f>
        <v>0.44552813868725533</v>
      </c>
      <c r="E17" s="11">
        <f>'Base de Dados'!E17/'Base de Dados'!K17</f>
        <v>0.27254873815417513</v>
      </c>
      <c r="F17" s="11">
        <f>'Base de Dados'!F17/'Base de Dados'!L17</f>
        <v>0.33615684218662312</v>
      </c>
      <c r="G17" s="11">
        <f>('Base de Dados'!S17+'Base de Dados'!V17)/'Base de Dados'!J17</f>
        <v>6.1215589699981823E-2</v>
      </c>
      <c r="H17" s="11">
        <f>('Base de Dados'!T17+'Base de Dados'!W17)/'Base de Dados'!K17</f>
        <v>2.9051601658049302E-2</v>
      </c>
      <c r="I17" s="11">
        <f>('Base de Dados'!U17+'Base de Dados'!X17)/'Base de Dados'!L17</f>
        <v>3.2957291152087051E-2</v>
      </c>
      <c r="J17" s="11">
        <f>'Base de Dados'!M17/('Base de Dados'!M17+'Base de Dados'!P17)</f>
        <v>5.9545479639690182</v>
      </c>
      <c r="K17" s="11">
        <f>'Base de Dados'!N17/('Base de Dados'!N17+'Base de Dados'!Q17)</f>
        <v>5.1634186788527217</v>
      </c>
      <c r="L17" s="11">
        <f>'Base de Dados'!O17/('Base de Dados'!O17+'Base de Dados'!R17)</f>
        <v>5.0865284116881888</v>
      </c>
      <c r="M17" s="11">
        <f>'Base de Dados'!M17/'Base de Dados'!P17</f>
        <v>-1.2018347601582031</v>
      </c>
      <c r="N17" s="11">
        <f>'Base de Dados'!N17/'Base de Dados'!Q17</f>
        <v>-1.240187230047102</v>
      </c>
      <c r="O17" s="11">
        <f>'Base de Dados'!O17/'Base de Dados'!R17</f>
        <v>-1.2447064841491924</v>
      </c>
      <c r="P17" s="11">
        <f>'Base de Dados'!P17/'Base de Dados'!M17</f>
        <v>-0.8320611394767492</v>
      </c>
      <c r="Q17" s="11">
        <f>'Base de Dados'!Q17/'Base de Dados'!N17</f>
        <v>-0.80632986356585878</v>
      </c>
      <c r="R17" s="11">
        <f>'Base de Dados'!R17/'Base de Dados'!O17</f>
        <v>-0.8034022580701351</v>
      </c>
      <c r="S17" s="11">
        <f>'Base de Dados'!Y17/'Base de Dados'!G17</f>
        <v>1.6702362425600679</v>
      </c>
      <c r="T17" s="11">
        <f>'Base de Dados'!Z17/'Base de Dados'!H17</f>
        <v>-7.0504547636965426E-2</v>
      </c>
      <c r="U17" s="11">
        <f>'Base de Dados'!AA17/'Base de Dados'!I17</f>
        <v>-9.5223122960890652E-2</v>
      </c>
      <c r="V17" s="11">
        <f>'Base de Dados'!Y17/'Base de Dados'!P17</f>
        <v>-0.33711173142464951</v>
      </c>
      <c r="W17" s="11">
        <f>'Base de Dados'!Z17/'Base de Dados'!Q17</f>
        <v>1.6934292002646675E-2</v>
      </c>
      <c r="X17" s="11">
        <f>'Base de Dados'!AA17/'Base de Dados'!R17</f>
        <v>2.3301715629465786E-2</v>
      </c>
      <c r="Y17" s="11">
        <f>'Base de Dados'!Y17/'Base de Dados'!G17</f>
        <v>1.6702362425600679</v>
      </c>
      <c r="Z17" s="11">
        <f>'Base de Dados'!Z17/'Base de Dados'!H17</f>
        <v>-7.0504547636965426E-2</v>
      </c>
      <c r="AA17" s="11">
        <f>'Base de Dados'!AA17/'Base de Dados'!I17</f>
        <v>-9.5223122960890652E-2</v>
      </c>
      <c r="AB17" s="11">
        <f>'Base de Dados'!Y17/'Base de Dados'!AB17</f>
        <v>29.134952239660603</v>
      </c>
      <c r="AC17" s="11">
        <f>'Base de Dados'!Z17/'Base de Dados'!AC17</f>
        <v>-2.638672061681588</v>
      </c>
      <c r="AD17" s="11">
        <f>'Base de Dados'!AA17/'Base de Dados'!AD17</f>
        <v>-1.4585535165257495</v>
      </c>
      <c r="AE17" s="11">
        <f>'Base de Dados'!AE17</f>
        <v>5.8262050715060534</v>
      </c>
      <c r="AF17" s="11">
        <f>'Base de Dados'!AF17</f>
        <v>6.0699180957005927</v>
      </c>
      <c r="AG17" s="11">
        <f>'Base de Dados'!AG17</f>
        <v>6.1056372186139685</v>
      </c>
    </row>
    <row r="18" spans="1:33" ht="12.75" customHeight="1" x14ac:dyDescent="0.3">
      <c r="A18" s="8" t="s">
        <v>44</v>
      </c>
      <c r="B18" s="8" t="s">
        <v>45</v>
      </c>
      <c r="C18" s="8" t="s">
        <v>15</v>
      </c>
      <c r="D18" s="11">
        <f>'Base de Dados'!D18/'Base de Dados'!J18</f>
        <v>6.660850395577364E-2</v>
      </c>
      <c r="E18" s="11">
        <f>'Base de Dados'!E18/'Base de Dados'!K18</f>
        <v>6.3213987960206344E-2</v>
      </c>
      <c r="F18" s="11">
        <f>'Base de Dados'!F18/'Base de Dados'!L18</f>
        <v>7.1520036221562236E-2</v>
      </c>
      <c r="G18" s="11">
        <f>('Base de Dados'!S18+'Base de Dados'!V18)/'Base de Dados'!J18</f>
        <v>2.3747409276810526E-4</v>
      </c>
      <c r="H18" s="11">
        <f>('Base de Dados'!T18+'Base de Dados'!W18)/'Base de Dados'!K18</f>
        <v>2.4544788830295434E-4</v>
      </c>
      <c r="I18" s="11">
        <f>('Base de Dados'!U18+'Base de Dados'!X18)/'Base de Dados'!L18</f>
        <v>3.9427217298369853E-4</v>
      </c>
      <c r="J18" s="11">
        <f>'Base de Dados'!M18/('Base de Dados'!M18+'Base de Dados'!P18)</f>
        <v>1.3678283735542343</v>
      </c>
      <c r="K18" s="11">
        <f>'Base de Dados'!N18/('Base de Dados'!N18+'Base de Dados'!Q18)</f>
        <v>1.6673664950822298</v>
      </c>
      <c r="L18" s="11">
        <f>'Base de Dados'!O18/('Base de Dados'!O18+'Base de Dados'!R18)</f>
        <v>1.2772788698964455</v>
      </c>
      <c r="M18" s="11">
        <f>'Base de Dados'!M18/'Base de Dados'!P18</f>
        <v>-3.7186592223358095</v>
      </c>
      <c r="N18" s="11">
        <f>'Base de Dados'!N18/'Base de Dados'!Q18</f>
        <v>-2.4984270372710045</v>
      </c>
      <c r="O18" s="11">
        <f>'Base de Dados'!O18/'Base de Dados'!R18</f>
        <v>-4.6064774801392803</v>
      </c>
      <c r="P18" s="11">
        <f>'Base de Dados'!P18/'Base de Dados'!M18</f>
        <v>-0.26891412743431431</v>
      </c>
      <c r="Q18" s="11">
        <f>'Base de Dados'!Q18/'Base de Dados'!N18</f>
        <v>-0.40025183248588497</v>
      </c>
      <c r="R18" s="11">
        <f>'Base de Dados'!R18/'Base de Dados'!O18</f>
        <v>-0.21708561570342555</v>
      </c>
      <c r="S18" s="11">
        <f>'Base de Dados'!Y18/'Base de Dados'!G18</f>
        <v>8.0826715264052607E-2</v>
      </c>
      <c r="T18" s="11">
        <f>'Base de Dados'!Z18/'Base de Dados'!H18</f>
        <v>-0.15405631988649479</v>
      </c>
      <c r="U18" s="11">
        <f>'Base de Dados'!AA18/'Base de Dados'!I18</f>
        <v>-5.7151865878761941E-2</v>
      </c>
      <c r="V18" s="11">
        <f>'Base de Dados'!Y18/'Base de Dados'!P18</f>
        <v>-0.30056701012777975</v>
      </c>
      <c r="W18" s="11">
        <f>'Base de Dados'!Z18/'Base de Dados'!Q18</f>
        <v>0.38489847486688927</v>
      </c>
      <c r="X18" s="11">
        <f>'Base de Dados'!AA18/'Base de Dados'!R18</f>
        <v>0.26326878311845742</v>
      </c>
      <c r="Y18" s="11">
        <f>'Base de Dados'!Y18/'Base de Dados'!G18</f>
        <v>8.0826715264052607E-2</v>
      </c>
      <c r="Z18" s="11">
        <f>'Base de Dados'!Z18/'Base de Dados'!H18</f>
        <v>-0.15405631988649479</v>
      </c>
      <c r="AA18" s="11">
        <f>'Base de Dados'!AA18/'Base de Dados'!I18</f>
        <v>-5.7151865878761941E-2</v>
      </c>
      <c r="AB18" s="11">
        <f>'Base de Dados'!Y18/'Base de Dados'!AB18</f>
        <v>119.22113594040968</v>
      </c>
      <c r="AC18" s="11">
        <f>'Base de Dados'!Z18/'Base de Dados'!AC18</f>
        <v>24.415020894155361</v>
      </c>
      <c r="AD18" s="11">
        <f>'Base de Dados'!AA18/'Base de Dados'!AD18</f>
        <v>-26.860684603465277</v>
      </c>
      <c r="AE18" s="11">
        <f>'Base de Dados'!AE18</f>
        <v>6.5008326027424328</v>
      </c>
      <c r="AF18" s="11">
        <f>'Base de Dados'!AF18</f>
        <v>6.4422456259362777</v>
      </c>
      <c r="AG18" s="11">
        <f>'Base de Dados'!AG18</f>
        <v>6.5232838399030832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Y1:AA1"/>
    <mergeCell ref="AB1:AD1"/>
    <mergeCell ref="AE1:AG1"/>
    <mergeCell ref="J1:L1"/>
    <mergeCell ref="M1:O1"/>
    <mergeCell ref="P1:R1"/>
    <mergeCell ref="S1:U1"/>
    <mergeCell ref="V1:X1"/>
    <mergeCell ref="A1:A2"/>
    <mergeCell ref="B1:B2"/>
    <mergeCell ref="C1:C2"/>
    <mergeCell ref="D1:F1"/>
    <mergeCell ref="G1:I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V1" zoomScaleNormal="100" workbookViewId="0">
      <selection activeCell="AE18" sqref="AE18"/>
    </sheetView>
  </sheetViews>
  <sheetFormatPr defaultColWidth="12.6640625" defaultRowHeight="15" customHeight="1" x14ac:dyDescent="0.3"/>
  <cols>
    <col min="1" max="1" width="13.44140625" customWidth="1"/>
    <col min="2" max="2" width="21.88671875" customWidth="1"/>
    <col min="3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4" t="s">
        <v>0</v>
      </c>
      <c r="B1" s="4" t="s">
        <v>1</v>
      </c>
      <c r="C1" s="4" t="s">
        <v>2</v>
      </c>
      <c r="D1" s="1" t="s">
        <v>46</v>
      </c>
      <c r="E1" s="1"/>
      <c r="F1" s="1"/>
      <c r="G1" s="1" t="s">
        <v>47</v>
      </c>
      <c r="H1" s="1"/>
      <c r="I1" s="1"/>
      <c r="J1" s="1" t="s">
        <v>48</v>
      </c>
      <c r="K1" s="1"/>
      <c r="L1" s="1"/>
      <c r="M1" s="1" t="s">
        <v>49</v>
      </c>
      <c r="N1" s="1"/>
      <c r="O1" s="1"/>
      <c r="P1" s="1" t="s">
        <v>50</v>
      </c>
      <c r="Q1" s="1"/>
      <c r="R1" s="1"/>
      <c r="S1" s="1" t="s">
        <v>51</v>
      </c>
      <c r="T1" s="1"/>
      <c r="U1" s="1"/>
      <c r="V1" s="1" t="s">
        <v>52</v>
      </c>
      <c r="W1" s="1"/>
      <c r="X1" s="1"/>
      <c r="Y1" s="1" t="s">
        <v>53</v>
      </c>
      <c r="Z1" s="1"/>
      <c r="AA1" s="1"/>
      <c r="AB1" s="1" t="s">
        <v>54</v>
      </c>
      <c r="AC1" s="1"/>
      <c r="AD1" s="1"/>
      <c r="AE1" s="1" t="s">
        <v>55</v>
      </c>
      <c r="AF1" s="1"/>
      <c r="AG1" s="1"/>
    </row>
    <row r="2" spans="1:33" ht="12.75" customHeight="1" x14ac:dyDescent="0.3">
      <c r="A2" s="4"/>
      <c r="B2" s="4"/>
      <c r="C2" s="4"/>
      <c r="D2" s="6">
        <v>2023</v>
      </c>
      <c r="E2" s="6">
        <v>2022</v>
      </c>
      <c r="F2" s="6">
        <v>2021</v>
      </c>
      <c r="G2" s="6">
        <v>2023</v>
      </c>
      <c r="H2" s="6">
        <v>2022</v>
      </c>
      <c r="I2" s="6">
        <v>2021</v>
      </c>
      <c r="J2" s="6">
        <v>2023</v>
      </c>
      <c r="K2" s="6">
        <v>2022</v>
      </c>
      <c r="L2" s="6">
        <v>2021</v>
      </c>
      <c r="M2" s="6">
        <v>2023</v>
      </c>
      <c r="N2" s="6">
        <v>2022</v>
      </c>
      <c r="O2" s="6">
        <v>2021</v>
      </c>
      <c r="P2" s="6">
        <v>2023</v>
      </c>
      <c r="Q2" s="6">
        <v>2022</v>
      </c>
      <c r="R2" s="6">
        <v>2021</v>
      </c>
      <c r="S2" s="6">
        <v>2023</v>
      </c>
      <c r="T2" s="6">
        <v>2022</v>
      </c>
      <c r="U2" s="6">
        <v>2021</v>
      </c>
      <c r="V2" s="6">
        <v>2023</v>
      </c>
      <c r="W2" s="6">
        <v>2022</v>
      </c>
      <c r="X2" s="6">
        <v>2021</v>
      </c>
      <c r="Y2" s="6">
        <v>2023</v>
      </c>
      <c r="Z2" s="6">
        <v>2022</v>
      </c>
      <c r="AA2" s="6">
        <v>2021</v>
      </c>
      <c r="AB2" s="6">
        <v>2023</v>
      </c>
      <c r="AC2" s="6">
        <v>2022</v>
      </c>
      <c r="AD2" s="6">
        <v>2021</v>
      </c>
      <c r="AE2" s="6">
        <v>2023</v>
      </c>
      <c r="AF2" s="6">
        <v>2022</v>
      </c>
      <c r="AG2" s="6">
        <v>2021</v>
      </c>
    </row>
    <row r="3" spans="1:33" ht="12.75" customHeight="1" x14ac:dyDescent="0.3">
      <c r="A3" s="8" t="s">
        <v>13</v>
      </c>
      <c r="B3" s="8" t="s">
        <v>14</v>
      </c>
      <c r="C3" s="8" t="s">
        <v>15</v>
      </c>
      <c r="D3" s="11">
        <v>0.70901269318604299</v>
      </c>
      <c r="E3" s="11">
        <v>0.86698734177215198</v>
      </c>
      <c r="F3" s="11">
        <v>0.98859559886491399</v>
      </c>
      <c r="G3" s="11">
        <v>0.13665091082903999</v>
      </c>
      <c r="H3" s="11">
        <v>0.10222784810126601</v>
      </c>
      <c r="I3" s="11">
        <v>9.5357926861915701E-2</v>
      </c>
      <c r="J3" s="11">
        <v>0.89204900612576599</v>
      </c>
      <c r="K3" s="11">
        <v>0.85146455276325395</v>
      </c>
      <c r="L3" s="11">
        <v>0.99981025719894201</v>
      </c>
      <c r="M3" s="11">
        <v>8.2634626519976795</v>
      </c>
      <c r="N3" s="11">
        <v>5.7323996971990896</v>
      </c>
      <c r="O3" s="11">
        <v>5269.2921766897298</v>
      </c>
      <c r="P3" s="11">
        <v>0.121014645084437</v>
      </c>
      <c r="Q3" s="11">
        <v>0.17444701221525299</v>
      </c>
      <c r="R3" s="11">
        <v>1.8977881022119001E-4</v>
      </c>
      <c r="S3" s="11">
        <v>-8.2041505188148497E-2</v>
      </c>
      <c r="T3" s="11">
        <v>-9.6137628605161094E-3</v>
      </c>
      <c r="U3" s="11">
        <v>-8.4040747028862502E-3</v>
      </c>
      <c r="V3" s="11">
        <v>-0.759988419224088</v>
      </c>
      <c r="W3" s="11">
        <v>-6.4723694171082494E-2</v>
      </c>
      <c r="X3" s="11">
        <v>-52.687599787120803</v>
      </c>
      <c r="Y3" s="11">
        <v>-8.2041505188148497E-2</v>
      </c>
      <c r="Z3" s="11">
        <v>-9.6137628605161094E-3</v>
      </c>
      <c r="AA3" s="11">
        <v>-8.4040747028862502E-3</v>
      </c>
      <c r="AB3" s="11">
        <v>-9.0997330744964799E-2</v>
      </c>
      <c r="AC3" s="11">
        <v>-1.10686775843097E-2</v>
      </c>
      <c r="AD3" s="11">
        <v>-9.6119615521537902E-3</v>
      </c>
      <c r="AE3" s="11">
        <v>7.5050956881164597</v>
      </c>
      <c r="AF3" s="11">
        <v>7.5511327007286102</v>
      </c>
      <c r="AG3" s="11">
        <v>7.5482665451707502</v>
      </c>
    </row>
    <row r="4" spans="1:33" ht="12.75" customHeight="1" x14ac:dyDescent="0.3">
      <c r="A4" s="8" t="s">
        <v>16</v>
      </c>
      <c r="B4" s="8" t="s">
        <v>17</v>
      </c>
      <c r="C4" s="8" t="s">
        <v>15</v>
      </c>
      <c r="D4" s="11">
        <v>0.217696600710299</v>
      </c>
      <c r="E4" s="11">
        <v>0.33833522648014203</v>
      </c>
      <c r="F4" s="11">
        <v>0.48291120045595398</v>
      </c>
      <c r="G4" s="11">
        <v>8.1237950279046206E-2</v>
      </c>
      <c r="H4" s="11">
        <v>0.121061756441681</v>
      </c>
      <c r="I4" s="11">
        <v>0.15926158800635601</v>
      </c>
      <c r="J4" s="11">
        <v>2.0639867232159301</v>
      </c>
      <c r="K4" s="11">
        <v>1.8367846385542199</v>
      </c>
      <c r="L4" s="11">
        <v>1.33642098360117</v>
      </c>
      <c r="M4" s="11">
        <v>-1.93986135181976</v>
      </c>
      <c r="N4" s="11">
        <v>-2.1950506186726702</v>
      </c>
      <c r="O4" s="11">
        <v>-3.9724661918992998</v>
      </c>
      <c r="P4" s="11">
        <v>-0.51550075940319795</v>
      </c>
      <c r="Q4" s="11">
        <v>-0.455570359741724</v>
      </c>
      <c r="R4" s="11">
        <v>-0.25173279058717002</v>
      </c>
      <c r="S4" s="11">
        <v>-8.3791259450488695E-2</v>
      </c>
      <c r="T4" s="11">
        <v>-0.41478413654618501</v>
      </c>
      <c r="U4" s="11">
        <v>-0.16624908237805</v>
      </c>
      <c r="V4" s="11">
        <v>7.8752166377816304E-2</v>
      </c>
      <c r="W4" s="11">
        <v>0.49568803899512598</v>
      </c>
      <c r="X4" s="11">
        <v>0.49416977680303498</v>
      </c>
      <c r="Y4" s="11">
        <v>-8.3791259450488695E-2</v>
      </c>
      <c r="Z4" s="11">
        <v>-0.41478413654618501</v>
      </c>
      <c r="AA4" s="11">
        <v>-0.16624908237805</v>
      </c>
      <c r="AB4" s="11">
        <v>-0.15205461116316399</v>
      </c>
      <c r="AC4" s="11">
        <v>-0.51198636768521699</v>
      </c>
      <c r="AD4" s="11">
        <v>-0.27695544304415698</v>
      </c>
      <c r="AE4" s="11">
        <v>7.4332096087714703</v>
      </c>
      <c r="AF4" s="11">
        <v>7.5034093167436096</v>
      </c>
      <c r="AG4" s="11">
        <v>7.57424169321924</v>
      </c>
    </row>
    <row r="5" spans="1:33" ht="12.75" customHeight="1" x14ac:dyDescent="0.3">
      <c r="A5" s="8" t="s">
        <v>18</v>
      </c>
      <c r="B5" s="8" t="s">
        <v>19</v>
      </c>
      <c r="C5" s="8" t="s">
        <v>15</v>
      </c>
      <c r="D5" s="11">
        <v>0.92573694891031499</v>
      </c>
      <c r="E5" s="11">
        <v>1.09423009964037</v>
      </c>
      <c r="F5" s="11">
        <v>1.2768684883957699</v>
      </c>
      <c r="G5" s="11">
        <v>0.38835601335039399</v>
      </c>
      <c r="H5" s="11">
        <v>0.53254857569282199</v>
      </c>
      <c r="I5" s="11">
        <v>0.61876284502016199</v>
      </c>
      <c r="J5" s="11">
        <v>0.51428483535728897</v>
      </c>
      <c r="K5" s="11">
        <v>0.52220589285388097</v>
      </c>
      <c r="L5" s="11">
        <v>0.53105179046142403</v>
      </c>
      <c r="M5" s="11">
        <v>1.0588198038568399</v>
      </c>
      <c r="N5" s="11">
        <v>1.0929517234380199</v>
      </c>
      <c r="O5" s="11">
        <v>1.13243164097792</v>
      </c>
      <c r="P5" s="11">
        <v>0.94444776755913895</v>
      </c>
      <c r="Q5" s="11">
        <v>0.914953495708275</v>
      </c>
      <c r="R5" s="11">
        <v>0.883055509766971</v>
      </c>
      <c r="S5" s="11">
        <v>5.7320256133315102E-2</v>
      </c>
      <c r="T5" s="11">
        <v>5.4560198252807099E-2</v>
      </c>
      <c r="U5" s="11">
        <v>4.3371540765592603E-2</v>
      </c>
      <c r="V5" s="11">
        <v>0.118012078489416</v>
      </c>
      <c r="W5" s="11">
        <v>0.11419186096433299</v>
      </c>
      <c r="X5" s="11">
        <v>9.2486845846513094E-2</v>
      </c>
      <c r="Y5" s="11">
        <v>5.7320256133315102E-2</v>
      </c>
      <c r="Z5" s="11">
        <v>5.4560198252807099E-2</v>
      </c>
      <c r="AA5" s="11">
        <v>4.3371540765592603E-2</v>
      </c>
      <c r="AB5" s="11">
        <v>0.137788334266122</v>
      </c>
      <c r="AC5" s="11">
        <v>0.141517347880731</v>
      </c>
      <c r="AD5" s="11">
        <v>0.11830392403984601</v>
      </c>
      <c r="AE5" s="11">
        <v>7.7886699744122803</v>
      </c>
      <c r="AF5" s="11">
        <v>7.75745498102685</v>
      </c>
      <c r="AG5" s="11">
        <v>7.7256297800650904</v>
      </c>
    </row>
    <row r="6" spans="1:33" ht="12.75" customHeight="1" x14ac:dyDescent="0.3">
      <c r="A6" s="8" t="s">
        <v>20</v>
      </c>
      <c r="B6" s="8" t="s">
        <v>21</v>
      </c>
      <c r="C6" s="8" t="s">
        <v>15</v>
      </c>
      <c r="D6" s="11">
        <v>0.90653286504599195</v>
      </c>
      <c r="E6" s="11">
        <v>1.20169469864736</v>
      </c>
      <c r="F6" s="11">
        <v>1.2116058311726501</v>
      </c>
      <c r="G6" s="11">
        <v>0.17654445002511299</v>
      </c>
      <c r="H6" s="11">
        <v>0.28426206170040302</v>
      </c>
      <c r="I6" s="11">
        <v>0.23852854426623499</v>
      </c>
      <c r="J6" s="11">
        <v>0.551724415673577</v>
      </c>
      <c r="K6" s="11">
        <v>0.59413217274774399</v>
      </c>
      <c r="L6" s="11">
        <v>0.62606469669949205</v>
      </c>
      <c r="M6" s="11">
        <v>1.2307706129090099</v>
      </c>
      <c r="N6" s="11">
        <v>1.4638562922566301</v>
      </c>
      <c r="O6" s="11">
        <v>1.6742594004192299</v>
      </c>
      <c r="P6" s="11">
        <v>0.81249908757280898</v>
      </c>
      <c r="Q6" s="11">
        <v>0.68312716575370402</v>
      </c>
      <c r="R6" s="11">
        <v>0.59727901169293196</v>
      </c>
      <c r="S6" s="11">
        <v>0.104851392943428</v>
      </c>
      <c r="T6" s="11">
        <v>7.6286624708312295E-2</v>
      </c>
      <c r="U6" s="11">
        <v>7.2107036939459204E-2</v>
      </c>
      <c r="V6" s="11">
        <v>0.233899406100776</v>
      </c>
      <c r="W6" s="11">
        <v>0.18795928030259601</v>
      </c>
      <c r="X6" s="11">
        <v>0.192832921371726</v>
      </c>
      <c r="Y6" s="11">
        <v>0.104851392943428</v>
      </c>
      <c r="Z6" s="11">
        <v>7.6286624708312295E-2</v>
      </c>
      <c r="AA6" s="11">
        <v>7.2107036939459204E-2</v>
      </c>
      <c r="AB6" s="11">
        <v>0.15649582498061201</v>
      </c>
      <c r="AC6" s="11">
        <v>0.118805379991091</v>
      </c>
      <c r="AD6" s="11">
        <v>0.111539435247775</v>
      </c>
      <c r="AE6" s="11">
        <v>7.7403633211948497</v>
      </c>
      <c r="AF6" s="11">
        <v>7.7297383681889702</v>
      </c>
      <c r="AG6" s="11">
        <v>7.7163857552532003</v>
      </c>
    </row>
    <row r="7" spans="1:33" ht="12.75" customHeight="1" x14ac:dyDescent="0.3">
      <c r="A7" s="8" t="s">
        <v>22</v>
      </c>
      <c r="B7" s="8" t="s">
        <v>23</v>
      </c>
      <c r="C7" s="8" t="s">
        <v>15</v>
      </c>
      <c r="D7" s="11">
        <v>3.02885609438199</v>
      </c>
      <c r="E7" s="11">
        <v>2.7539148850811901</v>
      </c>
      <c r="F7" s="11">
        <v>4.2932917267735702</v>
      </c>
      <c r="G7" s="11">
        <v>2.2287048464177199</v>
      </c>
      <c r="H7" s="11">
        <v>2.0572007521764002</v>
      </c>
      <c r="I7" s="11">
        <v>2.4622996123411398</v>
      </c>
      <c r="J7" s="11">
        <v>0.73616311268216195</v>
      </c>
      <c r="K7" s="11">
        <v>0.73802293161472798</v>
      </c>
      <c r="L7" s="11">
        <v>0.71757233809090704</v>
      </c>
      <c r="M7" s="11">
        <v>2.7902205797149402</v>
      </c>
      <c r="N7" s="11">
        <v>2.81712798819997</v>
      </c>
      <c r="O7" s="11">
        <v>2.5407296623865201</v>
      </c>
      <c r="P7" s="11">
        <v>0.35839460409333102</v>
      </c>
      <c r="Q7" s="11">
        <v>0.354971447583736</v>
      </c>
      <c r="R7" s="11">
        <v>0.39358772198561798</v>
      </c>
      <c r="S7" s="11">
        <v>2.3396567165018398E-2</v>
      </c>
      <c r="T7" s="11">
        <v>1.4563236782362E-2</v>
      </c>
      <c r="U7" s="11">
        <v>3.2282377883778697E-2</v>
      </c>
      <c r="V7" s="11">
        <v>8.8678150363535393E-2</v>
      </c>
      <c r="W7" s="11">
        <v>5.5589738720737199E-2</v>
      </c>
      <c r="X7" s="11">
        <v>0.11430317294546601</v>
      </c>
      <c r="Y7" s="11">
        <v>2.3396567165018398E-2</v>
      </c>
      <c r="Z7" s="11">
        <v>1.4563236782362E-2</v>
      </c>
      <c r="AA7" s="11">
        <v>3.2282377883778697E-2</v>
      </c>
      <c r="AB7" s="11">
        <v>4.54475711760403E-2</v>
      </c>
      <c r="AC7" s="11">
        <v>5.4913328115702098E-2</v>
      </c>
      <c r="AD7" s="11">
        <v>8.2315014760903096E-2</v>
      </c>
      <c r="AE7" s="11">
        <v>7.9558914121547302</v>
      </c>
      <c r="AF7" s="11">
        <v>7.9379105203025997</v>
      </c>
      <c r="AG7" s="11">
        <v>7.7157578477683399</v>
      </c>
    </row>
    <row r="8" spans="1:33" ht="12.75" customHeight="1" x14ac:dyDescent="0.3">
      <c r="A8" s="8" t="s">
        <v>24</v>
      </c>
      <c r="B8" s="8" t="s">
        <v>25</v>
      </c>
      <c r="C8" s="8" t="s">
        <v>15</v>
      </c>
      <c r="D8" s="11">
        <v>1.2329378001458799</v>
      </c>
      <c r="E8" s="11">
        <v>1.0324851542628899</v>
      </c>
      <c r="F8" s="11">
        <v>1.0419974928182301</v>
      </c>
      <c r="G8" s="11">
        <v>0.820255042310292</v>
      </c>
      <c r="H8" s="11">
        <v>0.59873111577982796</v>
      </c>
      <c r="I8" s="11">
        <v>0.64917919943525604</v>
      </c>
      <c r="J8" s="11">
        <v>0.346776546615984</v>
      </c>
      <c r="K8" s="11">
        <v>0.33404962429861201</v>
      </c>
      <c r="L8" s="11">
        <v>0.50501091874529402</v>
      </c>
      <c r="M8" s="11">
        <v>0.53086971207098099</v>
      </c>
      <c r="N8" s="11">
        <v>0.50161338815491496</v>
      </c>
      <c r="O8" s="11">
        <v>1.0202465829451901</v>
      </c>
      <c r="P8" s="11">
        <v>1.8837013626166199</v>
      </c>
      <c r="Q8" s="11">
        <v>1.9935672045722299</v>
      </c>
      <c r="R8" s="11">
        <v>0.98015520631616004</v>
      </c>
      <c r="S8" s="11">
        <v>-9.8361882478302694E-3</v>
      </c>
      <c r="T8" s="11">
        <v>-1.05969057989533E-2</v>
      </c>
      <c r="U8" s="11">
        <v>2.3423909723078899E-2</v>
      </c>
      <c r="V8" s="11">
        <v>-1.50579226708319E-2</v>
      </c>
      <c r="W8" s="11">
        <v>-1.59124556207247E-2</v>
      </c>
      <c r="X8" s="11">
        <v>4.7322073577266803E-2</v>
      </c>
      <c r="Y8" s="11">
        <v>-9.8361882478302694E-3</v>
      </c>
      <c r="Z8" s="11">
        <v>-1.05969057989533E-2</v>
      </c>
      <c r="AA8" s="11">
        <v>2.3423909723078899E-2</v>
      </c>
      <c r="AB8" s="11">
        <v>-2.69961649769817E-2</v>
      </c>
      <c r="AC8" s="11">
        <v>-3.2668551758166499E-2</v>
      </c>
      <c r="AD8" s="11">
        <v>5.0623951207000403E-2</v>
      </c>
      <c r="AE8" s="11">
        <v>7.8759627389547502</v>
      </c>
      <c r="AF8" s="11">
        <v>7.8645925332999802</v>
      </c>
      <c r="AG8" s="11">
        <v>7.3296023666227104</v>
      </c>
    </row>
    <row r="9" spans="1:33" ht="12.75" customHeight="1" x14ac:dyDescent="0.3">
      <c r="A9" s="8" t="s">
        <v>26</v>
      </c>
      <c r="B9" s="8" t="s">
        <v>27</v>
      </c>
      <c r="C9" s="8" t="s">
        <v>15</v>
      </c>
      <c r="D9" s="11">
        <v>0.50098931708610495</v>
      </c>
      <c r="E9" s="11">
        <v>0.94922522303160695</v>
      </c>
      <c r="F9" s="11">
        <v>1.6653254228536201</v>
      </c>
      <c r="G9" s="11">
        <v>0.22574723851285</v>
      </c>
      <c r="H9" s="11">
        <v>0.55349188849584496</v>
      </c>
      <c r="I9" s="11">
        <v>1.06684450654348</v>
      </c>
      <c r="J9" s="11">
        <v>0.69506982289868602</v>
      </c>
      <c r="K9" s="11">
        <v>0.66267477230612004</v>
      </c>
      <c r="L9" s="11">
        <v>0.62201459487021105</v>
      </c>
      <c r="M9" s="11">
        <v>2.2794392785458699</v>
      </c>
      <c r="N9" s="11">
        <v>1.9644981101368799</v>
      </c>
      <c r="O9" s="11">
        <v>1.6456047943349299</v>
      </c>
      <c r="P9" s="11">
        <v>0.43870438199956402</v>
      </c>
      <c r="Q9" s="11">
        <v>0.50903586765493103</v>
      </c>
      <c r="R9" s="11">
        <v>0.60767931853537704</v>
      </c>
      <c r="S9" s="11">
        <v>3.61710486061337E-3</v>
      </c>
      <c r="T9" s="11">
        <v>-5.23866827325249E-4</v>
      </c>
      <c r="U9" s="11">
        <v>5.2510337162620803E-2</v>
      </c>
      <c r="V9" s="11">
        <v>1.18620757545147E-2</v>
      </c>
      <c r="W9" s="11">
        <v>-1.5530022195691E-3</v>
      </c>
      <c r="X9" s="11">
        <v>0.13892159974957299</v>
      </c>
      <c r="Y9" s="11">
        <v>3.61710486061337E-3</v>
      </c>
      <c r="Z9" s="11">
        <v>-5.23866827325249E-4</v>
      </c>
      <c r="AA9" s="11">
        <v>5.2510337162620803E-2</v>
      </c>
      <c r="AB9" s="11">
        <v>2.1162187964256601E-2</v>
      </c>
      <c r="AC9" s="11">
        <v>-3.3693016387115202E-3</v>
      </c>
      <c r="AD9" s="11">
        <v>2.7165399740257401</v>
      </c>
      <c r="AE9" s="11">
        <v>7.2352756493076802</v>
      </c>
      <c r="AF9" s="11">
        <v>7.18554872729778</v>
      </c>
      <c r="AG9" s="11">
        <v>7.0566241073294398</v>
      </c>
    </row>
    <row r="10" spans="1:33" ht="12.75" customHeight="1" x14ac:dyDescent="0.3">
      <c r="A10" s="8" t="s">
        <v>28</v>
      </c>
      <c r="B10" s="8" t="s">
        <v>29</v>
      </c>
      <c r="C10" s="8" t="s">
        <v>15</v>
      </c>
      <c r="D10" s="11">
        <v>0.34400149788973899</v>
      </c>
      <c r="E10" s="11">
        <v>0.84558787314867401</v>
      </c>
      <c r="F10" s="11">
        <v>1.3939915622210299</v>
      </c>
      <c r="G10" s="11">
        <v>0.13525581865730499</v>
      </c>
      <c r="H10" s="11">
        <v>0.36913164150514899</v>
      </c>
      <c r="I10" s="11">
        <v>0.53896249615210801</v>
      </c>
      <c r="J10" s="11">
        <v>0.86947352727182003</v>
      </c>
      <c r="K10" s="11">
        <v>0.88199017485323095</v>
      </c>
      <c r="L10" s="11">
        <v>0.69116838070417697</v>
      </c>
      <c r="M10" s="11">
        <v>6.6612811110163603</v>
      </c>
      <c r="N10" s="11">
        <v>7.4738707031918699</v>
      </c>
      <c r="O10" s="11">
        <v>2.2380104157732701</v>
      </c>
      <c r="P10" s="11">
        <v>0.150121272970482</v>
      </c>
      <c r="Q10" s="11">
        <v>0.13379947817038501</v>
      </c>
      <c r="R10" s="11">
        <v>0.44682544502568</v>
      </c>
      <c r="S10" s="11">
        <v>1.07586409981458E-2</v>
      </c>
      <c r="T10" s="11">
        <v>-0.23530153339177201</v>
      </c>
      <c r="U10" s="11">
        <v>1.4072664307979E-2</v>
      </c>
      <c r="V10" s="11">
        <v>8.2424973059300605E-2</v>
      </c>
      <c r="W10" s="11">
        <v>-1.99391477022466</v>
      </c>
      <c r="X10" s="11">
        <v>4.5567433606916903E-2</v>
      </c>
      <c r="Y10" s="11">
        <v>1.07586409981458E-2</v>
      </c>
      <c r="Z10" s="11">
        <v>-0.23530153339177201</v>
      </c>
      <c r="AA10" s="11">
        <v>1.4072664307979E-2</v>
      </c>
      <c r="AB10" s="11">
        <v>1.8075667710965901E-2</v>
      </c>
      <c r="AC10" s="11">
        <v>-0.42798465225907001</v>
      </c>
      <c r="AD10" s="11">
        <v>2.6711446967093402E-2</v>
      </c>
      <c r="AE10" s="11">
        <v>7.3750585816465097</v>
      </c>
      <c r="AF10" s="11">
        <v>7.3821270078727199</v>
      </c>
      <c r="AG10" s="11">
        <v>7.4514467243104896</v>
      </c>
    </row>
    <row r="11" spans="1:33" ht="12.75" customHeight="1" x14ac:dyDescent="0.3">
      <c r="A11" s="8" t="s">
        <v>30</v>
      </c>
      <c r="B11" s="8" t="s">
        <v>31</v>
      </c>
      <c r="C11" s="8" t="s">
        <v>15</v>
      </c>
      <c r="D11" s="11">
        <v>1.2308284556745199</v>
      </c>
      <c r="E11" s="11">
        <v>0.80996193432319497</v>
      </c>
      <c r="F11" s="11">
        <v>2.3653498810086702</v>
      </c>
      <c r="G11" s="11">
        <v>0.45394174420477501</v>
      </c>
      <c r="H11" s="11">
        <v>0.22867665794167399</v>
      </c>
      <c r="I11" s="11">
        <v>1.6520182014092899</v>
      </c>
      <c r="J11" s="11">
        <v>0.66920701389267701</v>
      </c>
      <c r="K11" s="11">
        <v>0.66420925762825</v>
      </c>
      <c r="L11" s="11">
        <v>0.69303310238645099</v>
      </c>
      <c r="M11" s="11">
        <v>2.0230387039571598</v>
      </c>
      <c r="N11" s="11">
        <v>1.9780451746132801</v>
      </c>
      <c r="O11" s="11">
        <v>2.2576802507837002</v>
      </c>
      <c r="P11" s="11">
        <v>0.49430591616658298</v>
      </c>
      <c r="Q11" s="11">
        <v>0.50554962689136196</v>
      </c>
      <c r="R11" s="11">
        <v>0.442932518744793</v>
      </c>
      <c r="S11" s="11">
        <v>3.0762355922744799E-2</v>
      </c>
      <c r="T11" s="11">
        <v>-4.0882310392483398E-2</v>
      </c>
      <c r="U11" s="11">
        <v>-2.3369273287516801E-2</v>
      </c>
      <c r="V11" s="11">
        <v>9.2995792579363204E-2</v>
      </c>
      <c r="W11" s="11">
        <v>-0.12174936719137699</v>
      </c>
      <c r="X11" s="11">
        <v>-5.2760346776393803E-2</v>
      </c>
      <c r="Y11" s="11">
        <v>3.0762355922744799E-2</v>
      </c>
      <c r="Z11" s="11">
        <v>-4.0882310392483398E-2</v>
      </c>
      <c r="AA11" s="11">
        <v>-2.3369273287516801E-2</v>
      </c>
      <c r="AB11" s="11">
        <v>4.4463433730592201E-2</v>
      </c>
      <c r="AC11" s="11">
        <v>-7.7417426269216993E-2</v>
      </c>
      <c r="AD11" s="11">
        <v>-9.7330588733169798E-2</v>
      </c>
      <c r="AE11" s="11">
        <v>6.3771732462355502</v>
      </c>
      <c r="AF11" s="11">
        <v>6.3568307558154702</v>
      </c>
      <c r="AG11" s="11">
        <v>6.3069315162226296</v>
      </c>
    </row>
    <row r="12" spans="1:33" ht="12.75" customHeight="1" x14ac:dyDescent="0.3">
      <c r="A12" s="8" t="s">
        <v>32</v>
      </c>
      <c r="B12" s="8" t="s">
        <v>33</v>
      </c>
      <c r="C12" s="8" t="s">
        <v>15</v>
      </c>
      <c r="D12" s="11">
        <v>1.0280103359173101</v>
      </c>
      <c r="E12" s="11">
        <v>1.0360849680958899</v>
      </c>
      <c r="F12" s="11">
        <v>1.7978906310144001</v>
      </c>
      <c r="G12" s="11">
        <v>1.8604651162790701E-2</v>
      </c>
      <c r="H12" s="11">
        <v>2.4957324253516801E-2</v>
      </c>
      <c r="I12" s="11">
        <v>1.40881213272088E-2</v>
      </c>
      <c r="J12" s="11">
        <v>0.76683597871227405</v>
      </c>
      <c r="K12" s="11">
        <v>0.76603138594238895</v>
      </c>
      <c r="L12" s="11">
        <v>0.80232219066981403</v>
      </c>
      <c r="M12" s="11">
        <v>3.2888263569875198</v>
      </c>
      <c r="N12" s="11">
        <v>3.2740775468019101</v>
      </c>
      <c r="O12" s="11">
        <v>4.0587367564847598</v>
      </c>
      <c r="P12" s="11">
        <v>0.304059835167453</v>
      </c>
      <c r="Q12" s="11">
        <v>0.305429540291979</v>
      </c>
      <c r="R12" s="11">
        <v>0.246382078956531</v>
      </c>
      <c r="S12" s="11">
        <v>0.100326806726692</v>
      </c>
      <c r="T12" s="11">
        <v>8.9276299945977994E-2</v>
      </c>
      <c r="U12" s="11">
        <v>-7.0210001613437406E-2</v>
      </c>
      <c r="V12" s="11">
        <v>0.32995744627513901</v>
      </c>
      <c r="W12" s="11">
        <v>0.29229752911467899</v>
      </c>
      <c r="X12" s="11">
        <v>-0.28496391422131201</v>
      </c>
      <c r="Y12" s="11">
        <v>0.100326806726692</v>
      </c>
      <c r="Z12" s="11">
        <v>8.9276299945977994E-2</v>
      </c>
      <c r="AA12" s="11">
        <v>-7.0210001613437406E-2</v>
      </c>
      <c r="AB12" s="11">
        <v>0.70748619267102997</v>
      </c>
      <c r="AC12" s="11">
        <v>0.56637040248572901</v>
      </c>
      <c r="AD12" s="11">
        <v>-0.48299470738745898</v>
      </c>
      <c r="AE12" s="11">
        <v>5.7199731373038398</v>
      </c>
      <c r="AF12" s="11">
        <v>5.7885671165138204</v>
      </c>
      <c r="AG12" s="11">
        <v>5.7699714892764398</v>
      </c>
    </row>
    <row r="13" spans="1:33" ht="12.75" customHeight="1" x14ac:dyDescent="0.3">
      <c r="A13" s="8" t="s">
        <v>34</v>
      </c>
      <c r="B13" s="8" t="s">
        <v>35</v>
      </c>
      <c r="C13" s="8" t="s">
        <v>15</v>
      </c>
      <c r="D13" s="11">
        <v>1.1483322527195401E-2</v>
      </c>
      <c r="E13" s="11">
        <v>3.5505983622404397E-2</v>
      </c>
      <c r="F13" s="11">
        <v>2.3658478338919101E-2</v>
      </c>
      <c r="G13" s="11">
        <v>2.5706601349566602E-3</v>
      </c>
      <c r="H13" s="11">
        <v>2.3105359244414401E-2</v>
      </c>
      <c r="I13" s="11">
        <v>7.84500390706863E-3</v>
      </c>
      <c r="J13" s="11">
        <v>3.88758950052737</v>
      </c>
      <c r="K13" s="11">
        <v>3.04793002698888</v>
      </c>
      <c r="L13" s="11">
        <v>0.77231977798575802</v>
      </c>
      <c r="M13" s="11">
        <v>-1.3463096121583</v>
      </c>
      <c r="N13" s="11">
        <v>-1.4882979334358999</v>
      </c>
      <c r="O13" s="11">
        <v>3.3921250214585901</v>
      </c>
      <c r="P13" s="11">
        <v>-0.74277119539901404</v>
      </c>
      <c r="Q13" s="11">
        <v>-0.67190847849354296</v>
      </c>
      <c r="R13" s="11">
        <v>0.29480045507579999</v>
      </c>
      <c r="S13" s="11">
        <v>-0.505249677290453</v>
      </c>
      <c r="T13" s="11">
        <v>-0.106078042598046</v>
      </c>
      <c r="U13" s="11">
        <v>5.5068463555802E-2</v>
      </c>
      <c r="V13" s="11">
        <v>0.174930967839627</v>
      </c>
      <c r="W13" s="11">
        <v>5.1281563468849198E-2</v>
      </c>
      <c r="X13" s="11">
        <v>5.5068463555802E-2</v>
      </c>
      <c r="Y13" s="11">
        <v>-0.505249677290453</v>
      </c>
      <c r="Z13" s="11">
        <v>-0.106078042598046</v>
      </c>
      <c r="AA13" s="11">
        <v>5.5068463555802E-2</v>
      </c>
      <c r="AB13" s="11">
        <v>-26.3242496574283</v>
      </c>
      <c r="AC13" s="11">
        <v>-9.0536145901999596</v>
      </c>
      <c r="AD13" s="11">
        <v>4.6527304400515002</v>
      </c>
      <c r="AE13" s="11">
        <v>6.3724301473413698</v>
      </c>
      <c r="AF13" s="11">
        <v>6.4344013809522096</v>
      </c>
      <c r="AG13" s="11">
        <v>6.3485075514179199</v>
      </c>
    </row>
    <row r="14" spans="1:33" ht="12.75" customHeight="1" x14ac:dyDescent="0.3">
      <c r="A14" s="8" t="s">
        <v>36</v>
      </c>
      <c r="B14" s="8" t="s">
        <v>37</v>
      </c>
      <c r="C14" s="8" t="s">
        <v>15</v>
      </c>
      <c r="D14" s="11">
        <v>1.6960212869704501</v>
      </c>
      <c r="E14" s="11">
        <v>1.32997930588144</v>
      </c>
      <c r="F14" s="11">
        <v>1.0471035583903701</v>
      </c>
      <c r="G14" s="11">
        <v>0.15535096698775799</v>
      </c>
      <c r="H14" s="11">
        <v>0.167747537080292</v>
      </c>
      <c r="I14" s="11">
        <v>9.5826645932258397E-2</v>
      </c>
      <c r="J14" s="11">
        <v>0.61547343594891601</v>
      </c>
      <c r="K14" s="11">
        <v>0.62988286583353303</v>
      </c>
      <c r="L14" s="11">
        <v>1.5311060835399799</v>
      </c>
      <c r="M14" s="11">
        <v>1.6006005657053901</v>
      </c>
      <c r="N14" s="11">
        <v>1.7018473550328299</v>
      </c>
      <c r="O14" s="11">
        <v>-2.88286301172583</v>
      </c>
      <c r="P14" s="11">
        <v>0.62476549204472798</v>
      </c>
      <c r="Q14" s="11">
        <v>0.58759676479957201</v>
      </c>
      <c r="R14" s="11">
        <v>-0.34687739095911801</v>
      </c>
      <c r="S14" s="11">
        <v>1.3780991198049E-2</v>
      </c>
      <c r="T14" s="11">
        <v>3.4728832376130697E-2</v>
      </c>
      <c r="U14" s="11">
        <v>-0.52868164979137</v>
      </c>
      <c r="V14" s="11">
        <v>2.2057862307578301E-2</v>
      </c>
      <c r="W14" s="11">
        <v>5.9103171522696597E-2</v>
      </c>
      <c r="X14" s="11">
        <v>1.52411677316173</v>
      </c>
      <c r="Y14" s="11">
        <v>1.3780991198049E-2</v>
      </c>
      <c r="Z14" s="11">
        <v>3.4728832376130697E-2</v>
      </c>
      <c r="AA14" s="11">
        <v>-0.52868164979137</v>
      </c>
      <c r="AB14" s="11">
        <v>3.1253858882220702E-2</v>
      </c>
      <c r="AC14" s="11">
        <v>8.3688755047442595E-2</v>
      </c>
      <c r="AD14" s="11">
        <v>-1.75931483417692</v>
      </c>
      <c r="AE14" s="11">
        <v>6.2182541992638596</v>
      </c>
      <c r="AF14" s="11">
        <v>6.2018385691817901</v>
      </c>
      <c r="AG14" s="11">
        <v>6.1822308516235296</v>
      </c>
    </row>
    <row r="15" spans="1:33" ht="12.75" customHeight="1" x14ac:dyDescent="0.3">
      <c r="A15" s="8" t="s">
        <v>38</v>
      </c>
      <c r="B15" s="8" t="s">
        <v>39</v>
      </c>
      <c r="C15" s="8" t="s">
        <v>15</v>
      </c>
      <c r="D15" s="11">
        <v>0.59128127378541495</v>
      </c>
      <c r="E15" s="11">
        <v>1.0908122008100301</v>
      </c>
      <c r="F15" s="11">
        <v>1.1978922586668801</v>
      </c>
      <c r="G15" s="11">
        <v>5.9627229142919701E-2</v>
      </c>
      <c r="H15" s="11">
        <v>0.210757412486825</v>
      </c>
      <c r="I15" s="11">
        <v>0.205617498983795</v>
      </c>
      <c r="J15" s="11">
        <v>0.99980969007600995</v>
      </c>
      <c r="K15" s="11">
        <v>0.83343252971382498</v>
      </c>
      <c r="L15" s="11">
        <v>0.74376783771142796</v>
      </c>
      <c r="M15" s="11">
        <v>5253.5867237687398</v>
      </c>
      <c r="N15" s="11">
        <v>5.0035731963865899</v>
      </c>
      <c r="O15" s="11">
        <v>2.9027106943498602</v>
      </c>
      <c r="P15" s="11">
        <v>1.90346148751236E-4</v>
      </c>
      <c r="Q15" s="11">
        <v>0.199857174213453</v>
      </c>
      <c r="R15" s="11">
        <v>0.344505569206916</v>
      </c>
      <c r="S15" s="11">
        <v>-0.21221471849616899</v>
      </c>
      <c r="T15" s="11">
        <v>-0.16727537172877399</v>
      </c>
      <c r="U15" s="11">
        <v>-2.7751959165362099E-2</v>
      </c>
      <c r="V15" s="11">
        <v>-1115.1006423982899</v>
      </c>
      <c r="W15" s="11">
        <v>-1.00424993812647</v>
      </c>
      <c r="X15" s="11">
        <v>-0.108307867823819</v>
      </c>
      <c r="Y15" s="11">
        <v>-0.21221471849616899</v>
      </c>
      <c r="Z15" s="11">
        <v>-0.16727537172877399</v>
      </c>
      <c r="AA15" s="11">
        <v>-2.7751959165362099E-2</v>
      </c>
      <c r="AB15" s="11">
        <v>-0.64333577118459795</v>
      </c>
      <c r="AC15" s="11">
        <v>-0.44271372289626998</v>
      </c>
      <c r="AD15" s="11">
        <v>-7.9246183002917303E-2</v>
      </c>
      <c r="AE15" s="11">
        <v>6.3898554447658098</v>
      </c>
      <c r="AF15" s="11">
        <v>6.4920548907295803</v>
      </c>
      <c r="AG15" s="11">
        <v>6.5253620502109699</v>
      </c>
    </row>
    <row r="16" spans="1:33" ht="12.75" customHeight="1" x14ac:dyDescent="0.3">
      <c r="A16" s="8" t="s">
        <v>40</v>
      </c>
      <c r="B16" s="8" t="s">
        <v>41</v>
      </c>
      <c r="C16" s="8" t="s">
        <v>15</v>
      </c>
      <c r="D16" s="11">
        <v>0.10008888042983299</v>
      </c>
      <c r="E16" s="11">
        <v>0.163361085290503</v>
      </c>
      <c r="F16" s="11">
        <v>0.95034916417579995</v>
      </c>
      <c r="G16" s="11">
        <v>6.3219664478316902E-3</v>
      </c>
      <c r="H16" s="11">
        <v>6.8365934448591697E-3</v>
      </c>
      <c r="I16" s="11">
        <v>3.8015277316506099E-2</v>
      </c>
      <c r="J16" s="11">
        <v>-0.741180437975824</v>
      </c>
      <c r="K16" s="11">
        <v>-2.4471458178873</v>
      </c>
      <c r="L16" s="11">
        <v>1.4542401255458799</v>
      </c>
      <c r="M16" s="11">
        <v>-0.42567698430925899</v>
      </c>
      <c r="N16" s="11">
        <v>-0.70990493212936301</v>
      </c>
      <c r="O16" s="11">
        <v>-3.2014787856934701</v>
      </c>
      <c r="P16" s="11">
        <v>-2.34919912718017</v>
      </c>
      <c r="Q16" s="11">
        <v>-1.4086393187894799</v>
      </c>
      <c r="R16" s="11">
        <v>-0.31235565403985299</v>
      </c>
      <c r="S16" s="11">
        <v>-0.77310856127676897</v>
      </c>
      <c r="T16" s="11">
        <v>-1.3442683846247701</v>
      </c>
      <c r="U16" s="11">
        <v>-0.26228810978903799</v>
      </c>
      <c r="V16" s="11">
        <v>0.32909452090796498</v>
      </c>
      <c r="W16" s="11">
        <v>0.95430275635069395</v>
      </c>
      <c r="X16" s="11">
        <v>0.83970981922924504</v>
      </c>
      <c r="Y16" s="11">
        <v>-0.77310856127676897</v>
      </c>
      <c r="Z16" s="11">
        <v>-1.3442683846247701</v>
      </c>
      <c r="AA16" s="11">
        <v>-0.26228810978903799</v>
      </c>
      <c r="AB16" s="11">
        <v>3.8837447783505898</v>
      </c>
      <c r="AC16" s="11">
        <v>5.3974305701926104</v>
      </c>
      <c r="AD16" s="11">
        <v>2.97240588615063</v>
      </c>
      <c r="AE16" s="11">
        <v>6.2547536959849701</v>
      </c>
      <c r="AF16" s="11">
        <v>6.3010742914420899</v>
      </c>
      <c r="AG16" s="11">
        <v>6.4849108390178003</v>
      </c>
    </row>
    <row r="17" spans="1:33" ht="12.75" customHeight="1" x14ac:dyDescent="0.3">
      <c r="A17" s="8" t="s">
        <v>42</v>
      </c>
      <c r="B17" s="8" t="s">
        <v>43</v>
      </c>
      <c r="C17" s="8" t="s">
        <v>15</v>
      </c>
      <c r="D17" s="11">
        <v>0.44552813868725499</v>
      </c>
      <c r="E17" s="11">
        <v>0.27254873815417502</v>
      </c>
      <c r="F17" s="11">
        <v>0.33615684218662301</v>
      </c>
      <c r="G17" s="11">
        <v>6.1215589699981802E-2</v>
      </c>
      <c r="H17" s="11">
        <v>2.9051601658049299E-2</v>
      </c>
      <c r="I17" s="11">
        <v>3.29572911520871E-2</v>
      </c>
      <c r="J17" s="11">
        <v>5.95454796396902</v>
      </c>
      <c r="K17" s="11">
        <v>5.1634186788527199</v>
      </c>
      <c r="L17" s="11">
        <v>5.0865284116881897</v>
      </c>
      <c r="M17" s="11">
        <v>-1.2018347601582</v>
      </c>
      <c r="N17" s="11">
        <v>-1.2401872300471</v>
      </c>
      <c r="O17" s="11">
        <v>-1.2447064841491899</v>
      </c>
      <c r="P17" s="11">
        <v>-0.83206113947674898</v>
      </c>
      <c r="Q17" s="11">
        <v>-0.80632986356585901</v>
      </c>
      <c r="R17" s="11">
        <v>-0.80340225807013499</v>
      </c>
      <c r="S17" s="11">
        <v>1.6702362425600701</v>
      </c>
      <c r="T17" s="11">
        <v>-7.0504547636965398E-2</v>
      </c>
      <c r="U17" s="11">
        <v>-9.5223122960890694E-2</v>
      </c>
      <c r="V17" s="11">
        <v>-0.33711173142465001</v>
      </c>
      <c r="W17" s="11">
        <v>1.6934292002646699E-2</v>
      </c>
      <c r="X17" s="11">
        <v>2.33017156294658E-2</v>
      </c>
      <c r="Y17" s="11">
        <v>1.6702362425600701</v>
      </c>
      <c r="Z17" s="11">
        <v>-7.0504547636965398E-2</v>
      </c>
      <c r="AA17" s="11">
        <v>-9.5223122960890694E-2</v>
      </c>
      <c r="AB17" s="11">
        <v>29.134952239660599</v>
      </c>
      <c r="AC17" s="11">
        <v>-2.6386720616815902</v>
      </c>
      <c r="AD17" s="11">
        <v>-1.4585535165257499</v>
      </c>
      <c r="AE17" s="11">
        <v>5.8262050715060498</v>
      </c>
      <c r="AF17" s="11">
        <v>6.06991809570059</v>
      </c>
      <c r="AG17" s="11">
        <v>6.1056372186139702</v>
      </c>
    </row>
    <row r="18" spans="1:33" ht="12.75" customHeight="1" x14ac:dyDescent="0.3">
      <c r="A18" s="8" t="s">
        <v>44</v>
      </c>
      <c r="B18" s="8" t="s">
        <v>45</v>
      </c>
      <c r="C18" s="8" t="s">
        <v>15</v>
      </c>
      <c r="D18" s="11">
        <v>6.6608503955773599E-2</v>
      </c>
      <c r="E18" s="11">
        <v>6.3213987960206303E-2</v>
      </c>
      <c r="F18" s="11">
        <v>7.1520036221562194E-2</v>
      </c>
      <c r="G18" s="11">
        <v>2.3747409276810499E-4</v>
      </c>
      <c r="H18" s="11">
        <v>2.4544788830295402E-4</v>
      </c>
      <c r="I18" s="11">
        <v>3.9427217298369902E-4</v>
      </c>
      <c r="J18" s="11">
        <v>1.36782837355423</v>
      </c>
      <c r="K18" s="11">
        <v>1.66736649508223</v>
      </c>
      <c r="L18" s="11">
        <v>1.2772788698964499</v>
      </c>
      <c r="M18" s="11">
        <v>-3.7186592223358099</v>
      </c>
      <c r="N18" s="11">
        <v>-2.498427037271</v>
      </c>
      <c r="O18" s="11">
        <v>-4.6064774801392803</v>
      </c>
      <c r="P18" s="11">
        <v>-0.26891412743431398</v>
      </c>
      <c r="Q18" s="11">
        <v>-0.40025183248588497</v>
      </c>
      <c r="R18" s="11">
        <v>-0.21708561570342599</v>
      </c>
      <c r="S18" s="11">
        <v>8.0826715264052607E-2</v>
      </c>
      <c r="T18" s="11">
        <v>-0.15405631988649501</v>
      </c>
      <c r="U18" s="11">
        <v>-5.71518658787619E-2</v>
      </c>
      <c r="V18" s="11">
        <v>-0.30056701012777998</v>
      </c>
      <c r="W18" s="11">
        <v>0.384898474866889</v>
      </c>
      <c r="X18" s="11">
        <v>0.26326878311845697</v>
      </c>
      <c r="Y18" s="11">
        <v>8.0826715264052607E-2</v>
      </c>
      <c r="Z18" s="11">
        <v>-0.15405631988649501</v>
      </c>
      <c r="AA18" s="11">
        <v>-5.71518658787619E-2</v>
      </c>
      <c r="AB18" s="11">
        <v>119.22113594040999</v>
      </c>
      <c r="AC18" s="11">
        <v>24.415020894155401</v>
      </c>
      <c r="AD18" s="11">
        <v>-26.860684603465302</v>
      </c>
      <c r="AE18" s="11">
        <v>6.5008326027424301</v>
      </c>
      <c r="AF18" s="11">
        <v>6.4422456259362804</v>
      </c>
      <c r="AG18" s="11">
        <v>6.5232838399030797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Y1:AA1"/>
    <mergeCell ref="AB1:AD1"/>
    <mergeCell ref="AE1:AG1"/>
    <mergeCell ref="J1:L1"/>
    <mergeCell ref="M1:O1"/>
    <mergeCell ref="P1:R1"/>
    <mergeCell ref="S1:U1"/>
    <mergeCell ref="V1:X1"/>
    <mergeCell ref="A1:A2"/>
    <mergeCell ref="B1:B2"/>
    <mergeCell ref="C1:C2"/>
    <mergeCell ref="D1:F1"/>
    <mergeCell ref="G1:I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8576"/>
  <sheetViews>
    <sheetView tabSelected="1" topLeftCell="A24" zoomScaleNormal="100" workbookViewId="0">
      <selection activeCell="D22" sqref="D22"/>
    </sheetView>
  </sheetViews>
  <sheetFormatPr defaultColWidth="8.77734375" defaultRowHeight="14.25" customHeight="1" x14ac:dyDescent="0.3"/>
  <cols>
    <col min="2" max="2" width="13.33203125" customWidth="1"/>
    <col min="3" max="3" width="22.6640625" customWidth="1"/>
    <col min="4" max="4" width="41.5546875" customWidth="1"/>
    <col min="5" max="5" width="34" customWidth="1"/>
    <col min="6" max="6" width="68.88671875" customWidth="1"/>
    <col min="7" max="7" width="34.6640625" customWidth="1"/>
    <col min="8" max="8" width="58.6640625" customWidth="1"/>
    <col min="9" max="9" width="55.5546875" customWidth="1"/>
    <col min="10" max="10" width="52" customWidth="1"/>
    <col min="11" max="11" width="62.44140625" customWidth="1"/>
    <col min="12" max="12" width="28.77734375" customWidth="1"/>
    <col min="13" max="13" width="34.33203125" customWidth="1"/>
  </cols>
  <sheetData>
    <row r="1" spans="1:13" ht="14.25" customHeight="1" x14ac:dyDescent="0.3">
      <c r="A1" s="14" t="s">
        <v>56</v>
      </c>
      <c r="B1" s="14" t="s">
        <v>57</v>
      </c>
      <c r="C1" s="14" t="s">
        <v>58</v>
      </c>
      <c r="D1" s="15" t="s">
        <v>59</v>
      </c>
      <c r="E1" s="16" t="s">
        <v>60</v>
      </c>
      <c r="F1" s="17" t="s">
        <v>61</v>
      </c>
      <c r="G1" s="16" t="s">
        <v>62</v>
      </c>
      <c r="H1" s="16" t="s">
        <v>63</v>
      </c>
      <c r="I1" s="16" t="s">
        <v>64</v>
      </c>
      <c r="J1" s="16" t="s">
        <v>65</v>
      </c>
      <c r="K1" s="16" t="s">
        <v>66</v>
      </c>
      <c r="L1" s="16" t="s">
        <v>67</v>
      </c>
      <c r="M1" s="16" t="s">
        <v>68</v>
      </c>
    </row>
    <row r="2" spans="1:13" ht="14.4" x14ac:dyDescent="0.3">
      <c r="A2" s="18">
        <v>2023</v>
      </c>
      <c r="B2" s="19">
        <v>1</v>
      </c>
      <c r="C2" s="19" t="s">
        <v>14</v>
      </c>
      <c r="D2" s="20">
        <v>0.70901269318604299</v>
      </c>
      <c r="E2" s="19">
        <v>0.13665091082903999</v>
      </c>
      <c r="F2" s="19">
        <v>0.89204900612576599</v>
      </c>
      <c r="G2" s="19">
        <v>8.2634626519976795</v>
      </c>
      <c r="H2" s="19">
        <v>0.121014645084437</v>
      </c>
      <c r="I2" s="19">
        <v>-8.2041505188148497E-2</v>
      </c>
      <c r="J2" s="19">
        <v>-0.759988419224088</v>
      </c>
      <c r="K2" s="19">
        <v>-8.2041505188148497E-2</v>
      </c>
      <c r="L2" s="19">
        <v>-9.0997330744964799E-2</v>
      </c>
      <c r="M2" s="19">
        <v>7.5050956881164597</v>
      </c>
    </row>
    <row r="3" spans="1:13" ht="14.4" x14ac:dyDescent="0.3">
      <c r="A3" s="18">
        <v>2022</v>
      </c>
      <c r="B3" s="19">
        <v>1</v>
      </c>
      <c r="C3" s="19" t="s">
        <v>14</v>
      </c>
      <c r="D3" s="20">
        <v>0.86698734177215198</v>
      </c>
      <c r="E3" s="19">
        <v>0.10222784810126601</v>
      </c>
      <c r="F3" s="19">
        <v>0.85146455276325395</v>
      </c>
      <c r="G3" s="19">
        <v>5.7323996971990896</v>
      </c>
      <c r="H3" s="19">
        <v>0.17444701221525299</v>
      </c>
      <c r="I3" s="19">
        <v>-9.6137628605161094E-3</v>
      </c>
      <c r="J3" s="19">
        <v>-6.4723694171082494E-2</v>
      </c>
      <c r="K3" s="19">
        <v>-9.6137628605161094E-3</v>
      </c>
      <c r="L3" s="19">
        <v>-1.10686775843097E-2</v>
      </c>
      <c r="M3" s="19">
        <v>7.5511327007286102</v>
      </c>
    </row>
    <row r="4" spans="1:13" ht="14.4" x14ac:dyDescent="0.3">
      <c r="A4" s="18">
        <v>2021</v>
      </c>
      <c r="B4" s="19">
        <v>1</v>
      </c>
      <c r="C4" s="19" t="s">
        <v>14</v>
      </c>
      <c r="D4" s="20">
        <v>0.98859559886491399</v>
      </c>
      <c r="E4" s="19">
        <v>9.5357926861915701E-2</v>
      </c>
      <c r="F4" s="19">
        <v>0.99981025719894201</v>
      </c>
      <c r="G4" s="19">
        <v>5269.2921766897298</v>
      </c>
      <c r="H4" s="19">
        <v>1.8977881022119001E-4</v>
      </c>
      <c r="I4" s="19">
        <v>-8.4040747028862502E-3</v>
      </c>
      <c r="J4" s="19">
        <v>-52.687599787120803</v>
      </c>
      <c r="K4" s="19">
        <v>-8.4040747028862502E-3</v>
      </c>
      <c r="L4" s="19">
        <v>-9.6119615521537902E-3</v>
      </c>
      <c r="M4" s="19">
        <v>7.5482665451707502</v>
      </c>
    </row>
    <row r="5" spans="1:13" ht="14.4" x14ac:dyDescent="0.3">
      <c r="A5" s="18">
        <v>2023</v>
      </c>
      <c r="B5" s="19">
        <v>2</v>
      </c>
      <c r="C5" s="19" t="s">
        <v>17</v>
      </c>
      <c r="D5" s="20">
        <v>0.217696600710299</v>
      </c>
      <c r="E5" s="19">
        <v>8.1237950279046206E-2</v>
      </c>
      <c r="F5" s="19">
        <v>2.0639867232159301</v>
      </c>
      <c r="G5" s="19">
        <v>-1.93986135181976</v>
      </c>
      <c r="H5" s="19">
        <v>-0.51550075940319795</v>
      </c>
      <c r="I5" s="19">
        <v>-8.3791259450488695E-2</v>
      </c>
      <c r="J5" s="19">
        <v>7.8752166377816304E-2</v>
      </c>
      <c r="K5" s="19">
        <v>-8.3791259450488695E-2</v>
      </c>
      <c r="L5" s="19">
        <v>-0.15205461116316399</v>
      </c>
      <c r="M5" s="19">
        <v>7.4332096087714703</v>
      </c>
    </row>
    <row r="6" spans="1:13" ht="14.4" x14ac:dyDescent="0.3">
      <c r="A6" s="18">
        <v>2022</v>
      </c>
      <c r="B6" s="19">
        <v>2</v>
      </c>
      <c r="C6" s="19" t="s">
        <v>17</v>
      </c>
      <c r="D6" s="20">
        <v>0.33833522648014203</v>
      </c>
      <c r="E6" s="19">
        <v>0.121061756441681</v>
      </c>
      <c r="F6" s="19">
        <v>1.8367846385542199</v>
      </c>
      <c r="G6" s="19">
        <v>-2.1950506186726702</v>
      </c>
      <c r="H6" s="19">
        <v>-0.455570359741724</v>
      </c>
      <c r="I6" s="19">
        <v>-0.41478413654618501</v>
      </c>
      <c r="J6" s="19">
        <v>0.49568803899512598</v>
      </c>
      <c r="K6" s="19">
        <v>-0.41478413654618501</v>
      </c>
      <c r="L6" s="19">
        <v>-0.51198636768521699</v>
      </c>
      <c r="M6" s="19">
        <v>7.5034093167436096</v>
      </c>
    </row>
    <row r="7" spans="1:13" ht="14.4" x14ac:dyDescent="0.3">
      <c r="A7" s="18">
        <v>2021</v>
      </c>
      <c r="B7" s="19">
        <v>2</v>
      </c>
      <c r="C7" s="19" t="s">
        <v>17</v>
      </c>
      <c r="D7" s="20">
        <v>0.48291120045595398</v>
      </c>
      <c r="E7" s="19">
        <v>0.15926158800635601</v>
      </c>
      <c r="F7" s="19">
        <v>1.33642098360117</v>
      </c>
      <c r="G7" s="19">
        <v>-3.9724661918992998</v>
      </c>
      <c r="H7" s="19">
        <v>-0.25173279058717002</v>
      </c>
      <c r="I7" s="19">
        <v>-0.16624908237805</v>
      </c>
      <c r="J7" s="19">
        <v>0.49416977680303498</v>
      </c>
      <c r="K7" s="19">
        <v>-0.16624908237805</v>
      </c>
      <c r="L7" s="19">
        <v>-0.27695544304415698</v>
      </c>
      <c r="M7" s="19">
        <v>7.57424169321924</v>
      </c>
    </row>
    <row r="8" spans="1:13" ht="14.4" x14ac:dyDescent="0.3">
      <c r="A8" s="18">
        <v>2023</v>
      </c>
      <c r="B8" s="19">
        <v>3</v>
      </c>
      <c r="C8" s="19" t="s">
        <v>19</v>
      </c>
      <c r="D8" s="20">
        <v>0.92573694891031499</v>
      </c>
      <c r="E8" s="19">
        <v>0.38835601335039399</v>
      </c>
      <c r="F8" s="19">
        <v>0.51428483535728897</v>
      </c>
      <c r="G8" s="19">
        <v>1.0588198038568399</v>
      </c>
      <c r="H8" s="19">
        <v>0.94444776755913895</v>
      </c>
      <c r="I8" s="19">
        <v>5.7320256133315102E-2</v>
      </c>
      <c r="J8" s="19">
        <v>0.118012078489416</v>
      </c>
      <c r="K8" s="19">
        <v>5.7320256133315102E-2</v>
      </c>
      <c r="L8" s="19">
        <v>0.137788334266122</v>
      </c>
      <c r="M8" s="19">
        <v>7.7886699744122803</v>
      </c>
    </row>
    <row r="9" spans="1:13" ht="14.4" x14ac:dyDescent="0.3">
      <c r="A9" s="18">
        <v>2022</v>
      </c>
      <c r="B9" s="19">
        <v>3</v>
      </c>
      <c r="C9" s="19" t="s">
        <v>19</v>
      </c>
      <c r="D9" s="20">
        <v>1.09423009964037</v>
      </c>
      <c r="E9" s="19">
        <v>0.53254857569282199</v>
      </c>
      <c r="F9" s="19">
        <v>0.52220589285388097</v>
      </c>
      <c r="G9" s="19">
        <v>1.0929517234380199</v>
      </c>
      <c r="H9" s="19">
        <v>0.914953495708275</v>
      </c>
      <c r="I9" s="19">
        <v>5.4560198252807099E-2</v>
      </c>
      <c r="J9" s="19">
        <v>0.11419186096433299</v>
      </c>
      <c r="K9" s="19">
        <v>5.4560198252807099E-2</v>
      </c>
      <c r="L9" s="19">
        <v>0.141517347880731</v>
      </c>
      <c r="M9" s="19">
        <v>7.75745498102685</v>
      </c>
    </row>
    <row r="10" spans="1:13" ht="14.4" x14ac:dyDescent="0.3">
      <c r="A10" s="18">
        <v>2021</v>
      </c>
      <c r="B10" s="19">
        <v>3</v>
      </c>
      <c r="C10" s="19" t="s">
        <v>19</v>
      </c>
      <c r="D10" s="20">
        <v>1.2768684883957699</v>
      </c>
      <c r="E10" s="19">
        <v>0.61876284502016199</v>
      </c>
      <c r="F10" s="19">
        <v>0.53105179046142403</v>
      </c>
      <c r="G10" s="19">
        <v>1.13243164097792</v>
      </c>
      <c r="H10" s="19">
        <v>0.883055509766971</v>
      </c>
      <c r="I10" s="19">
        <v>4.3371540765592603E-2</v>
      </c>
      <c r="J10" s="19">
        <v>9.2486845846513094E-2</v>
      </c>
      <c r="K10" s="19">
        <v>4.3371540765592603E-2</v>
      </c>
      <c r="L10" s="19">
        <v>0.11830392403984601</v>
      </c>
      <c r="M10" s="19">
        <v>7.7256297800650904</v>
      </c>
    </row>
    <row r="11" spans="1:13" ht="14.4" x14ac:dyDescent="0.3">
      <c r="A11" s="18">
        <v>2023</v>
      </c>
      <c r="B11" s="19">
        <v>4</v>
      </c>
      <c r="C11" s="19" t="s">
        <v>21</v>
      </c>
      <c r="D11" s="20">
        <v>0.90653286504599195</v>
      </c>
      <c r="E11" s="19">
        <v>0.17654445002511299</v>
      </c>
      <c r="F11" s="19">
        <v>0.551724415673577</v>
      </c>
      <c r="G11" s="19">
        <v>1.2307706129090099</v>
      </c>
      <c r="H11" s="19">
        <v>0.81249908757280898</v>
      </c>
      <c r="I11" s="19">
        <v>0.104851392943428</v>
      </c>
      <c r="J11" s="19">
        <v>0.233899406100776</v>
      </c>
      <c r="K11" s="19">
        <v>0.104851392943428</v>
      </c>
      <c r="L11" s="19">
        <v>0.15649582498061201</v>
      </c>
      <c r="M11" s="19">
        <v>7.7403633211948497</v>
      </c>
    </row>
    <row r="12" spans="1:13" ht="14.4" x14ac:dyDescent="0.3">
      <c r="A12" s="18">
        <v>2022</v>
      </c>
      <c r="B12" s="19">
        <v>4</v>
      </c>
      <c r="C12" s="19" t="s">
        <v>21</v>
      </c>
      <c r="D12" s="20">
        <v>1.20169469864736</v>
      </c>
      <c r="E12" s="19">
        <v>0.28426206170040302</v>
      </c>
      <c r="F12" s="19">
        <v>0.59413217274774399</v>
      </c>
      <c r="G12" s="19">
        <v>1.4638562922566301</v>
      </c>
      <c r="H12" s="19">
        <v>0.68312716575370402</v>
      </c>
      <c r="I12" s="19">
        <v>7.6286624708312295E-2</v>
      </c>
      <c r="J12" s="19">
        <v>0.18795928030259601</v>
      </c>
      <c r="K12" s="19">
        <v>7.6286624708312295E-2</v>
      </c>
      <c r="L12" s="19">
        <v>0.118805379991091</v>
      </c>
      <c r="M12" s="19">
        <v>7.7297383681889702</v>
      </c>
    </row>
    <row r="13" spans="1:13" ht="14.4" x14ac:dyDescent="0.3">
      <c r="A13" s="18">
        <v>2021</v>
      </c>
      <c r="B13" s="19">
        <v>4</v>
      </c>
      <c r="C13" s="19" t="s">
        <v>21</v>
      </c>
      <c r="D13" s="20">
        <v>1.2116058311726501</v>
      </c>
      <c r="E13" s="19">
        <v>0.23852854426623499</v>
      </c>
      <c r="F13" s="19">
        <v>0.62606469669949205</v>
      </c>
      <c r="G13" s="19">
        <v>1.6742594004192299</v>
      </c>
      <c r="H13" s="19">
        <v>0.59727901169293196</v>
      </c>
      <c r="I13" s="19">
        <v>7.2107036939459204E-2</v>
      </c>
      <c r="J13" s="19">
        <v>0.192832921371726</v>
      </c>
      <c r="K13" s="19">
        <v>7.2107036939459204E-2</v>
      </c>
      <c r="L13" s="19">
        <v>0.111539435247775</v>
      </c>
      <c r="M13" s="19">
        <v>7.7163857552532003</v>
      </c>
    </row>
    <row r="14" spans="1:13" ht="14.4" x14ac:dyDescent="0.3">
      <c r="A14" s="18">
        <v>2023</v>
      </c>
      <c r="B14" s="19">
        <v>5</v>
      </c>
      <c r="C14" s="19" t="s">
        <v>23</v>
      </c>
      <c r="D14" s="20">
        <v>3.02885609438199</v>
      </c>
      <c r="E14" s="19">
        <v>2.2287048464177199</v>
      </c>
      <c r="F14" s="19">
        <v>0.73616311268216195</v>
      </c>
      <c r="G14" s="19">
        <v>2.7902205797149402</v>
      </c>
      <c r="H14" s="19">
        <v>0.35839460409333102</v>
      </c>
      <c r="I14" s="19">
        <v>2.3396567165018398E-2</v>
      </c>
      <c r="J14" s="19">
        <v>8.8678150363535393E-2</v>
      </c>
      <c r="K14" s="19">
        <v>2.3396567165018398E-2</v>
      </c>
      <c r="L14" s="19">
        <v>4.54475711760403E-2</v>
      </c>
      <c r="M14" s="19">
        <v>7.9558914121547302</v>
      </c>
    </row>
    <row r="15" spans="1:13" ht="14.4" x14ac:dyDescent="0.3">
      <c r="A15" s="18">
        <v>2022</v>
      </c>
      <c r="B15" s="19">
        <v>5</v>
      </c>
      <c r="C15" s="19" t="s">
        <v>23</v>
      </c>
      <c r="D15" s="20">
        <v>2.7539148850811901</v>
      </c>
      <c r="E15" s="19">
        <v>2.0572007521764002</v>
      </c>
      <c r="F15" s="19">
        <v>0.73802293161472798</v>
      </c>
      <c r="G15" s="19">
        <v>2.81712798819997</v>
      </c>
      <c r="H15" s="19">
        <v>0.354971447583736</v>
      </c>
      <c r="I15" s="19">
        <v>1.4563236782362E-2</v>
      </c>
      <c r="J15" s="19">
        <v>5.5589738720737199E-2</v>
      </c>
      <c r="K15" s="19">
        <v>1.4563236782362E-2</v>
      </c>
      <c r="L15" s="19">
        <v>5.4913328115702098E-2</v>
      </c>
      <c r="M15" s="19">
        <v>7.9379105203025997</v>
      </c>
    </row>
    <row r="16" spans="1:13" ht="14.4" x14ac:dyDescent="0.3">
      <c r="A16" s="18">
        <v>2021</v>
      </c>
      <c r="B16" s="19">
        <v>5</v>
      </c>
      <c r="C16" s="19" t="s">
        <v>23</v>
      </c>
      <c r="D16" s="20">
        <v>4.2932917267735702</v>
      </c>
      <c r="E16" s="19">
        <v>2.4622996123411398</v>
      </c>
      <c r="F16" s="19">
        <v>0.71757233809090704</v>
      </c>
      <c r="G16" s="19">
        <v>2.5407296623865201</v>
      </c>
      <c r="H16" s="19">
        <v>0.39358772198561798</v>
      </c>
      <c r="I16" s="19">
        <v>3.2282377883778697E-2</v>
      </c>
      <c r="J16" s="19">
        <v>0.11430317294546601</v>
      </c>
      <c r="K16" s="19">
        <v>3.2282377883778697E-2</v>
      </c>
      <c r="L16" s="19">
        <v>8.2315014760903096E-2</v>
      </c>
      <c r="M16" s="19">
        <v>7.7157578477683399</v>
      </c>
    </row>
    <row r="17" spans="1:13" ht="14.4" x14ac:dyDescent="0.3">
      <c r="A17" s="18">
        <v>2023</v>
      </c>
      <c r="B17" s="19">
        <v>6</v>
      </c>
      <c r="C17" s="19" t="s">
        <v>25</v>
      </c>
      <c r="D17" s="20">
        <v>1.2329378001458799</v>
      </c>
      <c r="E17" s="19">
        <v>0.820255042310292</v>
      </c>
      <c r="F17" s="19">
        <v>0.346776546615984</v>
      </c>
      <c r="G17" s="19">
        <v>0.53086971207098099</v>
      </c>
      <c r="H17" s="19">
        <v>1.8837013626166199</v>
      </c>
      <c r="I17" s="19">
        <v>-9.8361882478302694E-3</v>
      </c>
      <c r="J17" s="19">
        <v>-1.50579226708319E-2</v>
      </c>
      <c r="K17" s="19">
        <v>-9.8361882478302694E-3</v>
      </c>
      <c r="L17" s="19">
        <v>-2.69961649769817E-2</v>
      </c>
      <c r="M17" s="19">
        <v>7.8759627389547502</v>
      </c>
    </row>
    <row r="18" spans="1:13" ht="14.4" x14ac:dyDescent="0.3">
      <c r="A18" s="18">
        <v>2022</v>
      </c>
      <c r="B18" s="19">
        <v>6</v>
      </c>
      <c r="C18" s="19" t="s">
        <v>25</v>
      </c>
      <c r="D18" s="20">
        <v>1.0324851542628899</v>
      </c>
      <c r="E18" s="19">
        <v>0.59873111577982796</v>
      </c>
      <c r="F18" s="19">
        <v>0.33404962429861201</v>
      </c>
      <c r="G18" s="19">
        <v>0.50161338815491496</v>
      </c>
      <c r="H18" s="19">
        <v>1.9935672045722299</v>
      </c>
      <c r="I18" s="19">
        <v>-1.05969057989533E-2</v>
      </c>
      <c r="J18" s="19">
        <v>-1.59124556207247E-2</v>
      </c>
      <c r="K18" s="19">
        <v>-1.05969057989533E-2</v>
      </c>
      <c r="L18" s="19">
        <v>-3.2668551758166499E-2</v>
      </c>
      <c r="M18" s="19">
        <v>7.8645925332999802</v>
      </c>
    </row>
    <row r="19" spans="1:13" ht="14.4" x14ac:dyDescent="0.3">
      <c r="A19" s="18">
        <v>2021</v>
      </c>
      <c r="B19" s="19">
        <v>6</v>
      </c>
      <c r="C19" s="19" t="s">
        <v>25</v>
      </c>
      <c r="D19" s="20">
        <v>1.0419974928182301</v>
      </c>
      <c r="E19" s="19">
        <v>0.64917919943525604</v>
      </c>
      <c r="F19" s="19">
        <v>0.50501091874529402</v>
      </c>
      <c r="G19" s="19">
        <v>1.0202465829451901</v>
      </c>
      <c r="H19" s="19">
        <v>0.98015520631616004</v>
      </c>
      <c r="I19" s="19">
        <v>2.3423909723078899E-2</v>
      </c>
      <c r="J19" s="19">
        <v>4.7322073577266803E-2</v>
      </c>
      <c r="K19" s="19">
        <v>2.3423909723078899E-2</v>
      </c>
      <c r="L19" s="19">
        <v>5.0623951207000403E-2</v>
      </c>
      <c r="M19" s="19">
        <v>7.3296023666227104</v>
      </c>
    </row>
    <row r="20" spans="1:13" ht="14.4" x14ac:dyDescent="0.3">
      <c r="A20" s="18">
        <v>2023</v>
      </c>
      <c r="B20" s="19">
        <v>7</v>
      </c>
      <c r="C20" s="19" t="s">
        <v>27</v>
      </c>
      <c r="D20" s="20">
        <v>0.50098931708610495</v>
      </c>
      <c r="E20" s="19">
        <v>0.22574723851285</v>
      </c>
      <c r="F20" s="19">
        <v>0.69506982289868602</v>
      </c>
      <c r="G20" s="19">
        <v>2.2794392785458699</v>
      </c>
      <c r="H20" s="19">
        <v>0.43870438199956402</v>
      </c>
      <c r="I20" s="19">
        <v>3.61710486061337E-3</v>
      </c>
      <c r="J20" s="19">
        <v>1.18620757545147E-2</v>
      </c>
      <c r="K20" s="19">
        <v>3.61710486061337E-3</v>
      </c>
      <c r="L20" s="19">
        <v>2.1162187964256601E-2</v>
      </c>
      <c r="M20" s="19">
        <v>7.2352756493076802</v>
      </c>
    </row>
    <row r="21" spans="1:13" ht="14.4" x14ac:dyDescent="0.3">
      <c r="A21" s="18">
        <v>2022</v>
      </c>
      <c r="B21" s="19">
        <v>7</v>
      </c>
      <c r="C21" s="19" t="s">
        <v>27</v>
      </c>
      <c r="D21" s="20">
        <v>0.94922522303160695</v>
      </c>
      <c r="E21" s="19">
        <v>0.55349188849584496</v>
      </c>
      <c r="F21" s="19">
        <v>0.66267477230612004</v>
      </c>
      <c r="G21" s="19">
        <v>1.9644981101368799</v>
      </c>
      <c r="H21" s="19">
        <v>0.50903586765493103</v>
      </c>
      <c r="I21" s="19">
        <v>-5.23866827325249E-4</v>
      </c>
      <c r="J21" s="19">
        <v>-1.5530022195691E-3</v>
      </c>
      <c r="K21" s="19">
        <v>-5.23866827325249E-4</v>
      </c>
      <c r="L21" s="19">
        <v>-3.3693016387115202E-3</v>
      </c>
      <c r="M21" s="19">
        <v>7.18554872729778</v>
      </c>
    </row>
    <row r="22" spans="1:13" ht="14.4" x14ac:dyDescent="0.3">
      <c r="A22" s="18">
        <v>2021</v>
      </c>
      <c r="B22" s="19">
        <v>7</v>
      </c>
      <c r="C22" s="19" t="s">
        <v>27</v>
      </c>
      <c r="D22" s="20">
        <v>1.6653254228536201</v>
      </c>
      <c r="E22" s="19">
        <v>1.06684450654348</v>
      </c>
      <c r="F22" s="19">
        <v>0.62201459487021105</v>
      </c>
      <c r="G22" s="19">
        <v>1.6456047943349299</v>
      </c>
      <c r="H22" s="19">
        <v>0.60767931853537704</v>
      </c>
      <c r="I22" s="19">
        <v>5.2510337162620803E-2</v>
      </c>
      <c r="J22" s="19">
        <v>0.13892159974957299</v>
      </c>
      <c r="K22" s="19">
        <v>5.2510337162620803E-2</v>
      </c>
      <c r="L22" s="19">
        <v>2.7165399740257401</v>
      </c>
      <c r="M22" s="19">
        <v>7.0566241073294398</v>
      </c>
    </row>
    <row r="23" spans="1:13" ht="14.4" x14ac:dyDescent="0.3">
      <c r="A23" s="18">
        <v>2023</v>
      </c>
      <c r="B23" s="19">
        <v>8</v>
      </c>
      <c r="C23" s="19" t="s">
        <v>29</v>
      </c>
      <c r="D23" s="20">
        <v>0.34400149788973899</v>
      </c>
      <c r="E23" s="19">
        <v>0.13525581865730499</v>
      </c>
      <c r="F23" s="19">
        <v>0.86947352727182003</v>
      </c>
      <c r="G23" s="19">
        <v>6.6612811110163603</v>
      </c>
      <c r="H23" s="19">
        <v>0.150121272970482</v>
      </c>
      <c r="I23" s="19">
        <v>1.07586409981458E-2</v>
      </c>
      <c r="J23" s="19">
        <v>8.2424973059300605E-2</v>
      </c>
      <c r="K23" s="19">
        <v>1.07586409981458E-2</v>
      </c>
      <c r="L23" s="19">
        <v>1.8075667710965901E-2</v>
      </c>
      <c r="M23" s="19">
        <v>7.3750585816465097</v>
      </c>
    </row>
    <row r="24" spans="1:13" ht="14.4" x14ac:dyDescent="0.3">
      <c r="A24" s="18">
        <v>2022</v>
      </c>
      <c r="B24" s="19">
        <v>8</v>
      </c>
      <c r="C24" s="19" t="s">
        <v>29</v>
      </c>
      <c r="D24" s="20">
        <v>0.84558787314867401</v>
      </c>
      <c r="E24" s="19">
        <v>0.36913164150514899</v>
      </c>
      <c r="F24" s="19">
        <v>0.88199017485323095</v>
      </c>
      <c r="G24" s="19">
        <v>7.4738707031918699</v>
      </c>
      <c r="H24" s="19">
        <v>0.13379947817038501</v>
      </c>
      <c r="I24" s="19">
        <v>-0.23530153339177201</v>
      </c>
      <c r="J24" s="19">
        <v>-1.99391477022466</v>
      </c>
      <c r="K24" s="19">
        <v>-0.23530153339177201</v>
      </c>
      <c r="L24" s="19">
        <v>-0.42798465225907001</v>
      </c>
      <c r="M24" s="19">
        <v>7.3821270078727199</v>
      </c>
    </row>
    <row r="25" spans="1:13" ht="14.4" x14ac:dyDescent="0.3">
      <c r="A25" s="18">
        <v>2021</v>
      </c>
      <c r="B25" s="19">
        <v>8</v>
      </c>
      <c r="C25" s="19" t="s">
        <v>29</v>
      </c>
      <c r="D25" s="20">
        <v>1.3939915622210299</v>
      </c>
      <c r="E25" s="19">
        <v>0.53896249615210801</v>
      </c>
      <c r="F25" s="19">
        <v>0.69116838070417697</v>
      </c>
      <c r="G25" s="19">
        <v>2.2380104157732701</v>
      </c>
      <c r="H25" s="19">
        <v>0.44682544502568</v>
      </c>
      <c r="I25" s="19">
        <v>1.4072664307979E-2</v>
      </c>
      <c r="J25" s="19">
        <v>4.5567433606916903E-2</v>
      </c>
      <c r="K25" s="19">
        <v>1.4072664307979E-2</v>
      </c>
      <c r="L25" s="19">
        <v>2.6711446967093402E-2</v>
      </c>
      <c r="M25" s="19">
        <v>7.4514467243104896</v>
      </c>
    </row>
    <row r="26" spans="1:13" ht="14.4" x14ac:dyDescent="0.3">
      <c r="A26" s="18">
        <v>2023</v>
      </c>
      <c r="B26" s="19">
        <v>9</v>
      </c>
      <c r="C26" s="19" t="s">
        <v>31</v>
      </c>
      <c r="D26" s="20">
        <v>1.2308284556745199</v>
      </c>
      <c r="E26" s="19">
        <v>0.45394174420477501</v>
      </c>
      <c r="F26" s="19">
        <v>0.66920701389267701</v>
      </c>
      <c r="G26" s="19">
        <v>2.0230387039571598</v>
      </c>
      <c r="H26" s="19">
        <v>0.49430591616658298</v>
      </c>
      <c r="I26" s="19">
        <v>3.0762355922744799E-2</v>
      </c>
      <c r="J26" s="19">
        <v>9.2995792579363204E-2</v>
      </c>
      <c r="K26" s="19">
        <v>3.0762355922744799E-2</v>
      </c>
      <c r="L26" s="19">
        <v>4.4463433730592201E-2</v>
      </c>
      <c r="M26" s="19">
        <v>6.3771732462355502</v>
      </c>
    </row>
    <row r="27" spans="1:13" ht="14.4" x14ac:dyDescent="0.3">
      <c r="A27" s="18">
        <v>2022</v>
      </c>
      <c r="B27" s="19">
        <v>9</v>
      </c>
      <c r="C27" s="19" t="s">
        <v>31</v>
      </c>
      <c r="D27" s="20">
        <v>0.80996193432319497</v>
      </c>
      <c r="E27" s="19">
        <v>0.22867665794167399</v>
      </c>
      <c r="F27" s="19">
        <v>0.66420925762825</v>
      </c>
      <c r="G27" s="19">
        <v>1.9780451746132801</v>
      </c>
      <c r="H27" s="19">
        <v>0.50554962689136196</v>
      </c>
      <c r="I27" s="19">
        <v>-4.0882310392483398E-2</v>
      </c>
      <c r="J27" s="19">
        <v>-0.12174936719137699</v>
      </c>
      <c r="K27" s="19">
        <v>-4.0882310392483398E-2</v>
      </c>
      <c r="L27" s="19">
        <v>-7.7417426269216993E-2</v>
      </c>
      <c r="M27" s="19">
        <v>6.3568307558154702</v>
      </c>
    </row>
    <row r="28" spans="1:13" ht="14.4" x14ac:dyDescent="0.3">
      <c r="A28" s="18">
        <v>2021</v>
      </c>
      <c r="B28" s="19">
        <v>9</v>
      </c>
      <c r="C28" s="19" t="s">
        <v>31</v>
      </c>
      <c r="D28" s="20">
        <v>2.3653498810086702</v>
      </c>
      <c r="E28" s="19">
        <v>1.6520182014092899</v>
      </c>
      <c r="F28" s="19">
        <v>0.69303310238645099</v>
      </c>
      <c r="G28" s="19">
        <v>2.2576802507837002</v>
      </c>
      <c r="H28" s="19">
        <v>0.442932518744793</v>
      </c>
      <c r="I28" s="19">
        <v>-2.3369273287516801E-2</v>
      </c>
      <c r="J28" s="19">
        <v>-5.2760346776393803E-2</v>
      </c>
      <c r="K28" s="19">
        <v>-2.3369273287516801E-2</v>
      </c>
      <c r="L28" s="19">
        <v>-9.7330588733169798E-2</v>
      </c>
      <c r="M28" s="19">
        <v>6.3069315162226296</v>
      </c>
    </row>
    <row r="29" spans="1:13" ht="14.4" x14ac:dyDescent="0.3">
      <c r="A29" s="18">
        <v>2023</v>
      </c>
      <c r="B29" s="19">
        <v>10</v>
      </c>
      <c r="C29" s="19" t="s">
        <v>33</v>
      </c>
      <c r="D29" s="20">
        <v>1.0280103359173101</v>
      </c>
      <c r="E29" s="19">
        <v>1.8604651162790701E-2</v>
      </c>
      <c r="F29" s="19">
        <v>0.76683597871227405</v>
      </c>
      <c r="G29" s="19">
        <v>3.2888263569875198</v>
      </c>
      <c r="H29" s="19">
        <v>0.304059835167453</v>
      </c>
      <c r="I29" s="19">
        <v>0.100326806726692</v>
      </c>
      <c r="J29" s="19">
        <v>0.32995744627513901</v>
      </c>
      <c r="K29" s="19">
        <v>0.100326806726692</v>
      </c>
      <c r="L29" s="19">
        <v>0.70748619267102997</v>
      </c>
      <c r="M29" s="19">
        <v>5.7199731373038398</v>
      </c>
    </row>
    <row r="30" spans="1:13" ht="14.4" x14ac:dyDescent="0.3">
      <c r="A30" s="18">
        <v>2022</v>
      </c>
      <c r="B30" s="19">
        <v>10</v>
      </c>
      <c r="C30" s="19" t="s">
        <v>33</v>
      </c>
      <c r="D30" s="20">
        <v>1.0360849680958899</v>
      </c>
      <c r="E30" s="19">
        <v>2.4957324253516801E-2</v>
      </c>
      <c r="F30" s="19">
        <v>0.76603138594238895</v>
      </c>
      <c r="G30" s="19">
        <v>3.2740775468019101</v>
      </c>
      <c r="H30" s="19">
        <v>0.305429540291979</v>
      </c>
      <c r="I30" s="19">
        <v>8.9276299945977994E-2</v>
      </c>
      <c r="J30" s="19">
        <v>0.29229752911467899</v>
      </c>
      <c r="K30" s="19">
        <v>8.9276299945977994E-2</v>
      </c>
      <c r="L30" s="19">
        <v>0.56637040248572901</v>
      </c>
      <c r="M30" s="19">
        <v>5.7885671165138204</v>
      </c>
    </row>
    <row r="31" spans="1:13" ht="14.4" x14ac:dyDescent="0.3">
      <c r="A31" s="18">
        <v>2021</v>
      </c>
      <c r="B31" s="19">
        <v>10</v>
      </c>
      <c r="C31" s="19" t="s">
        <v>33</v>
      </c>
      <c r="D31" s="20">
        <v>1.7978906310144001</v>
      </c>
      <c r="E31" s="19">
        <v>1.40881213272088E-2</v>
      </c>
      <c r="F31" s="19">
        <v>0.80232219066981403</v>
      </c>
      <c r="G31" s="19">
        <v>4.0587367564847598</v>
      </c>
      <c r="H31" s="19">
        <v>0.246382078956531</v>
      </c>
      <c r="I31" s="19">
        <v>-7.0210001613437406E-2</v>
      </c>
      <c r="J31" s="19">
        <v>-0.28496391422131201</v>
      </c>
      <c r="K31" s="19">
        <v>-7.0210001613437406E-2</v>
      </c>
      <c r="L31" s="19">
        <v>-0.48299470738745898</v>
      </c>
      <c r="M31" s="19">
        <v>5.7699714892764398</v>
      </c>
    </row>
    <row r="32" spans="1:13" ht="14.4" x14ac:dyDescent="0.3">
      <c r="A32" s="18">
        <v>2023</v>
      </c>
      <c r="B32" s="19">
        <v>11</v>
      </c>
      <c r="C32" s="19" t="s">
        <v>35</v>
      </c>
      <c r="D32" s="20">
        <v>1.1483322527195401E-2</v>
      </c>
      <c r="E32" s="19">
        <v>2.5706601349566602E-3</v>
      </c>
      <c r="F32" s="19">
        <v>3.88758950052737</v>
      </c>
      <c r="G32" s="19">
        <v>-1.3463096121583</v>
      </c>
      <c r="H32" s="19">
        <v>-0.74277119539901404</v>
      </c>
      <c r="I32" s="19">
        <v>-0.505249677290453</v>
      </c>
      <c r="J32" s="19">
        <v>0.174930967839627</v>
      </c>
      <c r="K32" s="19">
        <v>-0.505249677290453</v>
      </c>
      <c r="L32" s="19">
        <v>-26.3242496574283</v>
      </c>
      <c r="M32" s="19">
        <v>6.3724301473413698</v>
      </c>
    </row>
    <row r="33" spans="1:13" ht="14.4" x14ac:dyDescent="0.3">
      <c r="A33" s="18">
        <v>2022</v>
      </c>
      <c r="B33" s="19">
        <v>11</v>
      </c>
      <c r="C33" s="19" t="s">
        <v>35</v>
      </c>
      <c r="D33" s="20">
        <v>3.5505983622404397E-2</v>
      </c>
      <c r="E33" s="19">
        <v>2.3105359244414401E-2</v>
      </c>
      <c r="F33" s="19">
        <v>3.04793002698888</v>
      </c>
      <c r="G33" s="19">
        <v>-1.4882979334358999</v>
      </c>
      <c r="H33" s="19">
        <v>-0.67190847849354296</v>
      </c>
      <c r="I33" s="19">
        <v>-0.106078042598046</v>
      </c>
      <c r="J33" s="19">
        <v>5.1281563468849198E-2</v>
      </c>
      <c r="K33" s="19">
        <v>-0.106078042598046</v>
      </c>
      <c r="L33" s="19">
        <v>-9.0536145901999596</v>
      </c>
      <c r="M33" s="19">
        <v>6.4344013809522096</v>
      </c>
    </row>
    <row r="34" spans="1:13" ht="14.4" x14ac:dyDescent="0.3">
      <c r="A34" s="18">
        <v>2021</v>
      </c>
      <c r="B34" s="19">
        <v>11</v>
      </c>
      <c r="C34" s="19" t="s">
        <v>35</v>
      </c>
      <c r="D34" s="20">
        <v>2.3658478338919101E-2</v>
      </c>
      <c r="E34" s="19">
        <v>7.84500390706863E-3</v>
      </c>
      <c r="F34" s="19">
        <v>0.77231977798575802</v>
      </c>
      <c r="G34" s="19">
        <v>3.3921250214585901</v>
      </c>
      <c r="H34" s="19">
        <v>0.29480045507579999</v>
      </c>
      <c r="I34" s="19">
        <v>5.5068463555802E-2</v>
      </c>
      <c r="J34" s="19">
        <v>5.5068463555802E-2</v>
      </c>
      <c r="K34" s="19">
        <v>5.5068463555802E-2</v>
      </c>
      <c r="L34" s="19">
        <v>4.6527304400515002</v>
      </c>
      <c r="M34" s="19">
        <v>6.3485075514179199</v>
      </c>
    </row>
    <row r="35" spans="1:13" ht="14.4" x14ac:dyDescent="0.3">
      <c r="A35" s="18">
        <v>2023</v>
      </c>
      <c r="B35" s="19">
        <v>12</v>
      </c>
      <c r="C35" s="19" t="s">
        <v>37</v>
      </c>
      <c r="D35" s="20">
        <v>1.6960212869704501</v>
      </c>
      <c r="E35" s="19">
        <v>0.15535096698775799</v>
      </c>
      <c r="F35" s="19">
        <v>0.61547343594891601</v>
      </c>
      <c r="G35" s="19">
        <v>1.6006005657053901</v>
      </c>
      <c r="H35" s="19">
        <v>0.62476549204472798</v>
      </c>
      <c r="I35" s="19">
        <v>1.3780991198049E-2</v>
      </c>
      <c r="J35" s="19">
        <v>2.2057862307578301E-2</v>
      </c>
      <c r="K35" s="19">
        <v>1.3780991198049E-2</v>
      </c>
      <c r="L35" s="19">
        <v>3.1253858882220702E-2</v>
      </c>
      <c r="M35" s="19">
        <v>6.2182541992638596</v>
      </c>
    </row>
    <row r="36" spans="1:13" ht="14.4" x14ac:dyDescent="0.3">
      <c r="A36" s="18">
        <v>2022</v>
      </c>
      <c r="B36" s="19">
        <v>12</v>
      </c>
      <c r="C36" s="19" t="s">
        <v>37</v>
      </c>
      <c r="D36" s="20">
        <v>1.32997930588144</v>
      </c>
      <c r="E36" s="19">
        <v>0.167747537080292</v>
      </c>
      <c r="F36" s="19">
        <v>0.62988286583353303</v>
      </c>
      <c r="G36" s="19">
        <v>1.7018473550328299</v>
      </c>
      <c r="H36" s="19">
        <v>0.58759676479957201</v>
      </c>
      <c r="I36" s="19">
        <v>3.4728832376130697E-2</v>
      </c>
      <c r="J36" s="19">
        <v>5.9103171522696597E-2</v>
      </c>
      <c r="K36" s="19">
        <v>3.4728832376130697E-2</v>
      </c>
      <c r="L36" s="19">
        <v>8.3688755047442595E-2</v>
      </c>
      <c r="M36" s="19">
        <v>6.2018385691817901</v>
      </c>
    </row>
    <row r="37" spans="1:13" ht="14.4" x14ac:dyDescent="0.3">
      <c r="A37" s="18">
        <v>2021</v>
      </c>
      <c r="B37" s="19">
        <v>12</v>
      </c>
      <c r="C37" s="19" t="s">
        <v>37</v>
      </c>
      <c r="D37" s="20">
        <v>1.0471035583903701</v>
      </c>
      <c r="E37" s="19">
        <v>9.5826645932258397E-2</v>
      </c>
      <c r="F37" s="19">
        <v>1.5311060835399799</v>
      </c>
      <c r="G37" s="19">
        <v>-2.88286301172583</v>
      </c>
      <c r="H37" s="19">
        <v>-0.34687739095911801</v>
      </c>
      <c r="I37" s="19">
        <v>-0.52868164979137</v>
      </c>
      <c r="J37" s="19">
        <v>1.52411677316173</v>
      </c>
      <c r="K37" s="19">
        <v>-0.52868164979137</v>
      </c>
      <c r="L37" s="19">
        <v>-1.75931483417692</v>
      </c>
      <c r="M37" s="19">
        <v>6.1822308516235296</v>
      </c>
    </row>
    <row r="38" spans="1:13" ht="14.4" x14ac:dyDescent="0.3">
      <c r="A38" s="18">
        <v>2023</v>
      </c>
      <c r="B38" s="19">
        <v>13</v>
      </c>
      <c r="C38" s="19" t="s">
        <v>39</v>
      </c>
      <c r="D38" s="20">
        <v>0.59128127378541495</v>
      </c>
      <c r="E38" s="19">
        <v>5.9627229142919701E-2</v>
      </c>
      <c r="F38" s="19">
        <v>0.99980969007600995</v>
      </c>
      <c r="G38" s="19">
        <v>5253.5867237687398</v>
      </c>
      <c r="H38" s="19">
        <v>1.90346148751236E-4</v>
      </c>
      <c r="I38" s="19">
        <v>-0.21221471849616899</v>
      </c>
      <c r="J38" s="19">
        <v>-1115.1006423982899</v>
      </c>
      <c r="K38" s="19">
        <v>-0.21221471849616899</v>
      </c>
      <c r="L38" s="19">
        <v>-0.64333577118459795</v>
      </c>
      <c r="M38" s="19">
        <v>6.3898554447658098</v>
      </c>
    </row>
    <row r="39" spans="1:13" ht="14.4" x14ac:dyDescent="0.3">
      <c r="A39" s="18">
        <v>2022</v>
      </c>
      <c r="B39" s="19">
        <v>13</v>
      </c>
      <c r="C39" s="19" t="s">
        <v>39</v>
      </c>
      <c r="D39" s="20">
        <v>1.0908122008100301</v>
      </c>
      <c r="E39" s="19">
        <v>0.210757412486825</v>
      </c>
      <c r="F39" s="19">
        <v>0.83343252971382498</v>
      </c>
      <c r="G39" s="19">
        <v>5.0035731963865899</v>
      </c>
      <c r="H39" s="19">
        <v>0.199857174213453</v>
      </c>
      <c r="I39" s="19">
        <v>-0.16727537172877399</v>
      </c>
      <c r="J39" s="19">
        <v>-1.00424993812647</v>
      </c>
      <c r="K39" s="19">
        <v>-0.16727537172877399</v>
      </c>
      <c r="L39" s="19">
        <v>-0.44271372289626998</v>
      </c>
      <c r="M39" s="19">
        <v>6.4920548907295803</v>
      </c>
    </row>
    <row r="40" spans="1:13" ht="14.4" x14ac:dyDescent="0.3">
      <c r="A40" s="18">
        <v>2021</v>
      </c>
      <c r="B40" s="19">
        <v>13</v>
      </c>
      <c r="C40" s="19" t="s">
        <v>39</v>
      </c>
      <c r="D40" s="20">
        <v>1.1978922586668801</v>
      </c>
      <c r="E40" s="19">
        <v>0.205617498983795</v>
      </c>
      <c r="F40" s="19">
        <v>0.74376783771142796</v>
      </c>
      <c r="G40" s="19">
        <v>2.9027106943498602</v>
      </c>
      <c r="H40" s="19">
        <v>0.344505569206916</v>
      </c>
      <c r="I40" s="19">
        <v>-2.7751959165362099E-2</v>
      </c>
      <c r="J40" s="19">
        <v>-0.108307867823819</v>
      </c>
      <c r="K40" s="19">
        <v>-2.7751959165362099E-2</v>
      </c>
      <c r="L40" s="19">
        <v>-7.9246183002917303E-2</v>
      </c>
      <c r="M40" s="19">
        <v>6.5253620502109699</v>
      </c>
    </row>
    <row r="41" spans="1:13" ht="14.4" x14ac:dyDescent="0.3">
      <c r="A41" s="18">
        <v>2023</v>
      </c>
      <c r="B41" s="19">
        <v>14</v>
      </c>
      <c r="C41" s="19" t="s">
        <v>41</v>
      </c>
      <c r="D41" s="20">
        <v>0.10008888042983299</v>
      </c>
      <c r="E41" s="19">
        <v>6.3219664478316902E-3</v>
      </c>
      <c r="F41" s="19">
        <v>-0.741180437975824</v>
      </c>
      <c r="G41" s="19">
        <v>-0.42567698430925899</v>
      </c>
      <c r="H41" s="19">
        <v>-2.34919912718017</v>
      </c>
      <c r="I41" s="19">
        <v>-0.77310856127676897</v>
      </c>
      <c r="J41" s="19">
        <v>0.32909452090796498</v>
      </c>
      <c r="K41" s="19">
        <v>-0.77310856127676897</v>
      </c>
      <c r="L41" s="19">
        <v>3.8837447783505898</v>
      </c>
      <c r="M41" s="19">
        <v>6.2547536959849701</v>
      </c>
    </row>
    <row r="42" spans="1:13" ht="14.4" x14ac:dyDescent="0.3">
      <c r="A42" s="18">
        <v>2022</v>
      </c>
      <c r="B42" s="19">
        <v>14</v>
      </c>
      <c r="C42" s="19" t="s">
        <v>41</v>
      </c>
      <c r="D42" s="20">
        <v>0.163361085290503</v>
      </c>
      <c r="E42" s="19">
        <v>6.8365934448591697E-3</v>
      </c>
      <c r="F42" s="19">
        <v>-2.4471458178873</v>
      </c>
      <c r="G42" s="19">
        <v>-0.70990493212936301</v>
      </c>
      <c r="H42" s="19">
        <v>-1.4086393187894799</v>
      </c>
      <c r="I42" s="19">
        <v>-1.3442683846247701</v>
      </c>
      <c r="J42" s="19">
        <v>0.95430275635069395</v>
      </c>
      <c r="K42" s="19">
        <v>-1.3442683846247701</v>
      </c>
      <c r="L42" s="19">
        <v>5.3974305701926104</v>
      </c>
      <c r="M42" s="19">
        <v>6.3010742914420899</v>
      </c>
    </row>
    <row r="43" spans="1:13" ht="14.4" x14ac:dyDescent="0.3">
      <c r="A43" s="18">
        <v>2021</v>
      </c>
      <c r="B43" s="19">
        <v>14</v>
      </c>
      <c r="C43" s="19" t="s">
        <v>41</v>
      </c>
      <c r="D43" s="20">
        <v>0.95034916417579995</v>
      </c>
      <c r="E43" s="19">
        <v>3.8015277316506099E-2</v>
      </c>
      <c r="F43" s="19">
        <v>1.4542401255458799</v>
      </c>
      <c r="G43" s="19">
        <v>-3.2014787856934701</v>
      </c>
      <c r="H43" s="19">
        <v>-0.31235565403985299</v>
      </c>
      <c r="I43" s="19">
        <v>-0.26228810978903799</v>
      </c>
      <c r="J43" s="19">
        <v>0.83970981922924504</v>
      </c>
      <c r="K43" s="19">
        <v>-0.26228810978903799</v>
      </c>
      <c r="L43" s="19">
        <v>2.97240588615063</v>
      </c>
      <c r="M43" s="19">
        <v>6.4849108390178003</v>
      </c>
    </row>
    <row r="44" spans="1:13" ht="14.4" x14ac:dyDescent="0.3">
      <c r="A44" s="18">
        <v>2023</v>
      </c>
      <c r="B44" s="19">
        <v>15</v>
      </c>
      <c r="C44" s="19" t="s">
        <v>43</v>
      </c>
      <c r="D44" s="20">
        <v>0.44552813868725499</v>
      </c>
      <c r="E44" s="19">
        <v>6.1215589699981802E-2</v>
      </c>
      <c r="F44" s="19">
        <v>5.95454796396902</v>
      </c>
      <c r="G44" s="19">
        <v>-1.2018347601582</v>
      </c>
      <c r="H44" s="19">
        <v>-0.83206113947674898</v>
      </c>
      <c r="I44" s="19">
        <v>1.6702362425600701</v>
      </c>
      <c r="J44" s="19">
        <v>-0.33711173142465001</v>
      </c>
      <c r="K44" s="19">
        <v>1.6702362425600701</v>
      </c>
      <c r="L44" s="19">
        <v>29.134952239660599</v>
      </c>
      <c r="M44" s="19">
        <v>5.8262050715060498</v>
      </c>
    </row>
    <row r="45" spans="1:13" ht="14.4" x14ac:dyDescent="0.3">
      <c r="A45" s="18">
        <v>2022</v>
      </c>
      <c r="B45" s="19">
        <v>15</v>
      </c>
      <c r="C45" s="19" t="s">
        <v>43</v>
      </c>
      <c r="D45" s="20">
        <v>0.27254873815417502</v>
      </c>
      <c r="E45" s="19">
        <v>2.9051601658049299E-2</v>
      </c>
      <c r="F45" s="19">
        <v>5.1634186788527199</v>
      </c>
      <c r="G45" s="19">
        <v>-1.2401872300471</v>
      </c>
      <c r="H45" s="19">
        <v>-0.80632986356585901</v>
      </c>
      <c r="I45" s="19">
        <v>-7.0504547636965398E-2</v>
      </c>
      <c r="J45" s="19">
        <v>1.6934292002646699E-2</v>
      </c>
      <c r="K45" s="19">
        <v>-7.0504547636965398E-2</v>
      </c>
      <c r="L45" s="19">
        <v>-2.6386720616815902</v>
      </c>
      <c r="M45" s="19">
        <v>6.06991809570059</v>
      </c>
    </row>
    <row r="46" spans="1:13" ht="14.4" x14ac:dyDescent="0.3">
      <c r="A46" s="18">
        <v>2021</v>
      </c>
      <c r="B46" s="19">
        <v>15</v>
      </c>
      <c r="C46" s="19" t="s">
        <v>43</v>
      </c>
      <c r="D46" s="20">
        <v>0.33615684218662301</v>
      </c>
      <c r="E46" s="19">
        <v>3.29572911520871E-2</v>
      </c>
      <c r="F46" s="19">
        <v>5.0865284116881897</v>
      </c>
      <c r="G46" s="19">
        <v>-1.2447064841491899</v>
      </c>
      <c r="H46" s="19">
        <v>-0.80340225807013499</v>
      </c>
      <c r="I46" s="19">
        <v>-9.5223122960890694E-2</v>
      </c>
      <c r="J46" s="19">
        <v>2.33017156294658E-2</v>
      </c>
      <c r="K46" s="19">
        <v>-9.5223122960890694E-2</v>
      </c>
      <c r="L46" s="19">
        <v>-1.4585535165257499</v>
      </c>
      <c r="M46" s="19">
        <v>6.1056372186139702</v>
      </c>
    </row>
    <row r="47" spans="1:13" ht="14.4" x14ac:dyDescent="0.3">
      <c r="A47" s="18">
        <v>2023</v>
      </c>
      <c r="B47" s="19">
        <v>16</v>
      </c>
      <c r="C47" s="19" t="s">
        <v>45</v>
      </c>
      <c r="D47" s="20">
        <v>6.6608503955773599E-2</v>
      </c>
      <c r="E47" s="19">
        <v>2.3747409276810499E-4</v>
      </c>
      <c r="F47" s="19">
        <v>1.36782837355423</v>
      </c>
      <c r="G47" s="19">
        <v>-3.7186592223358099</v>
      </c>
      <c r="H47" s="19">
        <v>-0.26891412743431398</v>
      </c>
      <c r="I47" s="19">
        <v>8.0826715264052607E-2</v>
      </c>
      <c r="J47" s="19">
        <v>-0.30056701012777998</v>
      </c>
      <c r="K47" s="19">
        <v>8.0826715264052607E-2</v>
      </c>
      <c r="L47" s="19">
        <v>119.22113594040999</v>
      </c>
      <c r="M47" s="19">
        <v>6.5008326027424301</v>
      </c>
    </row>
    <row r="48" spans="1:13" ht="14.4" x14ac:dyDescent="0.3">
      <c r="A48" s="18">
        <v>2022</v>
      </c>
      <c r="B48" s="19">
        <v>16</v>
      </c>
      <c r="C48" s="19" t="s">
        <v>45</v>
      </c>
      <c r="D48" s="20">
        <v>6.3213987960206303E-2</v>
      </c>
      <c r="E48" s="19">
        <v>2.4544788830295402E-4</v>
      </c>
      <c r="F48" s="19">
        <v>1.66736649508223</v>
      </c>
      <c r="G48" s="19">
        <v>-2.498427037271</v>
      </c>
      <c r="H48" s="19">
        <v>-0.40025183248588497</v>
      </c>
      <c r="I48" s="19">
        <v>-0.15405631988649501</v>
      </c>
      <c r="J48" s="19">
        <v>0.384898474866889</v>
      </c>
      <c r="K48" s="19">
        <v>-0.15405631988649501</v>
      </c>
      <c r="L48" s="19">
        <v>24.415020894155401</v>
      </c>
      <c r="M48" s="19">
        <v>6.4422456259362804</v>
      </c>
    </row>
    <row r="49" spans="1:13" ht="14.4" x14ac:dyDescent="0.3">
      <c r="A49" s="18">
        <v>2021</v>
      </c>
      <c r="B49" s="19">
        <v>16</v>
      </c>
      <c r="C49" s="19" t="s">
        <v>45</v>
      </c>
      <c r="D49" s="20">
        <v>7.1520036221562194E-2</v>
      </c>
      <c r="E49" s="19">
        <v>3.9427217298369902E-4</v>
      </c>
      <c r="F49" s="19">
        <v>1.2772788698964499</v>
      </c>
      <c r="G49" s="19">
        <v>-4.6064774801392803</v>
      </c>
      <c r="H49" s="19">
        <v>-0.21708561570342599</v>
      </c>
      <c r="I49" s="19">
        <v>-5.71518658787619E-2</v>
      </c>
      <c r="J49" s="19">
        <v>0.26326878311845697</v>
      </c>
      <c r="K49" s="19">
        <v>-5.71518658787619E-2</v>
      </c>
      <c r="L49" s="19">
        <v>-26.860684603465302</v>
      </c>
      <c r="M49" s="19">
        <v>6.5232838399030797</v>
      </c>
    </row>
    <row r="1048576" ht="12.75" customHeight="1" x14ac:dyDescent="0.3"/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0"/>
  <sheetViews>
    <sheetView zoomScaleNormal="100" workbookViewId="0">
      <selection activeCell="D6" sqref="D6"/>
    </sheetView>
  </sheetViews>
  <sheetFormatPr defaultColWidth="8.77734375" defaultRowHeight="14.25" customHeight="1" x14ac:dyDescent="0.3"/>
  <cols>
    <col min="2" max="2" width="6.33203125" customWidth="1"/>
    <col min="3" max="3" width="22.6640625" customWidth="1"/>
    <col min="4" max="4" width="26.6640625" customWidth="1"/>
    <col min="5" max="5" width="20.44140625" customWidth="1"/>
    <col min="6" max="6" width="31.21875" customWidth="1"/>
    <col min="7" max="7" width="21.88671875" customWidth="1"/>
    <col min="8" max="8" width="31.77734375" customWidth="1"/>
    <col min="9" max="9" width="26.5546875" customWidth="1"/>
    <col min="10" max="10" width="38.6640625" customWidth="1"/>
    <col min="11" max="11" width="31.88671875" customWidth="1"/>
    <col min="12" max="12" width="25.77734375" customWidth="1"/>
  </cols>
  <sheetData>
    <row r="1" spans="1:29" ht="14.4" x14ac:dyDescent="0.3">
      <c r="N1" s="8" t="s">
        <v>14</v>
      </c>
      <c r="O1" s="8" t="s">
        <v>17</v>
      </c>
      <c r="P1" s="8" t="s">
        <v>19</v>
      </c>
      <c r="Q1" s="8" t="s">
        <v>21</v>
      </c>
      <c r="R1" s="8" t="s">
        <v>23</v>
      </c>
      <c r="S1" s="8" t="s">
        <v>25</v>
      </c>
      <c r="T1" s="8" t="s">
        <v>27</v>
      </c>
      <c r="U1" s="8" t="s">
        <v>29</v>
      </c>
      <c r="V1" s="8" t="s">
        <v>31</v>
      </c>
      <c r="W1" s="8" t="s">
        <v>33</v>
      </c>
      <c r="X1" s="8" t="s">
        <v>35</v>
      </c>
      <c r="Y1" s="8" t="s">
        <v>37</v>
      </c>
      <c r="Z1" s="8" t="s">
        <v>39</v>
      </c>
      <c r="AA1" s="8" t="s">
        <v>41</v>
      </c>
      <c r="AB1" s="8" t="s">
        <v>43</v>
      </c>
      <c r="AC1" s="8" t="s">
        <v>45</v>
      </c>
    </row>
    <row r="2" spans="1:29" ht="14.25" customHeight="1" x14ac:dyDescent="0.3">
      <c r="A2" s="8" t="s">
        <v>69</v>
      </c>
      <c r="B2" s="8" t="s">
        <v>70</v>
      </c>
      <c r="C2" s="8" t="s">
        <v>71</v>
      </c>
      <c r="D2" s="21" t="s">
        <v>46</v>
      </c>
      <c r="E2" s="22" t="s">
        <v>47</v>
      </c>
      <c r="F2" s="23" t="s">
        <v>48</v>
      </c>
      <c r="G2" s="22" t="s">
        <v>49</v>
      </c>
      <c r="H2" s="22" t="s">
        <v>50</v>
      </c>
      <c r="I2" s="22" t="s">
        <v>51</v>
      </c>
      <c r="J2" s="22" t="s">
        <v>52</v>
      </c>
      <c r="K2" s="22" t="s">
        <v>53</v>
      </c>
      <c r="L2" s="22" t="s">
        <v>54</v>
      </c>
      <c r="M2" s="22" t="s">
        <v>55</v>
      </c>
      <c r="N2" t="s">
        <v>72</v>
      </c>
      <c r="O2" t="s">
        <v>73</v>
      </c>
      <c r="P2" t="s">
        <v>74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t="s">
        <v>80</v>
      </c>
      <c r="W2" t="s">
        <v>81</v>
      </c>
      <c r="X2" t="s">
        <v>82</v>
      </c>
      <c r="Y2" t="s">
        <v>83</v>
      </c>
      <c r="Z2" t="s">
        <v>84</v>
      </c>
      <c r="AA2" t="s">
        <v>85</v>
      </c>
      <c r="AB2" t="s">
        <v>86</v>
      </c>
      <c r="AC2" t="s">
        <v>87</v>
      </c>
    </row>
    <row r="3" spans="1:29" ht="14.4" x14ac:dyDescent="0.3">
      <c r="A3" s="6">
        <v>2023</v>
      </c>
      <c r="B3" s="8">
        <v>1</v>
      </c>
      <c r="C3" s="8" t="s">
        <v>14</v>
      </c>
      <c r="D3" s="24">
        <v>0.70901269318604299</v>
      </c>
      <c r="E3" s="11">
        <v>0.13665091082903999</v>
      </c>
      <c r="F3" s="11">
        <v>0.89204900612576599</v>
      </c>
      <c r="G3" s="11">
        <v>8.2634626519976795</v>
      </c>
      <c r="H3" s="11">
        <v>0.121014645084437</v>
      </c>
      <c r="I3" s="11">
        <v>-8.2041505188148497E-2</v>
      </c>
      <c r="J3" s="11">
        <v>-0.759988419224088</v>
      </c>
      <c r="K3" s="11">
        <v>-8.2041505188148497E-2</v>
      </c>
      <c r="L3" s="11">
        <v>-9.0997330744964799E-2</v>
      </c>
      <c r="M3" s="11">
        <v>7.5050956881164597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t="14.4" x14ac:dyDescent="0.3">
      <c r="A4" s="6">
        <v>2022</v>
      </c>
      <c r="B4" s="8">
        <v>1</v>
      </c>
      <c r="C4" s="8" t="s">
        <v>14</v>
      </c>
      <c r="D4" s="24">
        <v>0.86698734177215198</v>
      </c>
      <c r="E4" s="11">
        <v>0.10222784810126601</v>
      </c>
      <c r="F4" s="11">
        <v>0.85146455276325395</v>
      </c>
      <c r="G4" s="11">
        <v>5.7323996971990896</v>
      </c>
      <c r="H4" s="11">
        <v>0.17444701221525299</v>
      </c>
      <c r="I4" s="11">
        <v>-9.6137628605161094E-3</v>
      </c>
      <c r="J4" s="11">
        <v>-6.4723694171082494E-2</v>
      </c>
      <c r="K4" s="11">
        <v>-9.6137628605161094E-3</v>
      </c>
      <c r="L4" s="11">
        <v>-1.10686775843097E-2</v>
      </c>
      <c r="M4" s="11">
        <v>7.5511327007286102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t="14.4" x14ac:dyDescent="0.3">
      <c r="A5" s="6">
        <v>2021</v>
      </c>
      <c r="B5" s="8">
        <v>1</v>
      </c>
      <c r="C5" s="8" t="s">
        <v>14</v>
      </c>
      <c r="D5" s="24">
        <v>0.98859559886491399</v>
      </c>
      <c r="E5" s="11">
        <v>9.5357926861915701E-2</v>
      </c>
      <c r="F5" s="11">
        <v>0.99981025719894201</v>
      </c>
      <c r="G5" s="11">
        <v>5269.2921766897298</v>
      </c>
      <c r="H5" s="11">
        <v>1.8977881022119001E-4</v>
      </c>
      <c r="I5" s="11">
        <v>-8.4040747028862502E-3</v>
      </c>
      <c r="J5" s="11">
        <v>-52.687599787120803</v>
      </c>
      <c r="K5" s="11">
        <v>-8.4040747028862502E-3</v>
      </c>
      <c r="L5" s="11">
        <v>-9.6119615521537902E-3</v>
      </c>
      <c r="M5" s="11">
        <v>7.5482665451707502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ht="14.4" x14ac:dyDescent="0.3">
      <c r="A6" s="6">
        <v>2023</v>
      </c>
      <c r="B6" s="8">
        <v>2</v>
      </c>
      <c r="C6" s="8" t="s">
        <v>17</v>
      </c>
      <c r="D6" s="24">
        <v>0.217696600710299</v>
      </c>
      <c r="E6" s="11">
        <v>8.1237950279046206E-2</v>
      </c>
      <c r="F6" s="11">
        <v>2.0639867232159301</v>
      </c>
      <c r="G6" s="11">
        <v>-1.93986135181976</v>
      </c>
      <c r="H6" s="11">
        <v>-0.51550075940319795</v>
      </c>
      <c r="I6" s="11">
        <v>-8.3791259450488695E-2</v>
      </c>
      <c r="J6" s="11">
        <v>7.8752166377816304E-2</v>
      </c>
      <c r="K6" s="11">
        <v>-8.3791259450488695E-2</v>
      </c>
      <c r="L6" s="11">
        <v>-0.15205461116316399</v>
      </c>
      <c r="M6" s="11">
        <v>7.4332096087714703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t="14.4" x14ac:dyDescent="0.3">
      <c r="A7" s="6">
        <v>2022</v>
      </c>
      <c r="B7" s="8">
        <v>2</v>
      </c>
      <c r="C7" s="8" t="s">
        <v>17</v>
      </c>
      <c r="D7" s="24">
        <v>0.33833522648014203</v>
      </c>
      <c r="E7" s="11">
        <v>0.121061756441681</v>
      </c>
      <c r="F7" s="11">
        <v>1.8367846385542199</v>
      </c>
      <c r="G7" s="11">
        <v>-2.1950506186726702</v>
      </c>
      <c r="H7" s="11">
        <v>-0.455570359741724</v>
      </c>
      <c r="I7" s="11">
        <v>-0.41478413654618501</v>
      </c>
      <c r="J7" s="11">
        <v>0.49568803899512598</v>
      </c>
      <c r="K7" s="11">
        <v>-0.41478413654618501</v>
      </c>
      <c r="L7" s="11">
        <v>-0.51198636768521699</v>
      </c>
      <c r="M7" s="11">
        <v>7.5034093167436096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ht="14.4" x14ac:dyDescent="0.3">
      <c r="A8" s="6">
        <v>2021</v>
      </c>
      <c r="B8" s="8">
        <v>2</v>
      </c>
      <c r="C8" s="8" t="s">
        <v>17</v>
      </c>
      <c r="D8" s="24">
        <v>0.48291120045595398</v>
      </c>
      <c r="E8" s="11">
        <v>0.15926158800635601</v>
      </c>
      <c r="F8" s="11">
        <v>1.33642098360117</v>
      </c>
      <c r="G8" s="11">
        <v>-3.9724661918992998</v>
      </c>
      <c r="H8" s="11">
        <v>-0.25173279058717002</v>
      </c>
      <c r="I8" s="11">
        <v>-0.16624908237805</v>
      </c>
      <c r="J8" s="11">
        <v>0.49416977680303498</v>
      </c>
      <c r="K8" s="11">
        <v>-0.16624908237805</v>
      </c>
      <c r="L8" s="11">
        <v>-0.27695544304415698</v>
      </c>
      <c r="M8" s="11">
        <v>7.57424169321924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4.4" x14ac:dyDescent="0.3">
      <c r="A9" s="6">
        <v>2023</v>
      </c>
      <c r="B9" s="8">
        <v>3</v>
      </c>
      <c r="C9" s="8" t="s">
        <v>19</v>
      </c>
      <c r="D9" s="24">
        <v>0.92573694891031499</v>
      </c>
      <c r="E9" s="11">
        <v>0.38835601335039399</v>
      </c>
      <c r="F9" s="11">
        <v>0.51428483535728897</v>
      </c>
      <c r="G9" s="11">
        <v>1.0588198038568399</v>
      </c>
      <c r="H9" s="11">
        <v>0.94444776755913895</v>
      </c>
      <c r="I9" s="11">
        <v>5.7320256133315102E-2</v>
      </c>
      <c r="J9" s="11">
        <v>0.118012078489416</v>
      </c>
      <c r="K9" s="11">
        <v>5.7320256133315102E-2</v>
      </c>
      <c r="L9" s="11">
        <v>0.137788334266122</v>
      </c>
      <c r="M9" s="11">
        <v>7.7886699744122803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4.4" x14ac:dyDescent="0.3">
      <c r="A10" s="6">
        <v>2022</v>
      </c>
      <c r="B10" s="8">
        <v>3</v>
      </c>
      <c r="C10" s="8" t="s">
        <v>19</v>
      </c>
      <c r="D10" s="24">
        <v>1.09423009964037</v>
      </c>
      <c r="E10" s="11">
        <v>0.53254857569282199</v>
      </c>
      <c r="F10" s="11">
        <v>0.52220589285388097</v>
      </c>
      <c r="G10" s="11">
        <v>1.0929517234380199</v>
      </c>
      <c r="H10" s="11">
        <v>0.914953495708275</v>
      </c>
      <c r="I10" s="11">
        <v>5.4560198252807099E-2</v>
      </c>
      <c r="J10" s="11">
        <v>0.11419186096433299</v>
      </c>
      <c r="K10" s="11">
        <v>5.4560198252807099E-2</v>
      </c>
      <c r="L10" s="11">
        <v>0.141517347880731</v>
      </c>
      <c r="M10" s="11">
        <v>7.75745498102685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t="14.4" x14ac:dyDescent="0.3">
      <c r="A11" s="6">
        <v>2021</v>
      </c>
      <c r="B11" s="8">
        <v>3</v>
      </c>
      <c r="C11" s="8" t="s">
        <v>19</v>
      </c>
      <c r="D11" s="24">
        <v>1.2768684883957699</v>
      </c>
      <c r="E11" s="11">
        <v>0.61876284502016199</v>
      </c>
      <c r="F11" s="11">
        <v>0.53105179046142403</v>
      </c>
      <c r="G11" s="11">
        <v>1.13243164097792</v>
      </c>
      <c r="H11" s="11">
        <v>0.883055509766971</v>
      </c>
      <c r="I11" s="11">
        <v>4.3371540765592603E-2</v>
      </c>
      <c r="J11" s="11">
        <v>9.2486845846513094E-2</v>
      </c>
      <c r="K11" s="11">
        <v>4.3371540765592603E-2</v>
      </c>
      <c r="L11" s="11">
        <v>0.11830392403984601</v>
      </c>
      <c r="M11" s="11">
        <v>7.7256297800650904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t="14.4" x14ac:dyDescent="0.3">
      <c r="A12" s="6">
        <v>2023</v>
      </c>
      <c r="B12" s="8">
        <v>4</v>
      </c>
      <c r="C12" s="8" t="s">
        <v>21</v>
      </c>
      <c r="D12" s="24">
        <v>0.90653286504599195</v>
      </c>
      <c r="E12" s="11">
        <v>0.17654445002511299</v>
      </c>
      <c r="F12" s="11">
        <v>0.551724415673577</v>
      </c>
      <c r="G12" s="11">
        <v>1.2307706129090099</v>
      </c>
      <c r="H12" s="11">
        <v>0.81249908757280898</v>
      </c>
      <c r="I12" s="11">
        <v>0.104851392943428</v>
      </c>
      <c r="J12" s="11">
        <v>0.233899406100776</v>
      </c>
      <c r="K12" s="11">
        <v>0.104851392943428</v>
      </c>
      <c r="L12" s="11">
        <v>0.15649582498061201</v>
      </c>
      <c r="M12" s="11">
        <v>7.7403633211948497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4.4" x14ac:dyDescent="0.3">
      <c r="A13" s="6">
        <v>2022</v>
      </c>
      <c r="B13" s="8">
        <v>4</v>
      </c>
      <c r="C13" s="8" t="s">
        <v>21</v>
      </c>
      <c r="D13" s="24">
        <v>1.20169469864736</v>
      </c>
      <c r="E13" s="11">
        <v>0.28426206170040302</v>
      </c>
      <c r="F13" s="11">
        <v>0.59413217274774399</v>
      </c>
      <c r="G13" s="11">
        <v>1.4638562922566301</v>
      </c>
      <c r="H13" s="11">
        <v>0.68312716575370402</v>
      </c>
      <c r="I13" s="11">
        <v>7.6286624708312295E-2</v>
      </c>
      <c r="J13" s="11">
        <v>0.18795928030259601</v>
      </c>
      <c r="K13" s="11">
        <v>7.6286624708312295E-2</v>
      </c>
      <c r="L13" s="11">
        <v>0.118805379991091</v>
      </c>
      <c r="M13" s="11">
        <v>7.7297383681889702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4.4" x14ac:dyDescent="0.3">
      <c r="A14" s="6">
        <v>2021</v>
      </c>
      <c r="B14" s="8">
        <v>4</v>
      </c>
      <c r="C14" s="8" t="s">
        <v>21</v>
      </c>
      <c r="D14" s="24">
        <v>1.2116058311726501</v>
      </c>
      <c r="E14" s="11">
        <v>0.23852854426623499</v>
      </c>
      <c r="F14" s="11">
        <v>0.62606469669949205</v>
      </c>
      <c r="G14" s="11">
        <v>1.6742594004192299</v>
      </c>
      <c r="H14" s="11">
        <v>0.59727901169293196</v>
      </c>
      <c r="I14" s="11">
        <v>7.2107036939459204E-2</v>
      </c>
      <c r="J14" s="11">
        <v>0.192832921371726</v>
      </c>
      <c r="K14" s="11">
        <v>7.2107036939459204E-2</v>
      </c>
      <c r="L14" s="11">
        <v>0.111539435247775</v>
      </c>
      <c r="M14" s="11">
        <v>7.7163857552532003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t="14.4" x14ac:dyDescent="0.3">
      <c r="A15" s="6">
        <v>2023</v>
      </c>
      <c r="B15" s="8">
        <v>5</v>
      </c>
      <c r="C15" s="8" t="s">
        <v>23</v>
      </c>
      <c r="D15" s="24">
        <v>3.02885609438199</v>
      </c>
      <c r="E15" s="11">
        <v>2.2287048464177199</v>
      </c>
      <c r="F15" s="11">
        <v>0.73616311268216195</v>
      </c>
      <c r="G15" s="11">
        <v>2.7902205797149402</v>
      </c>
      <c r="H15" s="11">
        <v>0.35839460409333102</v>
      </c>
      <c r="I15" s="11">
        <v>2.3396567165018398E-2</v>
      </c>
      <c r="J15" s="11">
        <v>8.8678150363535393E-2</v>
      </c>
      <c r="K15" s="11">
        <v>2.3396567165018398E-2</v>
      </c>
      <c r="L15" s="11">
        <v>4.54475711760403E-2</v>
      </c>
      <c r="M15" s="11">
        <v>7.9558914121547302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ht="14.4" x14ac:dyDescent="0.3">
      <c r="A16" s="6">
        <v>2022</v>
      </c>
      <c r="B16" s="8">
        <v>5</v>
      </c>
      <c r="C16" s="8" t="s">
        <v>23</v>
      </c>
      <c r="D16" s="24">
        <v>2.7539148850811901</v>
      </c>
      <c r="E16" s="11">
        <v>2.0572007521764002</v>
      </c>
      <c r="F16" s="11">
        <v>0.73802293161472798</v>
      </c>
      <c r="G16" s="11">
        <v>2.81712798819997</v>
      </c>
      <c r="H16" s="11">
        <v>0.354971447583736</v>
      </c>
      <c r="I16" s="11">
        <v>1.4563236782362E-2</v>
      </c>
      <c r="J16" s="11">
        <v>5.5589738720737199E-2</v>
      </c>
      <c r="K16" s="11">
        <v>1.4563236782362E-2</v>
      </c>
      <c r="L16" s="11">
        <v>5.4913328115702098E-2</v>
      </c>
      <c r="M16" s="11">
        <v>7.9379105203025997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4.4" x14ac:dyDescent="0.3">
      <c r="A17" s="6">
        <v>2021</v>
      </c>
      <c r="B17" s="8">
        <v>5</v>
      </c>
      <c r="C17" s="8" t="s">
        <v>23</v>
      </c>
      <c r="D17" s="24">
        <v>4.2932917267735702</v>
      </c>
      <c r="E17" s="11">
        <v>2.4622996123411398</v>
      </c>
      <c r="F17" s="11">
        <v>0.71757233809090704</v>
      </c>
      <c r="G17" s="11">
        <v>2.5407296623865201</v>
      </c>
      <c r="H17" s="11">
        <v>0.39358772198561798</v>
      </c>
      <c r="I17" s="11">
        <v>3.2282377883778697E-2</v>
      </c>
      <c r="J17" s="11">
        <v>0.11430317294546601</v>
      </c>
      <c r="K17" s="11">
        <v>3.2282377883778697E-2</v>
      </c>
      <c r="L17" s="11">
        <v>8.2315014760903096E-2</v>
      </c>
      <c r="M17" s="11">
        <v>7.7157578477683399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t="14.4" x14ac:dyDescent="0.3">
      <c r="A18" s="6">
        <v>2023</v>
      </c>
      <c r="B18" s="8">
        <v>6</v>
      </c>
      <c r="C18" s="8" t="s">
        <v>25</v>
      </c>
      <c r="D18" s="24">
        <v>1.2329378001458799</v>
      </c>
      <c r="E18" s="11">
        <v>0.820255042310292</v>
      </c>
      <c r="F18" s="11">
        <v>0.346776546615984</v>
      </c>
      <c r="G18" s="11">
        <v>0.53086971207098099</v>
      </c>
      <c r="H18" s="11">
        <v>1.8837013626166199</v>
      </c>
      <c r="I18" s="11">
        <v>-9.8361882478302694E-3</v>
      </c>
      <c r="J18" s="11">
        <v>-1.50579226708319E-2</v>
      </c>
      <c r="K18" s="11">
        <v>-9.8361882478302694E-3</v>
      </c>
      <c r="L18" s="11">
        <v>-2.69961649769817E-2</v>
      </c>
      <c r="M18" s="11">
        <v>7.8759627389547502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ht="14.4" x14ac:dyDescent="0.3">
      <c r="A19" s="6">
        <v>2022</v>
      </c>
      <c r="B19" s="8">
        <v>6</v>
      </c>
      <c r="C19" s="8" t="s">
        <v>25</v>
      </c>
      <c r="D19" s="24">
        <v>1.0324851542628899</v>
      </c>
      <c r="E19" s="11">
        <v>0.59873111577982796</v>
      </c>
      <c r="F19" s="11">
        <v>0.33404962429861201</v>
      </c>
      <c r="G19" s="11">
        <v>0.50161338815491496</v>
      </c>
      <c r="H19" s="11">
        <v>1.9935672045722299</v>
      </c>
      <c r="I19" s="11">
        <v>-1.05969057989533E-2</v>
      </c>
      <c r="J19" s="11">
        <v>-1.59124556207247E-2</v>
      </c>
      <c r="K19" s="11">
        <v>-1.05969057989533E-2</v>
      </c>
      <c r="L19" s="11">
        <v>-3.2668551758166499E-2</v>
      </c>
      <c r="M19" s="11">
        <v>7.8645925332999802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ht="14.4" x14ac:dyDescent="0.3">
      <c r="A20" s="6">
        <v>2021</v>
      </c>
      <c r="B20" s="8">
        <v>6</v>
      </c>
      <c r="C20" s="8" t="s">
        <v>25</v>
      </c>
      <c r="D20" s="24">
        <v>1.0419974928182301</v>
      </c>
      <c r="E20" s="11">
        <v>0.64917919943525604</v>
      </c>
      <c r="F20" s="11">
        <v>0.50501091874529402</v>
      </c>
      <c r="G20" s="11">
        <v>1.0202465829451901</v>
      </c>
      <c r="H20" s="11">
        <v>0.98015520631616004</v>
      </c>
      <c r="I20" s="11">
        <v>2.3423909723078899E-2</v>
      </c>
      <c r="J20" s="11">
        <v>4.7322073577266803E-2</v>
      </c>
      <c r="K20" s="11">
        <v>2.3423909723078899E-2</v>
      </c>
      <c r="L20" s="11">
        <v>5.0623951207000403E-2</v>
      </c>
      <c r="M20" s="11">
        <v>7.3296023666227104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t="14.4" x14ac:dyDescent="0.3">
      <c r="A21" s="6">
        <v>2023</v>
      </c>
      <c r="B21" s="8">
        <v>7</v>
      </c>
      <c r="C21" s="8" t="s">
        <v>27</v>
      </c>
      <c r="D21" s="24">
        <v>0.50098931708610495</v>
      </c>
      <c r="E21" s="11">
        <v>0.22574723851285</v>
      </c>
      <c r="F21" s="11">
        <v>0.69506982289868602</v>
      </c>
      <c r="G21" s="11">
        <v>2.2794392785458699</v>
      </c>
      <c r="H21" s="11">
        <v>0.43870438199956402</v>
      </c>
      <c r="I21" s="11">
        <v>3.61710486061337E-3</v>
      </c>
      <c r="J21" s="11">
        <v>1.18620757545147E-2</v>
      </c>
      <c r="K21" s="11">
        <v>3.61710486061337E-3</v>
      </c>
      <c r="L21" s="11">
        <v>2.1162187964256601E-2</v>
      </c>
      <c r="M21" s="11">
        <v>7.2352756493076802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t="14.4" x14ac:dyDescent="0.3">
      <c r="A22" s="6">
        <v>2022</v>
      </c>
      <c r="B22" s="8">
        <v>7</v>
      </c>
      <c r="C22" s="8" t="s">
        <v>27</v>
      </c>
      <c r="D22" s="24">
        <v>0.94922522303160695</v>
      </c>
      <c r="E22" s="11">
        <v>0.55349188849584496</v>
      </c>
      <c r="F22" s="11">
        <v>0.66267477230612004</v>
      </c>
      <c r="G22" s="11">
        <v>1.9644981101368799</v>
      </c>
      <c r="H22" s="11">
        <v>0.50903586765493103</v>
      </c>
      <c r="I22" s="11">
        <v>-5.23866827325249E-4</v>
      </c>
      <c r="J22" s="11">
        <v>-1.5530022195691E-3</v>
      </c>
      <c r="K22" s="11">
        <v>-5.23866827325249E-4</v>
      </c>
      <c r="L22" s="11">
        <v>-3.3693016387115202E-3</v>
      </c>
      <c r="M22" s="11">
        <v>7.18554872729778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4.4" x14ac:dyDescent="0.3">
      <c r="A23" s="6">
        <v>2021</v>
      </c>
      <c r="B23" s="8">
        <v>7</v>
      </c>
      <c r="C23" s="8" t="s">
        <v>27</v>
      </c>
      <c r="D23" s="24">
        <v>1.6653254228536201</v>
      </c>
      <c r="E23" s="11">
        <v>1.06684450654348</v>
      </c>
      <c r="F23" s="11">
        <v>0.62201459487021105</v>
      </c>
      <c r="G23" s="11">
        <v>1.6456047943349299</v>
      </c>
      <c r="H23" s="11">
        <v>0.60767931853537704</v>
      </c>
      <c r="I23" s="11">
        <v>5.2510337162620803E-2</v>
      </c>
      <c r="J23" s="11">
        <v>0.13892159974957299</v>
      </c>
      <c r="K23" s="11">
        <v>5.2510337162620803E-2</v>
      </c>
      <c r="L23" s="11">
        <v>2.7165399740257401</v>
      </c>
      <c r="M23" s="11">
        <v>7.0566241073294398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4.4" x14ac:dyDescent="0.3">
      <c r="A24" s="6">
        <v>2023</v>
      </c>
      <c r="B24" s="8">
        <v>8</v>
      </c>
      <c r="C24" s="8" t="s">
        <v>29</v>
      </c>
      <c r="D24" s="24">
        <v>0.34400149788973899</v>
      </c>
      <c r="E24" s="11">
        <v>0.13525581865730499</v>
      </c>
      <c r="F24" s="11">
        <v>0.86947352727182003</v>
      </c>
      <c r="G24" s="11">
        <v>6.6612811110163603</v>
      </c>
      <c r="H24" s="11">
        <v>0.150121272970482</v>
      </c>
      <c r="I24" s="11">
        <v>1.07586409981458E-2</v>
      </c>
      <c r="J24" s="11">
        <v>8.2424973059300605E-2</v>
      </c>
      <c r="K24" s="11">
        <v>1.07586409981458E-2</v>
      </c>
      <c r="L24" s="11">
        <v>1.8075667710965901E-2</v>
      </c>
      <c r="M24" s="11">
        <v>7.3750585816465097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4.4" x14ac:dyDescent="0.3">
      <c r="A25" s="6">
        <v>2022</v>
      </c>
      <c r="B25" s="8">
        <v>8</v>
      </c>
      <c r="C25" s="8" t="s">
        <v>29</v>
      </c>
      <c r="D25" s="24">
        <v>0.84558787314867401</v>
      </c>
      <c r="E25" s="11">
        <v>0.36913164150514899</v>
      </c>
      <c r="F25" s="11">
        <v>0.88199017485323095</v>
      </c>
      <c r="G25" s="11">
        <v>7.4738707031918699</v>
      </c>
      <c r="H25" s="11">
        <v>0.13379947817038501</v>
      </c>
      <c r="I25" s="11">
        <v>-0.23530153339177201</v>
      </c>
      <c r="J25" s="11">
        <v>-1.99391477022466</v>
      </c>
      <c r="K25" s="11">
        <v>-0.23530153339177201</v>
      </c>
      <c r="L25" s="11">
        <v>-0.42798465225907001</v>
      </c>
      <c r="M25" s="11">
        <v>7.3821270078727199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4.4" x14ac:dyDescent="0.3">
      <c r="A26" s="6">
        <v>2021</v>
      </c>
      <c r="B26" s="8">
        <v>8</v>
      </c>
      <c r="C26" s="8" t="s">
        <v>29</v>
      </c>
      <c r="D26" s="24">
        <v>1.3939915622210299</v>
      </c>
      <c r="E26" s="11">
        <v>0.53896249615210801</v>
      </c>
      <c r="F26" s="11">
        <v>0.69116838070417697</v>
      </c>
      <c r="G26" s="11">
        <v>2.2380104157732701</v>
      </c>
      <c r="H26" s="11">
        <v>0.44682544502568</v>
      </c>
      <c r="I26" s="11">
        <v>1.4072664307979E-2</v>
      </c>
      <c r="J26" s="11">
        <v>4.5567433606916903E-2</v>
      </c>
      <c r="K26" s="11">
        <v>1.4072664307979E-2</v>
      </c>
      <c r="L26" s="11">
        <v>2.6711446967093402E-2</v>
      </c>
      <c r="M26" s="11">
        <v>7.4514467243104896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ht="14.4" x14ac:dyDescent="0.3">
      <c r="A27" s="6">
        <v>2023</v>
      </c>
      <c r="B27" s="8">
        <v>9</v>
      </c>
      <c r="C27" s="8" t="s">
        <v>31</v>
      </c>
      <c r="D27" s="24">
        <v>1.2308284556745199</v>
      </c>
      <c r="E27" s="11">
        <v>0.45394174420477501</v>
      </c>
      <c r="F27" s="11">
        <v>0.66920701389267701</v>
      </c>
      <c r="G27" s="11">
        <v>2.0230387039571598</v>
      </c>
      <c r="H27" s="11">
        <v>0.49430591616658298</v>
      </c>
      <c r="I27" s="11">
        <v>3.0762355922744799E-2</v>
      </c>
      <c r="J27" s="11">
        <v>9.2995792579363204E-2</v>
      </c>
      <c r="K27" s="11">
        <v>3.0762355922744799E-2</v>
      </c>
      <c r="L27" s="11">
        <v>4.4463433730592201E-2</v>
      </c>
      <c r="M27" s="11">
        <v>6.3771732462355502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ht="14.4" x14ac:dyDescent="0.3">
      <c r="A28" s="6">
        <v>2022</v>
      </c>
      <c r="B28" s="8">
        <v>9</v>
      </c>
      <c r="C28" s="8" t="s">
        <v>31</v>
      </c>
      <c r="D28" s="24">
        <v>0.80996193432319497</v>
      </c>
      <c r="E28" s="11">
        <v>0.22867665794167399</v>
      </c>
      <c r="F28" s="11">
        <v>0.66420925762825</v>
      </c>
      <c r="G28" s="11">
        <v>1.9780451746132801</v>
      </c>
      <c r="H28" s="11">
        <v>0.50554962689136196</v>
      </c>
      <c r="I28" s="11">
        <v>-4.0882310392483398E-2</v>
      </c>
      <c r="J28" s="11">
        <v>-0.12174936719137699</v>
      </c>
      <c r="K28" s="11">
        <v>-4.0882310392483398E-2</v>
      </c>
      <c r="L28" s="11">
        <v>-7.7417426269216993E-2</v>
      </c>
      <c r="M28" s="11">
        <v>6.3568307558154702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t="14.4" x14ac:dyDescent="0.3">
      <c r="A29" s="6">
        <v>2021</v>
      </c>
      <c r="B29" s="8">
        <v>9</v>
      </c>
      <c r="C29" s="8" t="s">
        <v>31</v>
      </c>
      <c r="D29" s="24">
        <v>2.3653498810086702</v>
      </c>
      <c r="E29" s="11">
        <v>1.6520182014092899</v>
      </c>
      <c r="F29" s="11">
        <v>0.69303310238645099</v>
      </c>
      <c r="G29" s="11">
        <v>2.2576802507837002</v>
      </c>
      <c r="H29" s="11">
        <v>0.442932518744793</v>
      </c>
      <c r="I29" s="11">
        <v>-2.3369273287516801E-2</v>
      </c>
      <c r="J29" s="11">
        <v>-5.2760346776393803E-2</v>
      </c>
      <c r="K29" s="11">
        <v>-2.3369273287516801E-2</v>
      </c>
      <c r="L29" s="11">
        <v>-9.7330588733169798E-2</v>
      </c>
      <c r="M29" s="11">
        <v>6.3069315162226296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ht="14.4" x14ac:dyDescent="0.3">
      <c r="A30" s="6">
        <v>2023</v>
      </c>
      <c r="B30" s="8">
        <v>10</v>
      </c>
      <c r="C30" s="8" t="s">
        <v>33</v>
      </c>
      <c r="D30" s="24">
        <v>1.0280103359173101</v>
      </c>
      <c r="E30" s="11">
        <v>1.8604651162790701E-2</v>
      </c>
      <c r="F30" s="11">
        <v>0.76683597871227405</v>
      </c>
      <c r="G30" s="11">
        <v>3.2888263569875198</v>
      </c>
      <c r="H30" s="11">
        <v>0.304059835167453</v>
      </c>
      <c r="I30" s="11">
        <v>0.100326806726692</v>
      </c>
      <c r="J30" s="11">
        <v>0.32995744627513901</v>
      </c>
      <c r="K30" s="11">
        <v>0.100326806726692</v>
      </c>
      <c r="L30" s="11">
        <v>0.70748619267102997</v>
      </c>
      <c r="M30" s="11">
        <v>5.7199731373038398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ht="14.4" x14ac:dyDescent="0.3">
      <c r="A31" s="6">
        <v>2022</v>
      </c>
      <c r="B31" s="8">
        <v>10</v>
      </c>
      <c r="C31" s="8" t="s">
        <v>33</v>
      </c>
      <c r="D31" s="24">
        <v>1.0360849680958899</v>
      </c>
      <c r="E31" s="11">
        <v>2.4957324253516801E-2</v>
      </c>
      <c r="F31" s="11">
        <v>0.76603138594238895</v>
      </c>
      <c r="G31" s="11">
        <v>3.2740775468019101</v>
      </c>
      <c r="H31" s="11">
        <v>0.305429540291979</v>
      </c>
      <c r="I31" s="11">
        <v>8.9276299945977994E-2</v>
      </c>
      <c r="J31" s="11">
        <v>0.29229752911467899</v>
      </c>
      <c r="K31" s="11">
        <v>8.9276299945977994E-2</v>
      </c>
      <c r="L31" s="11">
        <v>0.56637040248572901</v>
      </c>
      <c r="M31" s="11">
        <v>5.7885671165138204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ht="14.4" x14ac:dyDescent="0.3">
      <c r="A32" s="6">
        <v>2021</v>
      </c>
      <c r="B32" s="8">
        <v>10</v>
      </c>
      <c r="C32" s="8" t="s">
        <v>33</v>
      </c>
      <c r="D32" s="24">
        <v>1.7978906310144001</v>
      </c>
      <c r="E32" s="11">
        <v>1.40881213272088E-2</v>
      </c>
      <c r="F32" s="11">
        <v>0.80232219066981403</v>
      </c>
      <c r="G32" s="11">
        <v>4.0587367564847598</v>
      </c>
      <c r="H32" s="11">
        <v>0.246382078956531</v>
      </c>
      <c r="I32" s="11">
        <v>-7.0210001613437406E-2</v>
      </c>
      <c r="J32" s="11">
        <v>-0.28496391422131201</v>
      </c>
      <c r="K32" s="11">
        <v>-7.0210001613437406E-2</v>
      </c>
      <c r="L32" s="11">
        <v>-0.48299470738745898</v>
      </c>
      <c r="M32" s="11">
        <v>5.7699714892764398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t="14.4" x14ac:dyDescent="0.3">
      <c r="A33" s="6">
        <v>2023</v>
      </c>
      <c r="B33" s="8">
        <v>11</v>
      </c>
      <c r="C33" s="8" t="s">
        <v>35</v>
      </c>
      <c r="D33" s="24">
        <v>1.1483322527195401E-2</v>
      </c>
      <c r="E33" s="11">
        <v>2.5706601349566602E-3</v>
      </c>
      <c r="F33" s="11">
        <v>3.88758950052737</v>
      </c>
      <c r="G33" s="11">
        <v>-1.3463096121583</v>
      </c>
      <c r="H33" s="11">
        <v>-0.74277119539901404</v>
      </c>
      <c r="I33" s="11">
        <v>-0.505249677290453</v>
      </c>
      <c r="J33" s="11">
        <v>0.174930967839627</v>
      </c>
      <c r="K33" s="11">
        <v>-0.505249677290453</v>
      </c>
      <c r="L33" s="11">
        <v>-26.3242496574283</v>
      </c>
      <c r="M33" s="11">
        <v>6.3724301473413698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ht="14.4" x14ac:dyDescent="0.3">
      <c r="A34" s="6">
        <v>2022</v>
      </c>
      <c r="B34" s="8">
        <v>11</v>
      </c>
      <c r="C34" s="8" t="s">
        <v>35</v>
      </c>
      <c r="D34" s="24">
        <v>3.5505983622404397E-2</v>
      </c>
      <c r="E34" s="11">
        <v>2.3105359244414401E-2</v>
      </c>
      <c r="F34" s="11">
        <v>3.04793002698888</v>
      </c>
      <c r="G34" s="11">
        <v>-1.4882979334358999</v>
      </c>
      <c r="H34" s="11">
        <v>-0.67190847849354296</v>
      </c>
      <c r="I34" s="11">
        <v>-0.106078042598046</v>
      </c>
      <c r="J34" s="11">
        <v>5.1281563468849198E-2</v>
      </c>
      <c r="K34" s="11">
        <v>-0.106078042598046</v>
      </c>
      <c r="L34" s="11">
        <v>-9.0536145901999596</v>
      </c>
      <c r="M34" s="11">
        <v>6.4344013809522096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t="14.4" x14ac:dyDescent="0.3">
      <c r="A35" s="6">
        <v>2021</v>
      </c>
      <c r="B35" s="8">
        <v>11</v>
      </c>
      <c r="C35" s="8" t="s">
        <v>35</v>
      </c>
      <c r="D35" s="24">
        <v>2.3658478338919101E-2</v>
      </c>
      <c r="E35" s="11">
        <v>7.84500390706863E-3</v>
      </c>
      <c r="F35" s="11">
        <v>0.77231977798575802</v>
      </c>
      <c r="G35" s="11">
        <v>3.3921250214585901</v>
      </c>
      <c r="H35" s="11">
        <v>0.29480045507579999</v>
      </c>
      <c r="I35" s="11">
        <v>5.5068463555802E-2</v>
      </c>
      <c r="J35" s="11">
        <v>5.5068463555802E-2</v>
      </c>
      <c r="K35" s="11">
        <v>5.5068463555802E-2</v>
      </c>
      <c r="L35" s="11">
        <v>4.6527304400515002</v>
      </c>
      <c r="M35" s="11">
        <v>6.3485075514179199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t="14.4" x14ac:dyDescent="0.3">
      <c r="A36" s="6">
        <v>2023</v>
      </c>
      <c r="B36" s="8">
        <v>12</v>
      </c>
      <c r="C36" s="8" t="s">
        <v>37</v>
      </c>
      <c r="D36" s="24">
        <v>1.6960212869704501</v>
      </c>
      <c r="E36" s="11">
        <v>0.15535096698775799</v>
      </c>
      <c r="F36" s="11">
        <v>0.61547343594891601</v>
      </c>
      <c r="G36" s="11">
        <v>1.6006005657053901</v>
      </c>
      <c r="H36" s="11">
        <v>0.62476549204472798</v>
      </c>
      <c r="I36" s="11">
        <v>1.3780991198049E-2</v>
      </c>
      <c r="J36" s="11">
        <v>2.2057862307578301E-2</v>
      </c>
      <c r="K36" s="11">
        <v>1.3780991198049E-2</v>
      </c>
      <c r="L36" s="11">
        <v>3.1253858882220702E-2</v>
      </c>
      <c r="M36" s="11">
        <v>6.2182541992638596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ht="14.4" x14ac:dyDescent="0.3">
      <c r="A37" s="6">
        <v>2022</v>
      </c>
      <c r="B37" s="8">
        <v>12</v>
      </c>
      <c r="C37" s="8" t="s">
        <v>37</v>
      </c>
      <c r="D37" s="24">
        <v>1.32997930588144</v>
      </c>
      <c r="E37" s="11">
        <v>0.167747537080292</v>
      </c>
      <c r="F37" s="11">
        <v>0.62988286583353303</v>
      </c>
      <c r="G37" s="11">
        <v>1.7018473550328299</v>
      </c>
      <c r="H37" s="11">
        <v>0.58759676479957201</v>
      </c>
      <c r="I37" s="11">
        <v>3.4728832376130697E-2</v>
      </c>
      <c r="J37" s="11">
        <v>5.9103171522696597E-2</v>
      </c>
      <c r="K37" s="11">
        <v>3.4728832376130697E-2</v>
      </c>
      <c r="L37" s="11">
        <v>8.3688755047442595E-2</v>
      </c>
      <c r="M37" s="11">
        <v>6.2018385691817901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ht="14.4" x14ac:dyDescent="0.3">
      <c r="A38" s="6">
        <v>2021</v>
      </c>
      <c r="B38" s="8">
        <v>12</v>
      </c>
      <c r="C38" s="8" t="s">
        <v>37</v>
      </c>
      <c r="D38" s="24">
        <v>1.0471035583903701</v>
      </c>
      <c r="E38" s="11">
        <v>9.5826645932258397E-2</v>
      </c>
      <c r="F38" s="11">
        <v>1.5311060835399799</v>
      </c>
      <c r="G38" s="11">
        <v>-2.88286301172583</v>
      </c>
      <c r="H38" s="11">
        <v>-0.34687739095911801</v>
      </c>
      <c r="I38" s="11">
        <v>-0.52868164979137</v>
      </c>
      <c r="J38" s="11">
        <v>1.52411677316173</v>
      </c>
      <c r="K38" s="11">
        <v>-0.52868164979137</v>
      </c>
      <c r="L38" s="11">
        <v>-1.75931483417692</v>
      </c>
      <c r="M38" s="11">
        <v>6.1822308516235296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</row>
    <row r="39" spans="1:29" ht="14.4" x14ac:dyDescent="0.3">
      <c r="A39" s="6">
        <v>2023</v>
      </c>
      <c r="B39" s="8">
        <v>13</v>
      </c>
      <c r="C39" s="8" t="s">
        <v>39</v>
      </c>
      <c r="D39" s="24">
        <v>0.59128127378541495</v>
      </c>
      <c r="E39" s="11">
        <v>5.9627229142919701E-2</v>
      </c>
      <c r="F39" s="11">
        <v>0.99980969007600995</v>
      </c>
      <c r="G39" s="11">
        <v>5253.5867237687398</v>
      </c>
      <c r="H39" s="11">
        <v>1.90346148751236E-4</v>
      </c>
      <c r="I39" s="11">
        <v>-0.21221471849616899</v>
      </c>
      <c r="J39" s="11">
        <v>-1115.1006423982899</v>
      </c>
      <c r="K39" s="11">
        <v>-0.21221471849616899</v>
      </c>
      <c r="L39" s="11">
        <v>-0.64333577118459795</v>
      </c>
      <c r="M39" s="11">
        <v>6.3898554447658098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</row>
    <row r="40" spans="1:29" ht="14.4" x14ac:dyDescent="0.3">
      <c r="A40" s="6">
        <v>2022</v>
      </c>
      <c r="B40" s="8">
        <v>13</v>
      </c>
      <c r="C40" s="8" t="s">
        <v>39</v>
      </c>
      <c r="D40" s="24">
        <v>1.0908122008100301</v>
      </c>
      <c r="E40" s="11">
        <v>0.210757412486825</v>
      </c>
      <c r="F40" s="11">
        <v>0.83343252971382498</v>
      </c>
      <c r="G40" s="11">
        <v>5.0035731963865899</v>
      </c>
      <c r="H40" s="11">
        <v>0.199857174213453</v>
      </c>
      <c r="I40" s="11">
        <v>-0.16727537172877399</v>
      </c>
      <c r="J40" s="11">
        <v>-1.00424993812647</v>
      </c>
      <c r="K40" s="11">
        <v>-0.16727537172877399</v>
      </c>
      <c r="L40" s="11">
        <v>-0.44271372289626998</v>
      </c>
      <c r="M40" s="11">
        <v>6.4920548907295803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</row>
    <row r="41" spans="1:29" ht="14.4" x14ac:dyDescent="0.3">
      <c r="A41" s="6">
        <v>2021</v>
      </c>
      <c r="B41" s="8">
        <v>13</v>
      </c>
      <c r="C41" s="8" t="s">
        <v>39</v>
      </c>
      <c r="D41" s="24">
        <v>1.1978922586668801</v>
      </c>
      <c r="E41" s="11">
        <v>0.205617498983795</v>
      </c>
      <c r="F41" s="11">
        <v>0.74376783771142796</v>
      </c>
      <c r="G41" s="11">
        <v>2.9027106943498602</v>
      </c>
      <c r="H41" s="11">
        <v>0.344505569206916</v>
      </c>
      <c r="I41" s="11">
        <v>-2.7751959165362099E-2</v>
      </c>
      <c r="J41" s="11">
        <v>-0.108307867823819</v>
      </c>
      <c r="K41" s="11">
        <v>-2.7751959165362099E-2</v>
      </c>
      <c r="L41" s="11">
        <v>-7.9246183002917303E-2</v>
      </c>
      <c r="M41" s="11">
        <v>6.5253620502109699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</row>
    <row r="42" spans="1:29" ht="14.4" x14ac:dyDescent="0.3">
      <c r="A42" s="6">
        <v>2023</v>
      </c>
      <c r="B42" s="8">
        <v>14</v>
      </c>
      <c r="C42" s="8" t="s">
        <v>41</v>
      </c>
      <c r="D42" s="24">
        <v>0.10008888042983299</v>
      </c>
      <c r="E42" s="11">
        <v>6.3219664478316902E-3</v>
      </c>
      <c r="F42" s="11">
        <v>-0.741180437975824</v>
      </c>
      <c r="G42" s="11">
        <v>-0.42567698430925899</v>
      </c>
      <c r="H42" s="11">
        <v>-2.34919912718017</v>
      </c>
      <c r="I42" s="11">
        <v>-0.77310856127676897</v>
      </c>
      <c r="J42" s="11">
        <v>0.32909452090796498</v>
      </c>
      <c r="K42" s="11">
        <v>-0.77310856127676897</v>
      </c>
      <c r="L42" s="11">
        <v>3.8837447783505898</v>
      </c>
      <c r="M42" s="11">
        <v>6.2547536959849701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</row>
    <row r="43" spans="1:29" ht="14.4" x14ac:dyDescent="0.3">
      <c r="A43" s="6">
        <v>2022</v>
      </c>
      <c r="B43" s="8">
        <v>14</v>
      </c>
      <c r="C43" s="8" t="s">
        <v>41</v>
      </c>
      <c r="D43" s="24">
        <v>0.163361085290503</v>
      </c>
      <c r="E43" s="11">
        <v>6.8365934448591697E-3</v>
      </c>
      <c r="F43" s="11">
        <v>-2.4471458178873</v>
      </c>
      <c r="G43" s="11">
        <v>-0.70990493212936301</v>
      </c>
      <c r="H43" s="11">
        <v>-1.4086393187894799</v>
      </c>
      <c r="I43" s="11">
        <v>-1.3442683846247701</v>
      </c>
      <c r="J43" s="11">
        <v>0.95430275635069395</v>
      </c>
      <c r="K43" s="11">
        <v>-1.3442683846247701</v>
      </c>
      <c r="L43" s="11">
        <v>5.3974305701926104</v>
      </c>
      <c r="M43" s="11">
        <v>6.3010742914420899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</row>
    <row r="44" spans="1:29" ht="14.4" x14ac:dyDescent="0.3">
      <c r="A44" s="6">
        <v>2021</v>
      </c>
      <c r="B44" s="8">
        <v>14</v>
      </c>
      <c r="C44" s="8" t="s">
        <v>41</v>
      </c>
      <c r="D44" s="24">
        <v>0.95034916417579995</v>
      </c>
      <c r="E44" s="11">
        <v>3.8015277316506099E-2</v>
      </c>
      <c r="F44" s="11">
        <v>1.4542401255458799</v>
      </c>
      <c r="G44" s="11">
        <v>-3.2014787856934701</v>
      </c>
      <c r="H44" s="11">
        <v>-0.31235565403985299</v>
      </c>
      <c r="I44" s="11">
        <v>-0.26228810978903799</v>
      </c>
      <c r="J44" s="11">
        <v>0.83970981922924504</v>
      </c>
      <c r="K44" s="11">
        <v>-0.26228810978903799</v>
      </c>
      <c r="L44" s="11">
        <v>2.97240588615063</v>
      </c>
      <c r="M44" s="11">
        <v>6.4849108390178003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</row>
    <row r="45" spans="1:29" ht="14.4" x14ac:dyDescent="0.3">
      <c r="A45" s="6">
        <v>2023</v>
      </c>
      <c r="B45" s="8">
        <v>15</v>
      </c>
      <c r="C45" s="8" t="s">
        <v>43</v>
      </c>
      <c r="D45" s="24">
        <v>0.44552813868725499</v>
      </c>
      <c r="E45" s="11">
        <v>6.1215589699981802E-2</v>
      </c>
      <c r="F45" s="11">
        <v>5.95454796396902</v>
      </c>
      <c r="G45" s="11">
        <v>-1.2018347601582</v>
      </c>
      <c r="H45" s="11">
        <v>-0.83206113947674898</v>
      </c>
      <c r="I45" s="11">
        <v>1.6702362425600701</v>
      </c>
      <c r="J45" s="11">
        <v>-0.33711173142465001</v>
      </c>
      <c r="K45" s="11">
        <v>1.6702362425600701</v>
      </c>
      <c r="L45" s="11">
        <v>29.134952239660599</v>
      </c>
      <c r="M45" s="11">
        <v>5.8262050715060498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</row>
    <row r="46" spans="1:29" ht="14.4" x14ac:dyDescent="0.3">
      <c r="A46" s="6">
        <v>2022</v>
      </c>
      <c r="B46" s="8">
        <v>15</v>
      </c>
      <c r="C46" s="8" t="s">
        <v>43</v>
      </c>
      <c r="D46" s="24">
        <v>0.27254873815417502</v>
      </c>
      <c r="E46" s="11">
        <v>2.9051601658049299E-2</v>
      </c>
      <c r="F46" s="11">
        <v>5.1634186788527199</v>
      </c>
      <c r="G46" s="11">
        <v>-1.2401872300471</v>
      </c>
      <c r="H46" s="11">
        <v>-0.80632986356585901</v>
      </c>
      <c r="I46" s="11">
        <v>-7.0504547636965398E-2</v>
      </c>
      <c r="J46" s="11">
        <v>1.6934292002646699E-2</v>
      </c>
      <c r="K46" s="11">
        <v>-7.0504547636965398E-2</v>
      </c>
      <c r="L46" s="11">
        <v>-2.6386720616815902</v>
      </c>
      <c r="M46" s="11">
        <v>6.06991809570059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ht="14.4" x14ac:dyDescent="0.3">
      <c r="A47" s="6">
        <v>2021</v>
      </c>
      <c r="B47" s="8">
        <v>15</v>
      </c>
      <c r="C47" s="8" t="s">
        <v>43</v>
      </c>
      <c r="D47" s="24">
        <v>0.33615684218662301</v>
      </c>
      <c r="E47" s="11">
        <v>3.29572911520871E-2</v>
      </c>
      <c r="F47" s="11">
        <v>5.0865284116881897</v>
      </c>
      <c r="G47" s="11">
        <v>-1.2447064841491899</v>
      </c>
      <c r="H47" s="11">
        <v>-0.80340225807013499</v>
      </c>
      <c r="I47" s="11">
        <v>-9.5223122960890694E-2</v>
      </c>
      <c r="J47" s="11">
        <v>2.33017156294658E-2</v>
      </c>
      <c r="K47" s="11">
        <v>-9.5223122960890694E-2</v>
      </c>
      <c r="L47" s="11">
        <v>-1.4585535165257499</v>
      </c>
      <c r="M47" s="11">
        <v>6.1056372186139702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</row>
    <row r="48" spans="1:29" ht="14.4" x14ac:dyDescent="0.3">
      <c r="A48" s="6">
        <v>2023</v>
      </c>
      <c r="B48" s="8">
        <v>16</v>
      </c>
      <c r="C48" s="8" t="s">
        <v>45</v>
      </c>
      <c r="D48" s="24">
        <v>6.6608503955773599E-2</v>
      </c>
      <c r="E48" s="11">
        <v>2.3747409276810499E-4</v>
      </c>
      <c r="F48" s="11">
        <v>1.36782837355423</v>
      </c>
      <c r="G48" s="11">
        <v>-3.7186592223358099</v>
      </c>
      <c r="H48" s="11">
        <v>-0.26891412743431398</v>
      </c>
      <c r="I48" s="11">
        <v>8.0826715264052607E-2</v>
      </c>
      <c r="J48" s="11">
        <v>-0.30056701012777998</v>
      </c>
      <c r="K48" s="11">
        <v>8.0826715264052607E-2</v>
      </c>
      <c r="L48" s="11">
        <v>119.22113594040999</v>
      </c>
      <c r="M48" s="11">
        <v>6.5008326027424301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 ht="14.4" x14ac:dyDescent="0.3">
      <c r="A49" s="6">
        <v>2022</v>
      </c>
      <c r="B49" s="8">
        <v>16</v>
      </c>
      <c r="C49" s="8" t="s">
        <v>45</v>
      </c>
      <c r="D49" s="24">
        <v>6.3213987960206303E-2</v>
      </c>
      <c r="E49" s="11">
        <v>2.4544788830295402E-4</v>
      </c>
      <c r="F49" s="11">
        <v>1.66736649508223</v>
      </c>
      <c r="G49" s="11">
        <v>-2.498427037271</v>
      </c>
      <c r="H49" s="11">
        <v>-0.40025183248588497</v>
      </c>
      <c r="I49" s="11">
        <v>-0.15405631988649501</v>
      </c>
      <c r="J49" s="11">
        <v>0.384898474866889</v>
      </c>
      <c r="K49" s="11">
        <v>-0.15405631988649501</v>
      </c>
      <c r="L49" s="11">
        <v>24.415020894155401</v>
      </c>
      <c r="M49" s="11">
        <v>6.4422456259362804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 ht="14.4" x14ac:dyDescent="0.3">
      <c r="A50" s="6">
        <v>2021</v>
      </c>
      <c r="B50" s="8">
        <v>16</v>
      </c>
      <c r="C50" s="8" t="s">
        <v>45</v>
      </c>
      <c r="D50" s="24">
        <v>7.1520036221562194E-2</v>
      </c>
      <c r="E50" s="11">
        <v>3.9427217298369902E-4</v>
      </c>
      <c r="F50" s="11">
        <v>1.2772788698964499</v>
      </c>
      <c r="G50" s="11">
        <v>-4.6064774801392803</v>
      </c>
      <c r="H50" s="11">
        <v>-0.21708561570342599</v>
      </c>
      <c r="I50" s="11">
        <v>-5.71518658787619E-2</v>
      </c>
      <c r="J50" s="11">
        <v>0.26326878311845697</v>
      </c>
      <c r="K50" s="11">
        <v>-5.71518658787619E-2</v>
      </c>
      <c r="L50" s="11">
        <v>-26.860684603465302</v>
      </c>
      <c r="M50" s="11">
        <v>6.5232838399030797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Indices</vt:lpstr>
      <vt:lpstr>Indices (2)</vt:lpstr>
      <vt:lpstr>Painel</vt:lpstr>
      <vt:lpstr>Painel_2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Simao</dc:creator>
  <dc:description/>
  <cp:lastModifiedBy>Pedro Henrique Gomes Pantuza</cp:lastModifiedBy>
  <cp:revision>4</cp:revision>
  <dcterms:created xsi:type="dcterms:W3CDTF">2025-06-08T22:36:58Z</dcterms:created>
  <dcterms:modified xsi:type="dcterms:W3CDTF">2025-06-13T20:37:21Z</dcterms:modified>
  <dc:language>pt-BR</dc:language>
</cp:coreProperties>
</file>