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na\Downloads\GL-Data annalyst\Project- HBFC Bank Personal Loans\"/>
    </mc:Choice>
  </mc:AlternateContent>
  <xr:revisionPtr revIDLastSave="0" documentId="13_ncr:1_{738B58F3-283F-4652-B30B-B5084FF3CD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" sheetId="1" r:id="rId1"/>
  </sheets>
  <definedNames>
    <definedName name="_xlnm._FilterDatabase" localSheetId="0" hidden="1">Full!$A$1:$N$31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2" i="1" l="1"/>
  <c r="R10" i="1"/>
  <c r="S29" i="1"/>
  <c r="Q11" i="1"/>
  <c r="O36" i="1"/>
  <c r="N35" i="1"/>
  <c r="M35" i="1"/>
  <c r="S5" i="1"/>
  <c r="P7" i="1"/>
  <c r="R7" i="1"/>
  <c r="P29" i="1"/>
  <c r="Q29" i="1" s="1"/>
  <c r="Q17" i="1"/>
  <c r="R17" i="1" s="1"/>
  <c r="P18" i="1"/>
  <c r="Q22" i="1"/>
  <c r="O28" i="1"/>
  <c r="O17" i="1"/>
  <c r="O12" i="1"/>
  <c r="O11" i="1"/>
  <c r="O9" i="1"/>
  <c r="O3" i="1"/>
  <c r="O2" i="1"/>
  <c r="O13" i="1" l="1"/>
</calcChain>
</file>

<file path=xl/sharedStrings.xml><?xml version="1.0" encoding="utf-8"?>
<sst xmlns="http://schemas.openxmlformats.org/spreadsheetml/2006/main" count="254" uniqueCount="120">
  <si>
    <t>ID</t>
  </si>
  <si>
    <t>Last Name</t>
  </si>
  <si>
    <t>First Name</t>
  </si>
  <si>
    <t>City</t>
  </si>
  <si>
    <t>State</t>
  </si>
  <si>
    <t>Gender</t>
  </si>
  <si>
    <t>Student Status</t>
  </si>
  <si>
    <t>Major</t>
  </si>
  <si>
    <t>Country</t>
  </si>
  <si>
    <t>Age</t>
  </si>
  <si>
    <t>Height (in)</t>
  </si>
  <si>
    <t>Newspaper readership (times/wk)</t>
  </si>
  <si>
    <t>Los Angeles</t>
  </si>
  <si>
    <t>California</t>
  </si>
  <si>
    <t>Female</t>
  </si>
  <si>
    <t>Graduate</t>
  </si>
  <si>
    <t>Politics</t>
  </si>
  <si>
    <t>US</t>
  </si>
  <si>
    <t>Sedona</t>
  </si>
  <si>
    <t>Arizona</t>
  </si>
  <si>
    <t>Undergraduate</t>
  </si>
  <si>
    <t>Math</t>
  </si>
  <si>
    <t>Liberal</t>
  </si>
  <si>
    <t>Kansas</t>
  </si>
  <si>
    <t>Montreal</t>
  </si>
  <si>
    <t>Canada</t>
  </si>
  <si>
    <t>New York</t>
  </si>
  <si>
    <t>Java</t>
  </si>
  <si>
    <t>Virginia</t>
  </si>
  <si>
    <t>Drunkard Creek</t>
  </si>
  <si>
    <t>Mexican Hat</t>
  </si>
  <si>
    <t>Utah</t>
  </si>
  <si>
    <t>Econ</t>
  </si>
  <si>
    <t>Amsterdam</t>
  </si>
  <si>
    <t>Holland</t>
  </si>
  <si>
    <t>Mexico</t>
  </si>
  <si>
    <t>Caracas</t>
  </si>
  <si>
    <t>Venezuela</t>
  </si>
  <si>
    <t>Remote</t>
  </si>
  <si>
    <t>Oregon</t>
  </si>
  <si>
    <t>The X</t>
  </si>
  <si>
    <t xml:space="preserve">Massachusetts </t>
  </si>
  <si>
    <t>Beijing</t>
  </si>
  <si>
    <t>China</t>
  </si>
  <si>
    <t>Loco</t>
  </si>
  <si>
    <t>Oklahoma</t>
  </si>
  <si>
    <t>Elmira</t>
  </si>
  <si>
    <t>Male</t>
  </si>
  <si>
    <t>Lackawana</t>
  </si>
  <si>
    <t>Defiance</t>
  </si>
  <si>
    <t>Ohio</t>
  </si>
  <si>
    <t>Tel Aviv</t>
  </si>
  <si>
    <t>Israel</t>
  </si>
  <si>
    <t>Cimax</t>
  </si>
  <si>
    <t>North Carolina</t>
  </si>
  <si>
    <t>Hot Coffe</t>
  </si>
  <si>
    <t>Mississippi</t>
  </si>
  <si>
    <t>Varna</t>
  </si>
  <si>
    <t>Bulgaria</t>
  </si>
  <si>
    <t>Moscow</t>
  </si>
  <si>
    <t>Russia</t>
  </si>
  <si>
    <t>San Juan</t>
  </si>
  <si>
    <t>Puerto Rico</t>
  </si>
  <si>
    <t>Stockholm</t>
  </si>
  <si>
    <t>Sweden</t>
  </si>
  <si>
    <t>Embarrass</t>
  </si>
  <si>
    <t>Minnesota</t>
  </si>
  <si>
    <t>Intercourse</t>
  </si>
  <si>
    <t>Pennsylvania</t>
  </si>
  <si>
    <t>Buenos Aires</t>
  </si>
  <si>
    <t>Argentina</t>
  </si>
  <si>
    <t>Acme</t>
  </si>
  <si>
    <t>Louisiana</t>
  </si>
  <si>
    <t>DOE01</t>
  </si>
  <si>
    <t>JANE01</t>
  </si>
  <si>
    <t>DOE02</t>
  </si>
  <si>
    <t>JANE02</t>
  </si>
  <si>
    <t>DOE03</t>
  </si>
  <si>
    <t>JANE03</t>
  </si>
  <si>
    <t>DOE04</t>
  </si>
  <si>
    <t>JANE04</t>
  </si>
  <si>
    <t>DOE05</t>
  </si>
  <si>
    <t>JANE05</t>
  </si>
  <si>
    <t>DOE06</t>
  </si>
  <si>
    <t>JANE06</t>
  </si>
  <si>
    <t>DOE07</t>
  </si>
  <si>
    <t>JANE07</t>
  </si>
  <si>
    <t>DOE08</t>
  </si>
  <si>
    <t>JANE08</t>
  </si>
  <si>
    <t>DOE09</t>
  </si>
  <si>
    <t>JANE09</t>
  </si>
  <si>
    <t>DOE10</t>
  </si>
  <si>
    <t>JANE10</t>
  </si>
  <si>
    <t>DOE11</t>
  </si>
  <si>
    <t>JANE11</t>
  </si>
  <si>
    <t>DOE12</t>
  </si>
  <si>
    <t>JANE12</t>
  </si>
  <si>
    <t>DOE13</t>
  </si>
  <si>
    <t>JANE13</t>
  </si>
  <si>
    <t>DOE14</t>
  </si>
  <si>
    <t>JANE14</t>
  </si>
  <si>
    <t>DOE15</t>
  </si>
  <si>
    <t>JANE15</t>
  </si>
  <si>
    <t>JOE01</t>
  </si>
  <si>
    <t>JOE02</t>
  </si>
  <si>
    <t>JOE03</t>
  </si>
  <si>
    <t>JOE04</t>
  </si>
  <si>
    <t>JOE05</t>
  </si>
  <si>
    <t>JOE06</t>
  </si>
  <si>
    <t>JOE07</t>
  </si>
  <si>
    <t>JOE08</t>
  </si>
  <si>
    <t>JOE09</t>
  </si>
  <si>
    <t>JOE10</t>
  </si>
  <si>
    <t>JOE11</t>
  </si>
  <si>
    <t>JOE12</t>
  </si>
  <si>
    <t>JOE13</t>
  </si>
  <si>
    <t>JOE14</t>
  </si>
  <si>
    <t>JOE15</t>
  </si>
  <si>
    <t xml:space="preserve"> scaled score (grade)</t>
  </si>
  <si>
    <t xml:space="preserve">Actual 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</si>
</sst>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Fill="1" applyBorder="1" applyAlignment="1">
      <alignment horizontal="centerContinuous"/>
    </xf>
    <xf numFmtId="0" fontId="0" fillId="0" borderId="0" xfId="0" applyBorder="1"/>
    <xf numFmtId="0" fontId="22" fillId="0" borderId="0" xfId="0" applyFont="1" applyBorder="1" applyAlignment="1">
      <alignment vertical="top"/>
    </xf>
    <xf numFmtId="0" fontId="0" fillId="0" borderId="0" xfId="0" applyFill="1" applyBorder="1" applyAlignment="1">
      <alignment wrapText="1"/>
    </xf>
    <xf numFmtId="0" fontId="22" fillId="0" borderId="0" xfId="0" applyFont="1" applyFill="1" applyBorder="1" applyAlignment="1"/>
    <xf numFmtId="1" fontId="0" fillId="0" borderId="0" xfId="0" applyNumberFormat="1" applyBorder="1"/>
    <xf numFmtId="0" fontId="0" fillId="0" borderId="0" xfId="0" applyFill="1" applyBorder="1" applyAlignment="1"/>
    <xf numFmtId="3" fontId="0" fillId="0" borderId="0" xfId="0" applyNumberFormat="1" applyFill="1" applyBorder="1" applyAlignment="1"/>
    <xf numFmtId="0" fontId="0" fillId="0" borderId="0" xfId="0" applyFill="1" applyBorder="1"/>
    <xf numFmtId="0" fontId="22" fillId="0" borderId="0" xfId="0" applyFont="1" applyBorder="1"/>
    <xf numFmtId="0" fontId="0" fillId="0" borderId="0" xfId="0" applyFont="1" applyFill="1" applyBorder="1" applyAlignment="1"/>
    <xf numFmtId="0" fontId="0" fillId="0" borderId="0" xfId="0" applyBorder="1" applyAlignment="1">
      <alignment horizontal="right"/>
    </xf>
    <xf numFmtId="0" fontId="22" fillId="0" borderId="0" xfId="0" applyFont="1" applyBorder="1" applyAlignment="1"/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3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vertical="top"/>
    </xf>
    <xf numFmtId="14" fontId="0" fillId="0" borderId="0" xfId="0" applyNumberFormat="1" applyFill="1" applyBorder="1" applyAlignment="1">
      <alignment wrapText="1"/>
    </xf>
    <xf numFmtId="3" fontId="0" fillId="0" borderId="0" xfId="0" applyNumberFormat="1" applyFill="1" applyBorder="1" applyAlignment="1">
      <alignment wrapText="1"/>
    </xf>
    <xf numFmtId="18" fontId="0" fillId="0" borderId="0" xfId="0" applyNumberFormat="1" applyBorder="1"/>
    <xf numFmtId="0" fontId="0" fillId="0" borderId="0" xfId="0" applyFill="1" applyBorder="1" applyAlignment="1">
      <alignment horizontal="right" wrapText="1"/>
    </xf>
    <xf numFmtId="3" fontId="0" fillId="0" borderId="0" xfId="0" applyNumberFormat="1" applyFill="1" applyBorder="1" applyAlignment="1">
      <alignment horizontal="right" wrapText="1"/>
    </xf>
    <xf numFmtId="14" fontId="0" fillId="0" borderId="0" xfId="0" applyNumberFormat="1" applyBorder="1" applyAlignment="1">
      <alignment horizontal="right"/>
    </xf>
    <xf numFmtId="18" fontId="0" fillId="0" borderId="0" xfId="0" applyNumberForma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Fill="1" applyBorder="1" applyAlignment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164" fontId="2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0</xdr:rowOff>
    </xdr:to>
    <xdr:pic>
      <xdr:nvPicPr>
        <xdr:cNvPr id="1091" name="Picture 1" descr="00000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8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</xdr:colOff>
      <xdr:row>54</xdr:row>
      <xdr:rowOff>9525</xdr:rowOff>
    </xdr:to>
    <xdr:pic>
      <xdr:nvPicPr>
        <xdr:cNvPr id="1092" name="Picture 3" descr="000000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0</xdr:rowOff>
    </xdr:to>
    <xdr:pic>
      <xdr:nvPicPr>
        <xdr:cNvPr id="1093" name="Picture 1" descr="000000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0</xdr:rowOff>
    </xdr:to>
    <xdr:pic>
      <xdr:nvPicPr>
        <xdr:cNvPr id="1094" name="Picture 1" descr="00000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943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0</xdr:rowOff>
    </xdr:to>
    <xdr:pic>
      <xdr:nvPicPr>
        <xdr:cNvPr id="1095" name="Picture 1" descr="000000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752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0</xdr:rowOff>
    </xdr:to>
    <xdr:pic>
      <xdr:nvPicPr>
        <xdr:cNvPr id="1096" name="Picture 1" descr="000000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076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0</xdr:rowOff>
    </xdr:to>
    <xdr:pic>
      <xdr:nvPicPr>
        <xdr:cNvPr id="1097" name="Picture 1" descr="000000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400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0</xdr:rowOff>
    </xdr:to>
    <xdr:pic>
      <xdr:nvPicPr>
        <xdr:cNvPr id="1098" name="Picture 1" descr="000000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048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0</xdr:rowOff>
    </xdr:to>
    <xdr:pic>
      <xdr:nvPicPr>
        <xdr:cNvPr id="1099" name="Picture 1" descr="000000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9525</xdr:colOff>
      <xdr:row>22</xdr:row>
      <xdr:rowOff>0</xdr:rowOff>
    </xdr:to>
    <xdr:pic>
      <xdr:nvPicPr>
        <xdr:cNvPr id="1100" name="Picture 1" descr="000000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13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0</xdr:rowOff>
    </xdr:to>
    <xdr:pic>
      <xdr:nvPicPr>
        <xdr:cNvPr id="1101" name="Picture 1" descr="0000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45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0</xdr:rowOff>
    </xdr:to>
    <xdr:pic>
      <xdr:nvPicPr>
        <xdr:cNvPr id="1102" name="Picture 1" descr="000000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42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0</xdr:rowOff>
    </xdr:to>
    <xdr:pic>
      <xdr:nvPicPr>
        <xdr:cNvPr id="1103" name="Picture 1" descr="000000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562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0</xdr:rowOff>
    </xdr:to>
    <xdr:pic>
      <xdr:nvPicPr>
        <xdr:cNvPr id="1104" name="Picture 1" descr="000000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3719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0</xdr:rowOff>
    </xdr:to>
    <xdr:pic>
      <xdr:nvPicPr>
        <xdr:cNvPr id="1105" name="Picture 1" descr="000000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5"/>
  <sheetViews>
    <sheetView tabSelected="1" zoomScale="70" zoomScaleNormal="70" workbookViewId="0">
      <selection activeCell="Q28" sqref="Q28"/>
    </sheetView>
  </sheetViews>
  <sheetFormatPr defaultColWidth="9.109375" defaultRowHeight="13.2" x14ac:dyDescent="0.25"/>
  <cols>
    <col min="1" max="1" width="13.6640625" style="5" customWidth="1"/>
    <col min="2" max="2" width="16" style="5" customWidth="1"/>
    <col min="3" max="3" width="15.88671875" style="5" customWidth="1"/>
    <col min="4" max="14" width="13.6640625" style="5" customWidth="1"/>
    <col min="15" max="15" width="14.6640625" style="5" customWidth="1"/>
    <col min="16" max="18" width="9.109375" style="5"/>
    <col min="19" max="19" width="10.6640625" style="5" bestFit="1" customWidth="1"/>
    <col min="20" max="16384" width="9.109375" style="5"/>
  </cols>
  <sheetData>
    <row r="1" spans="1:24" ht="39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119</v>
      </c>
      <c r="L1" s="2" t="s">
        <v>118</v>
      </c>
      <c r="M1" s="3" t="s">
        <v>10</v>
      </c>
      <c r="N1" s="3" t="s">
        <v>11</v>
      </c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x14ac:dyDescent="0.25">
      <c r="A2" s="5">
        <v>28</v>
      </c>
      <c r="B2" s="6" t="s">
        <v>101</v>
      </c>
      <c r="C2" s="7" t="s">
        <v>102</v>
      </c>
      <c r="D2" s="11" t="s">
        <v>44</v>
      </c>
      <c r="E2" s="10" t="s">
        <v>45</v>
      </c>
      <c r="F2" s="14" t="s">
        <v>14</v>
      </c>
      <c r="G2" s="14" t="s">
        <v>20</v>
      </c>
      <c r="H2" s="10" t="s">
        <v>32</v>
      </c>
      <c r="I2" s="12" t="s">
        <v>17</v>
      </c>
      <c r="J2" s="5">
        <v>20</v>
      </c>
      <c r="K2" s="5">
        <v>2309</v>
      </c>
      <c r="L2" s="9">
        <v>64</v>
      </c>
      <c r="M2" s="10">
        <v>68</v>
      </c>
      <c r="N2" s="5">
        <v>6</v>
      </c>
      <c r="O2" s="29">
        <f>AVERAGE(L:L)</f>
        <v>80.400914819376951</v>
      </c>
      <c r="P2" s="29"/>
      <c r="Q2" s="29"/>
      <c r="R2" s="29"/>
      <c r="S2" s="29"/>
      <c r="T2" s="29"/>
      <c r="U2" s="29"/>
      <c r="V2" s="29"/>
      <c r="W2" s="29"/>
      <c r="X2" s="29"/>
    </row>
    <row r="3" spans="1:24" x14ac:dyDescent="0.25">
      <c r="A3" s="5">
        <v>29</v>
      </c>
      <c r="B3" s="6" t="s">
        <v>99</v>
      </c>
      <c r="C3" s="7" t="s">
        <v>116</v>
      </c>
      <c r="D3" s="11" t="s">
        <v>69</v>
      </c>
      <c r="E3" s="10" t="s">
        <v>70</v>
      </c>
      <c r="F3" s="14" t="s">
        <v>47</v>
      </c>
      <c r="G3" s="10" t="s">
        <v>15</v>
      </c>
      <c r="H3" s="10" t="s">
        <v>16</v>
      </c>
      <c r="I3" s="5" t="s">
        <v>70</v>
      </c>
      <c r="J3" s="5">
        <v>30</v>
      </c>
      <c r="K3" s="5">
        <v>2279</v>
      </c>
      <c r="L3" s="9">
        <v>85</v>
      </c>
      <c r="M3" s="10">
        <v>72</v>
      </c>
      <c r="N3" s="5">
        <v>3</v>
      </c>
      <c r="O3" s="29">
        <f>MEDIAN(M2:M29)</f>
        <v>66.5</v>
      </c>
      <c r="P3" s="29"/>
      <c r="Q3" s="29"/>
      <c r="R3" s="29"/>
      <c r="S3" s="29"/>
      <c r="T3" s="29"/>
      <c r="U3" s="29"/>
      <c r="V3" s="29"/>
      <c r="W3" s="29"/>
      <c r="X3" s="29"/>
    </row>
    <row r="4" spans="1:24" x14ac:dyDescent="0.25">
      <c r="A4" s="5">
        <v>1</v>
      </c>
      <c r="B4" s="6" t="s">
        <v>73</v>
      </c>
      <c r="C4" s="7" t="s">
        <v>74</v>
      </c>
      <c r="D4" s="5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5" t="s">
        <v>17</v>
      </c>
      <c r="J4" s="5">
        <v>30</v>
      </c>
      <c r="K4" s="5">
        <v>2263</v>
      </c>
      <c r="L4" s="9">
        <v>67</v>
      </c>
      <c r="M4" s="10">
        <v>61</v>
      </c>
      <c r="N4" s="5">
        <v>5</v>
      </c>
      <c r="O4" s="29"/>
      <c r="P4" s="29"/>
      <c r="Q4" s="29"/>
      <c r="R4" s="29"/>
      <c r="S4" s="29"/>
      <c r="T4" s="29"/>
      <c r="U4" s="29"/>
      <c r="V4" s="29"/>
      <c r="W4" s="29"/>
      <c r="X4" s="29"/>
    </row>
    <row r="5" spans="1:24" x14ac:dyDescent="0.25">
      <c r="A5" s="5">
        <v>19</v>
      </c>
      <c r="B5" s="6" t="s">
        <v>93</v>
      </c>
      <c r="C5" s="7" t="s">
        <v>94</v>
      </c>
      <c r="D5" s="11" t="s">
        <v>36</v>
      </c>
      <c r="E5" s="10" t="s">
        <v>37</v>
      </c>
      <c r="F5" s="14" t="s">
        <v>14</v>
      </c>
      <c r="G5" s="14" t="s">
        <v>20</v>
      </c>
      <c r="H5" s="10" t="s">
        <v>21</v>
      </c>
      <c r="I5" s="5" t="s">
        <v>37</v>
      </c>
      <c r="J5" s="5">
        <v>18</v>
      </c>
      <c r="K5" s="5">
        <v>2252</v>
      </c>
      <c r="L5" s="9">
        <v>92</v>
      </c>
      <c r="M5" s="10">
        <v>68</v>
      </c>
      <c r="N5" s="5">
        <v>5</v>
      </c>
      <c r="O5" s="29"/>
      <c r="P5" s="29"/>
      <c r="Q5" s="29"/>
      <c r="R5" s="29"/>
      <c r="S5" s="29">
        <f>MEDIAN(M2:M31)</f>
        <v>66.5</v>
      </c>
      <c r="T5" s="29"/>
      <c r="U5" s="29"/>
      <c r="V5" s="29"/>
      <c r="W5" s="29"/>
      <c r="X5" s="29"/>
    </row>
    <row r="6" spans="1:24" x14ac:dyDescent="0.25">
      <c r="A6" s="5">
        <v>18</v>
      </c>
      <c r="B6" s="6" t="s">
        <v>91</v>
      </c>
      <c r="C6" s="7" t="s">
        <v>92</v>
      </c>
      <c r="D6" s="11" t="s">
        <v>35</v>
      </c>
      <c r="E6" s="10" t="s">
        <v>35</v>
      </c>
      <c r="F6" s="14" t="s">
        <v>14</v>
      </c>
      <c r="G6" s="10" t="s">
        <v>15</v>
      </c>
      <c r="H6" s="10" t="s">
        <v>16</v>
      </c>
      <c r="I6" s="5" t="s">
        <v>35</v>
      </c>
      <c r="J6" s="5">
        <v>31</v>
      </c>
      <c r="K6" s="5">
        <v>2248</v>
      </c>
      <c r="L6" s="9">
        <v>95.423559999999995</v>
      </c>
      <c r="M6" s="10">
        <v>59</v>
      </c>
      <c r="N6" s="5">
        <v>4</v>
      </c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x14ac:dyDescent="0.25">
      <c r="A7" s="5">
        <v>3</v>
      </c>
      <c r="B7" s="6" t="s">
        <v>73</v>
      </c>
      <c r="C7" s="7" t="s">
        <v>103</v>
      </c>
      <c r="D7" s="11" t="s">
        <v>46</v>
      </c>
      <c r="E7" s="10" t="s">
        <v>26</v>
      </c>
      <c r="F7" s="8" t="s">
        <v>47</v>
      </c>
      <c r="G7" s="8" t="s">
        <v>15</v>
      </c>
      <c r="H7" s="8" t="s">
        <v>21</v>
      </c>
      <c r="I7" s="12" t="s">
        <v>17</v>
      </c>
      <c r="J7" s="5">
        <v>26</v>
      </c>
      <c r="K7" s="5">
        <v>2221</v>
      </c>
      <c r="L7" s="9">
        <v>78.113284657657985</v>
      </c>
      <c r="M7" s="10">
        <v>73</v>
      </c>
      <c r="N7" s="5">
        <v>6</v>
      </c>
      <c r="O7" s="29"/>
      <c r="P7" s="29">
        <f>MAX(K:K)</f>
        <v>2309</v>
      </c>
      <c r="Q7" s="29"/>
      <c r="R7" s="29">
        <f>COUNTIF(G5:G31,"graduate")</f>
        <v>13</v>
      </c>
      <c r="S7" s="29"/>
      <c r="T7" s="29"/>
      <c r="U7" s="29"/>
      <c r="V7" s="29"/>
      <c r="W7" s="29"/>
      <c r="X7" s="29"/>
    </row>
    <row r="8" spans="1:24" x14ac:dyDescent="0.25">
      <c r="A8" s="5">
        <v>27</v>
      </c>
      <c r="B8" s="6" t="s">
        <v>97</v>
      </c>
      <c r="C8" s="7" t="s">
        <v>115</v>
      </c>
      <c r="D8" s="11" t="s">
        <v>67</v>
      </c>
      <c r="E8" s="10" t="s">
        <v>68</v>
      </c>
      <c r="F8" s="14" t="s">
        <v>47</v>
      </c>
      <c r="G8" s="14" t="s">
        <v>20</v>
      </c>
      <c r="H8" s="10" t="s">
        <v>21</v>
      </c>
      <c r="I8" s="12" t="s">
        <v>17</v>
      </c>
      <c r="J8" s="5">
        <v>20</v>
      </c>
      <c r="K8" s="5">
        <v>2119</v>
      </c>
      <c r="L8" s="9">
        <v>88</v>
      </c>
      <c r="M8" s="10">
        <v>71</v>
      </c>
      <c r="N8" s="5">
        <v>5</v>
      </c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x14ac:dyDescent="0.25">
      <c r="A9" s="5">
        <v>10</v>
      </c>
      <c r="B9" s="6" t="s">
        <v>81</v>
      </c>
      <c r="C9" s="7" t="s">
        <v>82</v>
      </c>
      <c r="D9" s="11" t="s">
        <v>26</v>
      </c>
      <c r="E9" s="10" t="s">
        <v>26</v>
      </c>
      <c r="F9" s="8" t="s">
        <v>14</v>
      </c>
      <c r="G9" s="8" t="s">
        <v>15</v>
      </c>
      <c r="H9" s="8" t="s">
        <v>21</v>
      </c>
      <c r="I9" s="12" t="s">
        <v>17</v>
      </c>
      <c r="J9" s="5">
        <v>33</v>
      </c>
      <c r="K9" s="5">
        <v>2041</v>
      </c>
      <c r="L9" s="9">
        <v>71</v>
      </c>
      <c r="M9" s="10">
        <v>66</v>
      </c>
      <c r="N9" s="5">
        <v>5</v>
      </c>
      <c r="O9" s="29">
        <f>COUNT(M2:M29)</f>
        <v>28</v>
      </c>
      <c r="P9" s="29"/>
      <c r="Q9" s="29"/>
      <c r="R9" s="29"/>
      <c r="S9" s="29"/>
      <c r="T9" s="29"/>
      <c r="U9" s="29"/>
      <c r="V9" s="29"/>
      <c r="W9" s="29"/>
      <c r="X9" s="29"/>
    </row>
    <row r="10" spans="1:24" x14ac:dyDescent="0.25">
      <c r="A10" s="5">
        <v>2</v>
      </c>
      <c r="B10" s="6" t="s">
        <v>75</v>
      </c>
      <c r="C10" s="7" t="s">
        <v>76</v>
      </c>
      <c r="D10" s="5" t="s">
        <v>18</v>
      </c>
      <c r="E10" s="10" t="s">
        <v>19</v>
      </c>
      <c r="F10" s="8" t="s">
        <v>14</v>
      </c>
      <c r="G10" s="8" t="s">
        <v>20</v>
      </c>
      <c r="H10" s="8" t="s">
        <v>21</v>
      </c>
      <c r="I10" s="5" t="s">
        <v>17</v>
      </c>
      <c r="J10" s="5">
        <v>19</v>
      </c>
      <c r="K10" s="5">
        <v>2006</v>
      </c>
      <c r="L10" s="9">
        <v>63</v>
      </c>
      <c r="M10" s="10">
        <v>64</v>
      </c>
      <c r="N10" s="5">
        <v>7</v>
      </c>
      <c r="O10" s="29"/>
      <c r="P10" s="29"/>
      <c r="Q10" s="29"/>
      <c r="R10" s="29">
        <f>AVERAGE(L2:L31)</f>
        <v>80.400914819376951</v>
      </c>
      <c r="S10" s="29"/>
      <c r="T10" s="29"/>
      <c r="U10" s="29"/>
      <c r="V10" s="29"/>
      <c r="W10" s="29"/>
      <c r="X10" s="29"/>
    </row>
    <row r="11" spans="1:24" x14ac:dyDescent="0.25">
      <c r="A11" s="5">
        <v>20</v>
      </c>
      <c r="B11" s="6" t="s">
        <v>89</v>
      </c>
      <c r="C11" s="7" t="s">
        <v>111</v>
      </c>
      <c r="D11" s="11" t="s">
        <v>61</v>
      </c>
      <c r="E11" s="10" t="s">
        <v>62</v>
      </c>
      <c r="F11" s="14" t="s">
        <v>47</v>
      </c>
      <c r="G11" s="10" t="s">
        <v>15</v>
      </c>
      <c r="H11" s="10" t="s">
        <v>16</v>
      </c>
      <c r="I11" s="12" t="s">
        <v>17</v>
      </c>
      <c r="J11" s="5">
        <v>33</v>
      </c>
      <c r="K11" s="5">
        <v>1923</v>
      </c>
      <c r="L11" s="9">
        <v>95</v>
      </c>
      <c r="M11" s="10">
        <v>63</v>
      </c>
      <c r="N11" s="5">
        <v>7</v>
      </c>
      <c r="O11" s="29">
        <f>MIN(J:J)</f>
        <v>18</v>
      </c>
      <c r="P11" s="29"/>
      <c r="Q11" s="29">
        <f>AVERAGE(J3:J30)</f>
        <v>25.535714285714285</v>
      </c>
      <c r="R11" s="29"/>
      <c r="S11" s="29"/>
      <c r="T11" s="29"/>
      <c r="U11" s="29"/>
      <c r="V11" s="29"/>
      <c r="W11" s="29"/>
      <c r="X11" s="29"/>
    </row>
    <row r="12" spans="1:24" x14ac:dyDescent="0.25">
      <c r="A12" s="5">
        <v>25</v>
      </c>
      <c r="B12" s="6" t="s">
        <v>93</v>
      </c>
      <c r="C12" s="7" t="s">
        <v>113</v>
      </c>
      <c r="D12" s="11" t="s">
        <v>63</v>
      </c>
      <c r="E12" s="10" t="s">
        <v>64</v>
      </c>
      <c r="F12" s="14" t="s">
        <v>47</v>
      </c>
      <c r="G12" s="14" t="s">
        <v>20</v>
      </c>
      <c r="H12" s="10" t="s">
        <v>16</v>
      </c>
      <c r="I12" s="5" t="s">
        <v>64</v>
      </c>
      <c r="J12" s="5">
        <v>19</v>
      </c>
      <c r="K12" s="5">
        <v>1919</v>
      </c>
      <c r="L12" s="9">
        <v>88</v>
      </c>
      <c r="M12" s="10">
        <v>64</v>
      </c>
      <c r="N12" s="5">
        <v>4</v>
      </c>
      <c r="O12" s="29">
        <f>MAX(J:J)</f>
        <v>39</v>
      </c>
      <c r="P12" s="29"/>
      <c r="Q12" s="29"/>
      <c r="R12" s="29"/>
      <c r="S12" s="29"/>
      <c r="T12" s="29"/>
      <c r="U12" s="29"/>
      <c r="V12" s="29"/>
      <c r="W12" s="29"/>
      <c r="X12" s="29"/>
    </row>
    <row r="13" spans="1:24" x14ac:dyDescent="0.25">
      <c r="A13" s="5">
        <v>30</v>
      </c>
      <c r="B13" s="6" t="s">
        <v>101</v>
      </c>
      <c r="C13" s="7" t="s">
        <v>117</v>
      </c>
      <c r="D13" s="11" t="s">
        <v>71</v>
      </c>
      <c r="E13" s="10" t="s">
        <v>72</v>
      </c>
      <c r="F13" s="14" t="s">
        <v>47</v>
      </c>
      <c r="G13" s="14" t="s">
        <v>20</v>
      </c>
      <c r="H13" s="14" t="s">
        <v>32</v>
      </c>
      <c r="I13" s="12" t="s">
        <v>17</v>
      </c>
      <c r="J13" s="5">
        <v>19</v>
      </c>
      <c r="K13" s="5">
        <v>1907</v>
      </c>
      <c r="L13" s="9">
        <v>79.499359935311475</v>
      </c>
      <c r="M13" s="10">
        <v>74</v>
      </c>
      <c r="N13" s="5">
        <v>3</v>
      </c>
      <c r="O13" s="29">
        <f>O12-O11</f>
        <v>21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 x14ac:dyDescent="0.25">
      <c r="A14" s="5">
        <v>22</v>
      </c>
      <c r="B14" s="6" t="s">
        <v>91</v>
      </c>
      <c r="C14" s="7" t="s">
        <v>112</v>
      </c>
      <c r="D14" s="11" t="s">
        <v>26</v>
      </c>
      <c r="E14" s="10" t="s">
        <v>26</v>
      </c>
      <c r="F14" s="14" t="s">
        <v>47</v>
      </c>
      <c r="G14" s="14" t="s">
        <v>20</v>
      </c>
      <c r="H14" s="10" t="s">
        <v>32</v>
      </c>
      <c r="I14" s="5" t="s">
        <v>17</v>
      </c>
      <c r="J14" s="5">
        <v>21</v>
      </c>
      <c r="K14" s="5">
        <v>1872</v>
      </c>
      <c r="L14" s="9">
        <v>82</v>
      </c>
      <c r="M14" s="10">
        <v>73</v>
      </c>
      <c r="N14" s="5">
        <v>4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x14ac:dyDescent="0.25">
      <c r="A15" s="5">
        <v>8</v>
      </c>
      <c r="B15" s="6" t="s">
        <v>77</v>
      </c>
      <c r="C15" s="7" t="s">
        <v>78</v>
      </c>
      <c r="D15" s="11" t="s">
        <v>22</v>
      </c>
      <c r="E15" s="10" t="s">
        <v>23</v>
      </c>
      <c r="F15" s="8" t="s">
        <v>14</v>
      </c>
      <c r="G15" s="8" t="s">
        <v>20</v>
      </c>
      <c r="H15" s="8" t="s">
        <v>16</v>
      </c>
      <c r="I15" s="12" t="s">
        <v>17</v>
      </c>
      <c r="J15" s="5">
        <v>21</v>
      </c>
      <c r="K15" s="5">
        <v>1842</v>
      </c>
      <c r="L15" s="9">
        <v>87</v>
      </c>
      <c r="M15" s="10">
        <v>62</v>
      </c>
      <c r="N15" s="5">
        <v>5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 x14ac:dyDescent="0.25">
      <c r="A16" s="5">
        <v>16</v>
      </c>
      <c r="B16" s="6" t="s">
        <v>87</v>
      </c>
      <c r="C16" s="7" t="s">
        <v>88</v>
      </c>
      <c r="D16" s="11" t="s">
        <v>30</v>
      </c>
      <c r="E16" s="10" t="s">
        <v>31</v>
      </c>
      <c r="F16" s="8" t="s">
        <v>14</v>
      </c>
      <c r="G16" s="8" t="s">
        <v>20</v>
      </c>
      <c r="H16" s="8" t="s">
        <v>32</v>
      </c>
      <c r="I16" s="12" t="s">
        <v>17</v>
      </c>
      <c r="J16" s="5">
        <v>18</v>
      </c>
      <c r="K16" s="5">
        <v>1821</v>
      </c>
      <c r="L16" s="9">
        <v>80</v>
      </c>
      <c r="M16" s="10">
        <v>63</v>
      </c>
      <c r="N16" s="5">
        <v>3</v>
      </c>
      <c r="O16" s="10"/>
    </row>
    <row r="17" spans="1:21" x14ac:dyDescent="0.25">
      <c r="A17" s="5">
        <v>9</v>
      </c>
      <c r="B17" s="6" t="s">
        <v>79</v>
      </c>
      <c r="C17" s="7" t="s">
        <v>80</v>
      </c>
      <c r="D17" s="11" t="s">
        <v>24</v>
      </c>
      <c r="E17" s="10" t="s">
        <v>25</v>
      </c>
      <c r="F17" s="8" t="s">
        <v>14</v>
      </c>
      <c r="G17" s="8" t="s">
        <v>20</v>
      </c>
      <c r="H17" s="8" t="s">
        <v>21</v>
      </c>
      <c r="I17" s="5" t="s">
        <v>25</v>
      </c>
      <c r="J17" s="5">
        <v>18</v>
      </c>
      <c r="K17" s="5">
        <v>1813</v>
      </c>
      <c r="L17" s="9">
        <v>91</v>
      </c>
      <c r="M17" s="10">
        <v>62</v>
      </c>
      <c r="N17" s="5">
        <v>6</v>
      </c>
      <c r="O17" s="10">
        <f>AVERAGE(N2:N29)</f>
        <v>4.8928571428571432</v>
      </c>
      <c r="Q17" s="5">
        <f>AVERAGE(K5:K31)</f>
        <v>1800.5925925925926</v>
      </c>
      <c r="R17" s="5">
        <f>Q17-1743</f>
        <v>57.592592592592609</v>
      </c>
    </row>
    <row r="18" spans="1:21" x14ac:dyDescent="0.25">
      <c r="A18" s="5">
        <v>11</v>
      </c>
      <c r="B18" s="6" t="s">
        <v>83</v>
      </c>
      <c r="C18" s="7" t="s">
        <v>108</v>
      </c>
      <c r="D18" s="11" t="s">
        <v>55</v>
      </c>
      <c r="E18" s="10" t="s">
        <v>56</v>
      </c>
      <c r="F18" s="8" t="s">
        <v>47</v>
      </c>
      <c r="G18" s="8" t="s">
        <v>20</v>
      </c>
      <c r="H18" s="8" t="s">
        <v>32</v>
      </c>
      <c r="I18" s="12" t="s">
        <v>17</v>
      </c>
      <c r="J18" s="5">
        <v>18</v>
      </c>
      <c r="K18" s="5">
        <v>1787</v>
      </c>
      <c r="L18" s="9">
        <v>81.525284997607187</v>
      </c>
      <c r="M18" s="10">
        <v>67</v>
      </c>
      <c r="N18" s="5">
        <v>3</v>
      </c>
      <c r="O18" s="10"/>
      <c r="P18" s="5">
        <f>AVERAGE(K16:K21)</f>
        <v>1783.5</v>
      </c>
    </row>
    <row r="19" spans="1:21" x14ac:dyDescent="0.25">
      <c r="A19" s="5">
        <v>6</v>
      </c>
      <c r="B19" s="6" t="s">
        <v>79</v>
      </c>
      <c r="C19" s="7" t="s">
        <v>106</v>
      </c>
      <c r="D19" s="11" t="s">
        <v>51</v>
      </c>
      <c r="E19" s="10" t="s">
        <v>52</v>
      </c>
      <c r="F19" s="8" t="s">
        <v>47</v>
      </c>
      <c r="G19" s="8" t="s">
        <v>15</v>
      </c>
      <c r="H19" s="8" t="s">
        <v>32</v>
      </c>
      <c r="I19" s="5" t="s">
        <v>52</v>
      </c>
      <c r="J19" s="5">
        <v>25</v>
      </c>
      <c r="K19" s="5">
        <v>1786</v>
      </c>
      <c r="L19" s="9">
        <v>69</v>
      </c>
      <c r="M19" s="5">
        <v>67</v>
      </c>
      <c r="N19" s="5">
        <v>5</v>
      </c>
      <c r="O19" s="10"/>
    </row>
    <row r="20" spans="1:21" x14ac:dyDescent="0.25">
      <c r="A20" s="5">
        <v>23</v>
      </c>
      <c r="B20" s="6" t="s">
        <v>97</v>
      </c>
      <c r="C20" s="7" t="s">
        <v>98</v>
      </c>
      <c r="D20" s="11" t="s">
        <v>40</v>
      </c>
      <c r="E20" s="13" t="s">
        <v>41</v>
      </c>
      <c r="F20" s="14" t="s">
        <v>14</v>
      </c>
      <c r="G20" s="10" t="s">
        <v>15</v>
      </c>
      <c r="H20" s="14" t="s">
        <v>16</v>
      </c>
      <c r="I20" s="12" t="s">
        <v>17</v>
      </c>
      <c r="J20" s="5">
        <v>25</v>
      </c>
      <c r="K20" s="5">
        <v>1767</v>
      </c>
      <c r="L20" s="9">
        <v>89</v>
      </c>
      <c r="M20" s="10">
        <v>68</v>
      </c>
      <c r="N20" s="5">
        <v>6</v>
      </c>
    </row>
    <row r="21" spans="1:21" x14ac:dyDescent="0.25">
      <c r="A21" s="5">
        <v>21</v>
      </c>
      <c r="B21" s="6" t="s">
        <v>95</v>
      </c>
      <c r="C21" s="7" t="s">
        <v>96</v>
      </c>
      <c r="D21" s="11" t="s">
        <v>38</v>
      </c>
      <c r="E21" s="10" t="s">
        <v>39</v>
      </c>
      <c r="F21" s="14" t="s">
        <v>14</v>
      </c>
      <c r="G21" s="14" t="s">
        <v>20</v>
      </c>
      <c r="H21" s="10" t="s">
        <v>32</v>
      </c>
      <c r="I21" s="12" t="s">
        <v>17</v>
      </c>
      <c r="J21" s="5">
        <v>19</v>
      </c>
      <c r="K21" s="5">
        <v>1727</v>
      </c>
      <c r="L21" s="9">
        <v>67</v>
      </c>
      <c r="M21" s="10">
        <v>62</v>
      </c>
      <c r="N21" s="5">
        <v>7</v>
      </c>
      <c r="O21" s="4"/>
    </row>
    <row r="22" spans="1:21" x14ac:dyDescent="0.25">
      <c r="A22" s="5">
        <v>4</v>
      </c>
      <c r="B22" s="6" t="s">
        <v>75</v>
      </c>
      <c r="C22" s="7" t="s">
        <v>104</v>
      </c>
      <c r="D22" s="11" t="s">
        <v>48</v>
      </c>
      <c r="E22" s="10" t="s">
        <v>26</v>
      </c>
      <c r="F22" s="8" t="s">
        <v>47</v>
      </c>
      <c r="G22" s="8" t="s">
        <v>15</v>
      </c>
      <c r="H22" s="8" t="s">
        <v>32</v>
      </c>
      <c r="I22" s="12" t="s">
        <v>17</v>
      </c>
      <c r="J22" s="5">
        <v>33</v>
      </c>
      <c r="K22" s="5">
        <v>1716</v>
      </c>
      <c r="L22" s="9">
        <v>77.808587020656887</v>
      </c>
      <c r="M22" s="10">
        <v>68</v>
      </c>
      <c r="N22" s="5">
        <v>3</v>
      </c>
      <c r="O22" s="34">
        <f>AVERAGE(L3:L30)</f>
        <v>80.915767318471509</v>
      </c>
      <c r="Q22" s="5">
        <f>AVERAGE(J2:J28)</f>
        <v>25.481481481481481</v>
      </c>
    </row>
    <row r="23" spans="1:21" x14ac:dyDescent="0.25">
      <c r="A23" s="5">
        <v>5</v>
      </c>
      <c r="B23" s="6" t="s">
        <v>77</v>
      </c>
      <c r="C23" s="7" t="s">
        <v>105</v>
      </c>
      <c r="D23" s="11" t="s">
        <v>49</v>
      </c>
      <c r="E23" s="10" t="s">
        <v>50</v>
      </c>
      <c r="F23" s="8" t="s">
        <v>47</v>
      </c>
      <c r="G23" s="8" t="s">
        <v>15</v>
      </c>
      <c r="H23" s="8" t="s">
        <v>32</v>
      </c>
      <c r="I23" s="12" t="s">
        <v>17</v>
      </c>
      <c r="J23" s="5">
        <v>37</v>
      </c>
      <c r="K23" s="5">
        <v>1701</v>
      </c>
      <c r="L23" s="9">
        <v>65</v>
      </c>
      <c r="M23" s="10">
        <v>71</v>
      </c>
      <c r="N23" s="5">
        <v>6</v>
      </c>
      <c r="O23" s="10"/>
      <c r="R23" s="31"/>
      <c r="S23" s="31"/>
      <c r="T23" s="31"/>
      <c r="U23" s="31"/>
    </row>
    <row r="24" spans="1:21" x14ac:dyDescent="0.25">
      <c r="A24" s="5">
        <v>24</v>
      </c>
      <c r="B24" s="6" t="s">
        <v>99</v>
      </c>
      <c r="C24" s="7" t="s">
        <v>100</v>
      </c>
      <c r="D24" s="11" t="s">
        <v>42</v>
      </c>
      <c r="E24" s="8" t="s">
        <v>43</v>
      </c>
      <c r="F24" s="14" t="s">
        <v>14</v>
      </c>
      <c r="G24" s="14" t="s">
        <v>20</v>
      </c>
      <c r="H24" s="10" t="s">
        <v>21</v>
      </c>
      <c r="I24" s="12" t="s">
        <v>43</v>
      </c>
      <c r="J24" s="5">
        <v>18</v>
      </c>
      <c r="K24" s="5">
        <v>1643</v>
      </c>
      <c r="L24" s="9">
        <v>79</v>
      </c>
      <c r="M24" s="10">
        <v>65</v>
      </c>
      <c r="N24" s="5">
        <v>6</v>
      </c>
      <c r="O24" s="10"/>
      <c r="S24" s="32"/>
      <c r="T24" s="30"/>
      <c r="U24" s="30"/>
    </row>
    <row r="25" spans="1:21" x14ac:dyDescent="0.25">
      <c r="A25" s="5">
        <v>13</v>
      </c>
      <c r="B25" s="6" t="s">
        <v>85</v>
      </c>
      <c r="C25" s="7" t="s">
        <v>109</v>
      </c>
      <c r="D25" s="11" t="s">
        <v>57</v>
      </c>
      <c r="E25" s="10" t="s">
        <v>58</v>
      </c>
      <c r="F25" s="8" t="s">
        <v>47</v>
      </c>
      <c r="G25" s="8" t="s">
        <v>15</v>
      </c>
      <c r="H25" s="8" t="s">
        <v>16</v>
      </c>
      <c r="I25" s="5" t="s">
        <v>58</v>
      </c>
      <c r="J25" s="5">
        <v>30</v>
      </c>
      <c r="K25" s="5">
        <v>1637</v>
      </c>
      <c r="L25" s="9">
        <v>79.337239192793007</v>
      </c>
      <c r="M25" s="10">
        <v>63</v>
      </c>
      <c r="N25" s="5">
        <v>4</v>
      </c>
      <c r="O25" s="10"/>
      <c r="S25" s="32"/>
      <c r="T25" s="30"/>
      <c r="U25" s="30"/>
    </row>
    <row r="26" spans="1:21" x14ac:dyDescent="0.25">
      <c r="A26" s="5">
        <v>7</v>
      </c>
      <c r="B26" s="6" t="s">
        <v>81</v>
      </c>
      <c r="C26" s="7" t="s">
        <v>107</v>
      </c>
      <c r="D26" s="11" t="s">
        <v>53</v>
      </c>
      <c r="E26" s="10" t="s">
        <v>54</v>
      </c>
      <c r="F26" s="8" t="s">
        <v>47</v>
      </c>
      <c r="G26" s="8" t="s">
        <v>15</v>
      </c>
      <c r="H26" s="8" t="s">
        <v>16</v>
      </c>
      <c r="I26" s="12" t="s">
        <v>17</v>
      </c>
      <c r="J26" s="5">
        <v>39</v>
      </c>
      <c r="K26" s="5">
        <v>1577</v>
      </c>
      <c r="L26" s="9">
        <v>95.88251458783165</v>
      </c>
      <c r="M26" s="5">
        <v>70</v>
      </c>
      <c r="N26" s="5">
        <v>5</v>
      </c>
      <c r="O26" s="10"/>
      <c r="S26" s="32"/>
      <c r="T26" s="30"/>
      <c r="U26" s="30"/>
    </row>
    <row r="27" spans="1:21" x14ac:dyDescent="0.25">
      <c r="A27" s="5">
        <v>12</v>
      </c>
      <c r="B27" s="6" t="s">
        <v>83</v>
      </c>
      <c r="C27" s="7" t="s">
        <v>84</v>
      </c>
      <c r="D27" s="11" t="s">
        <v>27</v>
      </c>
      <c r="E27" s="10" t="s">
        <v>28</v>
      </c>
      <c r="F27" s="8" t="s">
        <v>14</v>
      </c>
      <c r="G27" s="8" t="s">
        <v>15</v>
      </c>
      <c r="H27" s="8" t="s">
        <v>21</v>
      </c>
      <c r="I27" s="12" t="s">
        <v>17</v>
      </c>
      <c r="J27" s="5">
        <v>38</v>
      </c>
      <c r="K27" s="5">
        <v>1513</v>
      </c>
      <c r="L27" s="9">
        <v>78.936614231768473</v>
      </c>
      <c r="M27" s="10">
        <v>59</v>
      </c>
      <c r="N27" s="5">
        <v>5</v>
      </c>
      <c r="O27" s="10"/>
      <c r="P27" s="30"/>
      <c r="Q27" s="30"/>
    </row>
    <row r="28" spans="1:21" x14ac:dyDescent="0.25">
      <c r="A28" s="5">
        <v>14</v>
      </c>
      <c r="B28" s="6" t="s">
        <v>87</v>
      </c>
      <c r="C28" s="7" t="s">
        <v>110</v>
      </c>
      <c r="D28" s="11" t="s">
        <v>59</v>
      </c>
      <c r="E28" s="10" t="s">
        <v>60</v>
      </c>
      <c r="F28" s="8" t="s">
        <v>47</v>
      </c>
      <c r="G28" s="8" t="s">
        <v>15</v>
      </c>
      <c r="H28" s="8" t="s">
        <v>16</v>
      </c>
      <c r="I28" s="5" t="s">
        <v>60</v>
      </c>
      <c r="J28" s="5">
        <v>30</v>
      </c>
      <c r="K28" s="5">
        <v>1512</v>
      </c>
      <c r="L28" s="9">
        <v>70.279497850271525</v>
      </c>
      <c r="M28" s="10">
        <v>75</v>
      </c>
      <c r="N28" s="5">
        <v>6</v>
      </c>
      <c r="O28" s="10">
        <f>AVERAGE(N4:N31)</f>
        <v>4.8928571428571432</v>
      </c>
    </row>
    <row r="29" spans="1:21" x14ac:dyDescent="0.25">
      <c r="A29" s="5">
        <v>17</v>
      </c>
      <c r="B29" s="6" t="s">
        <v>89</v>
      </c>
      <c r="C29" s="7" t="s">
        <v>90</v>
      </c>
      <c r="D29" s="8" t="s">
        <v>33</v>
      </c>
      <c r="E29" s="10" t="s">
        <v>34</v>
      </c>
      <c r="F29" s="14" t="s">
        <v>14</v>
      </c>
      <c r="G29" s="14" t="s">
        <v>20</v>
      </c>
      <c r="H29" s="10" t="s">
        <v>21</v>
      </c>
      <c r="I29" s="5" t="s">
        <v>34</v>
      </c>
      <c r="J29" s="5">
        <v>19</v>
      </c>
      <c r="K29" s="5">
        <v>1494</v>
      </c>
      <c r="L29" s="9">
        <v>75</v>
      </c>
      <c r="M29" s="10">
        <v>60</v>
      </c>
      <c r="N29" s="5">
        <v>3</v>
      </c>
      <c r="O29" s="10"/>
      <c r="P29" s="5">
        <f>AVERAGE(M3:M30)</f>
        <v>66.464285714285708</v>
      </c>
      <c r="Q29" s="5">
        <f>ROUND(P29,1)</f>
        <v>66.5</v>
      </c>
      <c r="S29" s="5">
        <f>AVERAGE(J5:J31)</f>
        <v>25.037037037037038</v>
      </c>
    </row>
    <row r="30" spans="1:21" x14ac:dyDescent="0.25">
      <c r="A30" s="5">
        <v>26</v>
      </c>
      <c r="B30" s="6" t="s">
        <v>95</v>
      </c>
      <c r="C30" s="7" t="s">
        <v>114</v>
      </c>
      <c r="D30" s="13" t="s">
        <v>65</v>
      </c>
      <c r="E30" s="10" t="s">
        <v>66</v>
      </c>
      <c r="F30" s="14" t="s">
        <v>47</v>
      </c>
      <c r="G30" s="10" t="s">
        <v>15</v>
      </c>
      <c r="H30" s="10" t="s">
        <v>32</v>
      </c>
      <c r="I30" s="12" t="s">
        <v>17</v>
      </c>
      <c r="J30" s="5">
        <v>28</v>
      </c>
      <c r="K30" s="5">
        <v>1434</v>
      </c>
      <c r="L30" s="9">
        <v>95.835542443304206</v>
      </c>
      <c r="M30" s="10">
        <v>71</v>
      </c>
      <c r="N30" s="5">
        <v>4</v>
      </c>
      <c r="O30" s="10"/>
    </row>
    <row r="31" spans="1:21" x14ac:dyDescent="0.25">
      <c r="A31" s="5">
        <v>15</v>
      </c>
      <c r="B31" s="6" t="s">
        <v>85</v>
      </c>
      <c r="C31" s="7" t="s">
        <v>86</v>
      </c>
      <c r="D31" s="13" t="s">
        <v>29</v>
      </c>
      <c r="E31" s="10" t="s">
        <v>26</v>
      </c>
      <c r="F31" s="8" t="s">
        <v>14</v>
      </c>
      <c r="G31" s="8" t="s">
        <v>20</v>
      </c>
      <c r="H31" s="8" t="s">
        <v>21</v>
      </c>
      <c r="I31" s="12" t="s">
        <v>17</v>
      </c>
      <c r="J31" s="5">
        <v>21</v>
      </c>
      <c r="K31" s="5">
        <v>1338</v>
      </c>
      <c r="L31" s="9">
        <v>82.385959664106068</v>
      </c>
      <c r="M31" s="10">
        <v>64</v>
      </c>
      <c r="N31" s="5">
        <v>5</v>
      </c>
      <c r="O31" s="10"/>
      <c r="S31"/>
    </row>
    <row r="32" spans="1:21" x14ac:dyDescent="0.25">
      <c r="B32" s="6"/>
      <c r="C32" s="8"/>
      <c r="D32" s="11"/>
      <c r="E32" s="10"/>
      <c r="F32" s="10"/>
      <c r="G32" s="12"/>
      <c r="H32" s="12"/>
      <c r="M32" s="15"/>
      <c r="N32" s="15"/>
      <c r="O32" s="10"/>
    </row>
    <row r="33" spans="2:16" x14ac:dyDescent="0.25">
      <c r="B33" s="6"/>
      <c r="C33" s="8"/>
      <c r="D33" s="11"/>
      <c r="E33" s="10"/>
      <c r="F33" s="10"/>
      <c r="G33" s="12"/>
      <c r="H33" s="12"/>
      <c r="M33" s="15"/>
      <c r="N33" s="15"/>
      <c r="O33" s="10"/>
    </row>
    <row r="34" spans="2:16" x14ac:dyDescent="0.25">
      <c r="B34" s="6"/>
      <c r="C34" s="8"/>
      <c r="D34" s="11"/>
      <c r="E34" s="10"/>
      <c r="F34" s="10"/>
      <c r="G34" s="12"/>
      <c r="H34" s="12"/>
      <c r="M34" s="15"/>
      <c r="N34" s="15"/>
      <c r="O34" s="10"/>
    </row>
    <row r="35" spans="2:16" x14ac:dyDescent="0.25">
      <c r="B35" s="6"/>
      <c r="C35" s="8"/>
      <c r="D35" s="11"/>
      <c r="E35" s="10"/>
      <c r="F35" s="10"/>
      <c r="G35" s="12"/>
      <c r="H35" s="12"/>
      <c r="M35" s="15">
        <f>AVERAGE(K10:K21)</f>
        <v>1847.5</v>
      </c>
      <c r="N35" s="15">
        <f>AVERAGE(K3:K29)</f>
        <v>1866.148148148148</v>
      </c>
      <c r="O35" s="10"/>
    </row>
    <row r="36" spans="2:16" x14ac:dyDescent="0.25">
      <c r="B36" s="6"/>
      <c r="C36" s="8"/>
      <c r="D36" s="11"/>
      <c r="E36" s="10"/>
      <c r="F36" s="10"/>
      <c r="G36" s="12"/>
      <c r="H36" s="12"/>
      <c r="M36" s="15"/>
      <c r="N36" s="15"/>
      <c r="O36" s="10">
        <f>1866.15-1847.5</f>
        <v>18.650000000000091</v>
      </c>
      <c r="P36" s="16"/>
    </row>
    <row r="37" spans="2:16" x14ac:dyDescent="0.25">
      <c r="C37" s="8"/>
      <c r="D37" s="11"/>
      <c r="E37" s="10"/>
      <c r="F37" s="10"/>
      <c r="G37" s="17"/>
      <c r="H37" s="12"/>
      <c r="M37" s="18"/>
      <c r="O37" s="10"/>
      <c r="P37" s="6"/>
    </row>
    <row r="38" spans="2:16" x14ac:dyDescent="0.25">
      <c r="C38" s="8"/>
      <c r="D38" s="11"/>
      <c r="E38" s="10"/>
      <c r="F38" s="10"/>
      <c r="G38" s="12"/>
      <c r="H38" s="12"/>
      <c r="M38" s="18"/>
      <c r="O38" s="10"/>
      <c r="P38" s="6"/>
    </row>
    <row r="39" spans="2:16" x14ac:dyDescent="0.25">
      <c r="C39" s="8"/>
      <c r="D39" s="11"/>
      <c r="E39" s="10"/>
      <c r="F39" s="10"/>
      <c r="G39" s="12"/>
      <c r="H39" s="12"/>
      <c r="P39" s="6"/>
    </row>
    <row r="40" spans="2:16" x14ac:dyDescent="0.25">
      <c r="C40" s="19"/>
      <c r="D40" s="19"/>
      <c r="E40" s="19"/>
      <c r="F40" s="10"/>
      <c r="G40" s="12"/>
      <c r="H40" s="12"/>
      <c r="P40" s="20"/>
    </row>
    <row r="41" spans="2:16" x14ac:dyDescent="0.25">
      <c r="B41" s="16"/>
      <c r="C41" s="7"/>
      <c r="D41" s="21"/>
      <c r="E41" s="7"/>
      <c r="F41" s="12"/>
      <c r="G41" s="12"/>
      <c r="H41" s="12"/>
      <c r="P41" s="20"/>
    </row>
    <row r="42" spans="2:16" x14ac:dyDescent="0.25">
      <c r="C42" s="7"/>
      <c r="D42" s="22"/>
      <c r="E42" s="7"/>
      <c r="F42" s="12"/>
      <c r="G42" s="12"/>
      <c r="H42" s="12"/>
      <c r="P42" s="18"/>
    </row>
    <row r="43" spans="2:16" x14ac:dyDescent="0.25">
      <c r="B43" s="16"/>
      <c r="C43" s="7"/>
      <c r="D43" s="22"/>
      <c r="E43" s="7"/>
      <c r="F43" s="12"/>
      <c r="G43" s="12"/>
      <c r="H43" s="12"/>
    </row>
    <row r="44" spans="2:16" x14ac:dyDescent="0.25">
      <c r="C44" s="7"/>
      <c r="D44" s="22"/>
      <c r="E44" s="7"/>
    </row>
    <row r="45" spans="2:16" x14ac:dyDescent="0.25">
      <c r="C45" s="7"/>
      <c r="D45" s="22"/>
      <c r="E45" s="7"/>
      <c r="F45" s="23"/>
    </row>
    <row r="46" spans="2:16" x14ac:dyDescent="0.25">
      <c r="C46" s="7"/>
      <c r="D46" s="22"/>
      <c r="E46" s="7"/>
    </row>
    <row r="47" spans="2:16" x14ac:dyDescent="0.25">
      <c r="C47" s="7"/>
      <c r="D47" s="22"/>
      <c r="E47" s="7"/>
    </row>
    <row r="48" spans="2:16" x14ac:dyDescent="0.25">
      <c r="C48" s="7"/>
      <c r="D48" s="22"/>
      <c r="E48" s="7"/>
    </row>
    <row r="49" spans="1:36" x14ac:dyDescent="0.25">
      <c r="C49" s="24"/>
      <c r="D49" s="25"/>
      <c r="E49" s="24"/>
      <c r="F49" s="15"/>
      <c r="G49" s="26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x14ac:dyDescent="0.25">
      <c r="C50" s="15"/>
      <c r="D50" s="25"/>
      <c r="E50" s="24"/>
      <c r="F50" s="15"/>
      <c r="G50" s="27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x14ac:dyDescent="0.25">
      <c r="B51" s="16"/>
      <c r="C51" s="7"/>
      <c r="D51" s="22"/>
      <c r="E51" s="7"/>
    </row>
    <row r="52" spans="1:36" x14ac:dyDescent="0.25">
      <c r="B52" s="16"/>
      <c r="C52" s="7"/>
      <c r="D52" s="22"/>
      <c r="E52" s="7"/>
    </row>
    <row r="53" spans="1:36" x14ac:dyDescent="0.25">
      <c r="A53" s="6"/>
      <c r="B53" s="16"/>
      <c r="C53" s="7"/>
      <c r="D53" s="22"/>
      <c r="E53" s="7"/>
    </row>
    <row r="54" spans="1:36" x14ac:dyDescent="0.25">
      <c r="A54" s="6"/>
      <c r="B54" s="16"/>
      <c r="C54" s="7"/>
      <c r="D54" s="22"/>
      <c r="E54" s="7"/>
    </row>
    <row r="55" spans="1:36" x14ac:dyDescent="0.25">
      <c r="A55" s="6"/>
      <c r="B55" s="16"/>
      <c r="C55" s="7"/>
      <c r="D55" s="22"/>
      <c r="E55" s="7"/>
    </row>
    <row r="56" spans="1:36" x14ac:dyDescent="0.25">
      <c r="A56" s="6"/>
      <c r="B56" s="16"/>
      <c r="C56" s="7"/>
      <c r="D56" s="22"/>
      <c r="E56" s="7"/>
    </row>
    <row r="57" spans="1:36" x14ac:dyDescent="0.25">
      <c r="A57" s="6"/>
      <c r="B57" s="16"/>
      <c r="C57" s="7"/>
      <c r="D57" s="22"/>
      <c r="E57" s="7"/>
    </row>
    <row r="58" spans="1:36" x14ac:dyDescent="0.25">
      <c r="A58" s="6"/>
      <c r="B58" s="16"/>
      <c r="C58" s="7"/>
      <c r="D58" s="22"/>
      <c r="E58" s="7"/>
    </row>
    <row r="59" spans="1:36" x14ac:dyDescent="0.25">
      <c r="A59" s="6"/>
      <c r="B59" s="16"/>
      <c r="C59" s="7"/>
      <c r="D59" s="22"/>
      <c r="E59" s="7"/>
    </row>
    <row r="60" spans="1:36" x14ac:dyDescent="0.25">
      <c r="A60" s="6"/>
      <c r="B60" s="16"/>
      <c r="C60" s="7"/>
      <c r="D60" s="22"/>
      <c r="E60" s="7"/>
    </row>
    <row r="61" spans="1:36" x14ac:dyDescent="0.25">
      <c r="A61" s="6"/>
      <c r="B61" s="16"/>
      <c r="C61" s="7"/>
      <c r="D61" s="22"/>
      <c r="E61" s="7"/>
    </row>
    <row r="62" spans="1:36" x14ac:dyDescent="0.25">
      <c r="A62" s="6"/>
      <c r="B62" s="16"/>
      <c r="C62" s="7"/>
      <c r="D62" s="22"/>
      <c r="E62" s="7"/>
    </row>
    <row r="63" spans="1:36" x14ac:dyDescent="0.25">
      <c r="A63" s="6"/>
      <c r="B63" s="16"/>
      <c r="C63" s="7"/>
      <c r="D63" s="22"/>
      <c r="E63" s="7"/>
    </row>
    <row r="64" spans="1:36" x14ac:dyDescent="0.25">
      <c r="A64" s="6"/>
      <c r="B64" s="16"/>
      <c r="C64" s="7"/>
      <c r="D64" s="22"/>
      <c r="E64" s="7"/>
    </row>
    <row r="65" spans="1:5" x14ac:dyDescent="0.25">
      <c r="A65" s="6"/>
      <c r="B65" s="16"/>
      <c r="C65" s="7"/>
      <c r="D65" s="22"/>
      <c r="E65" s="7"/>
    </row>
    <row r="66" spans="1:5" x14ac:dyDescent="0.25">
      <c r="A66" s="6"/>
      <c r="B66" s="16"/>
      <c r="C66" s="7"/>
      <c r="D66" s="22"/>
      <c r="E66" s="7"/>
    </row>
    <row r="67" spans="1:5" x14ac:dyDescent="0.25">
      <c r="A67" s="6"/>
      <c r="B67" s="16"/>
      <c r="C67" s="7"/>
      <c r="D67" s="22"/>
      <c r="E67" s="7"/>
    </row>
    <row r="68" spans="1:5" x14ac:dyDescent="0.25">
      <c r="A68" s="6"/>
      <c r="B68" s="16"/>
      <c r="C68" s="7"/>
      <c r="D68" s="22"/>
      <c r="E68" s="7"/>
    </row>
    <row r="69" spans="1:5" x14ac:dyDescent="0.25">
      <c r="A69" s="6"/>
      <c r="B69" s="16"/>
      <c r="C69" s="7"/>
      <c r="D69" s="22"/>
      <c r="E69" s="7"/>
    </row>
    <row r="70" spans="1:5" x14ac:dyDescent="0.25">
      <c r="A70" s="28"/>
      <c r="B70" s="28"/>
    </row>
    <row r="71" spans="1:5" x14ac:dyDescent="0.25">
      <c r="A71" s="28"/>
      <c r="B71" s="28"/>
    </row>
    <row r="72" spans="1:5" x14ac:dyDescent="0.25">
      <c r="A72" s="28"/>
      <c r="B72" s="28"/>
    </row>
    <row r="73" spans="1:5" x14ac:dyDescent="0.25">
      <c r="A73" s="28"/>
      <c r="B73" s="28"/>
    </row>
    <row r="74" spans="1:5" x14ac:dyDescent="0.25">
      <c r="A74" s="28"/>
      <c r="B74" s="28"/>
    </row>
    <row r="75" spans="1:5" x14ac:dyDescent="0.25">
      <c r="A75" s="28"/>
      <c r="B75" s="28"/>
    </row>
    <row r="76" spans="1:5" x14ac:dyDescent="0.25">
      <c r="A76" s="28"/>
      <c r="B76" s="28"/>
    </row>
    <row r="77" spans="1:5" x14ac:dyDescent="0.25">
      <c r="A77" s="28"/>
      <c r="B77" s="28"/>
    </row>
    <row r="78" spans="1:5" x14ac:dyDescent="0.25">
      <c r="A78" s="28"/>
      <c r="B78" s="28"/>
    </row>
    <row r="79" spans="1:5" x14ac:dyDescent="0.25">
      <c r="A79" s="28"/>
      <c r="B79" s="28"/>
    </row>
    <row r="80" spans="1:5" x14ac:dyDescent="0.25">
      <c r="A80" s="28"/>
      <c r="B80" s="28"/>
    </row>
    <row r="81" spans="1:2" x14ac:dyDescent="0.25">
      <c r="A81" s="28"/>
      <c r="B81" s="28"/>
    </row>
    <row r="82" spans="1:2" x14ac:dyDescent="0.25">
      <c r="A82" s="28"/>
      <c r="B82" s="28"/>
    </row>
    <row r="83" spans="1:2" x14ac:dyDescent="0.25">
      <c r="A83" s="28"/>
      <c r="B83" s="28"/>
    </row>
    <row r="84" spans="1:2" x14ac:dyDescent="0.25">
      <c r="A84" s="28"/>
      <c r="B84" s="28"/>
    </row>
    <row r="85" spans="1:2" x14ac:dyDescent="0.25">
      <c r="A85" s="28"/>
      <c r="B85" s="28"/>
    </row>
  </sheetData>
  <autoFilter ref="A1:N31" xr:uid="{00000000-0009-0000-0000-000000000000}">
    <sortState xmlns:xlrd2="http://schemas.microsoft.com/office/spreadsheetml/2017/richdata2" ref="A2:N31">
      <sortCondition descending="1" ref="K1:K31"/>
    </sortState>
  </autoFilter>
  <phoneticPr fontId="19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pranav reddy</cp:lastModifiedBy>
  <dcterms:created xsi:type="dcterms:W3CDTF">2007-09-21T18:53:20Z</dcterms:created>
  <dcterms:modified xsi:type="dcterms:W3CDTF">2022-08-23T12:47:44Z</dcterms:modified>
</cp:coreProperties>
</file>