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9CF98F9-016E-4C93-94AE-2CB7644853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car inventory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N32" i="1" s="1"/>
  <c r="F31" i="1"/>
  <c r="N31" i="1" s="1"/>
  <c r="F27" i="1"/>
  <c r="N27" i="1" s="1"/>
  <c r="F26" i="1"/>
  <c r="N26" i="1" s="1"/>
  <c r="F33" i="1"/>
  <c r="G33" i="1" s="1"/>
  <c r="I33" i="1" s="1"/>
  <c r="M33" i="1" s="1"/>
  <c r="F36" i="1"/>
  <c r="G36" i="1" s="1"/>
  <c r="I36" i="1" s="1"/>
  <c r="M36" i="1" s="1"/>
  <c r="F25" i="1"/>
  <c r="N25" i="1" s="1"/>
  <c r="F18" i="1"/>
  <c r="G18" i="1" s="1"/>
  <c r="I18" i="1" s="1"/>
  <c r="M18" i="1" s="1"/>
  <c r="F17" i="1"/>
  <c r="N17" i="1" s="1"/>
  <c r="F7" i="1"/>
  <c r="G7" i="1" s="1"/>
  <c r="I7" i="1" s="1"/>
  <c r="M7" i="1" s="1"/>
  <c r="F13" i="1"/>
  <c r="N13" i="1" s="1"/>
  <c r="F3" i="1"/>
  <c r="N3" i="1" s="1"/>
  <c r="F19" i="1"/>
  <c r="G19" i="1" s="1"/>
  <c r="I19" i="1" s="1"/>
  <c r="M19" i="1" s="1"/>
  <c r="F8" i="1"/>
  <c r="G8" i="1" s="1"/>
  <c r="I8" i="1" s="1"/>
  <c r="M8" i="1" s="1"/>
  <c r="F5" i="1"/>
  <c r="N5" i="1" s="1"/>
  <c r="F23" i="1"/>
  <c r="N23" i="1" s="1"/>
  <c r="F50" i="1"/>
  <c r="N50" i="1" s="1"/>
  <c r="F48" i="1"/>
  <c r="N48" i="1" s="1"/>
  <c r="F53" i="1"/>
  <c r="N53" i="1" s="1"/>
  <c r="F52" i="1"/>
  <c r="N52" i="1" s="1"/>
  <c r="F51" i="1"/>
  <c r="G51" i="1" s="1"/>
  <c r="I51" i="1" s="1"/>
  <c r="M51" i="1" s="1"/>
  <c r="F41" i="1"/>
  <c r="G41" i="1" s="1"/>
  <c r="I41" i="1" s="1"/>
  <c r="M41" i="1" s="1"/>
  <c r="F34" i="1"/>
  <c r="N34" i="1" s="1"/>
  <c r="F39" i="1"/>
  <c r="N39" i="1" s="1"/>
  <c r="F45" i="1"/>
  <c r="N45" i="1" s="1"/>
  <c r="F6" i="1"/>
  <c r="G6" i="1" s="1"/>
  <c r="I6" i="1" s="1"/>
  <c r="M6" i="1" s="1"/>
  <c r="F21" i="1"/>
  <c r="G21" i="1" s="1"/>
  <c r="I21" i="1" s="1"/>
  <c r="M21" i="1" s="1"/>
  <c r="F10" i="1"/>
  <c r="N10" i="1" s="1"/>
  <c r="F49" i="1"/>
  <c r="G49" i="1" s="1"/>
  <c r="I49" i="1" s="1"/>
  <c r="M49" i="1" s="1"/>
  <c r="F43" i="1"/>
  <c r="G43" i="1" s="1"/>
  <c r="I43" i="1" s="1"/>
  <c r="M43" i="1" s="1"/>
  <c r="F14" i="1"/>
  <c r="G14" i="1" s="1"/>
  <c r="I14" i="1" s="1"/>
  <c r="M14" i="1" s="1"/>
  <c r="F24" i="1"/>
  <c r="N24" i="1" s="1"/>
  <c r="F22" i="1"/>
  <c r="N22" i="1" s="1"/>
  <c r="F15" i="1"/>
  <c r="N15" i="1" s="1"/>
  <c r="F4" i="1"/>
  <c r="N4" i="1" s="1"/>
  <c r="F38" i="1"/>
  <c r="N38" i="1" s="1"/>
  <c r="F35" i="1"/>
  <c r="G35" i="1" s="1"/>
  <c r="I35" i="1" s="1"/>
  <c r="M35" i="1" s="1"/>
  <c r="F30" i="1"/>
  <c r="G30" i="1" s="1"/>
  <c r="I30" i="1" s="1"/>
  <c r="M30" i="1" s="1"/>
  <c r="F42" i="1"/>
  <c r="G42" i="1" s="1"/>
  <c r="I42" i="1" s="1"/>
  <c r="M42" i="1" s="1"/>
  <c r="F2" i="1"/>
  <c r="G2" i="1" s="1"/>
  <c r="I2" i="1" s="1"/>
  <c r="M2" i="1" s="1"/>
  <c r="F40" i="1"/>
  <c r="N40" i="1" s="1"/>
  <c r="F29" i="1"/>
  <c r="G29" i="1" s="1"/>
  <c r="I29" i="1" s="1"/>
  <c r="M29" i="1" s="1"/>
  <c r="F16" i="1"/>
  <c r="G16" i="1" s="1"/>
  <c r="I16" i="1" s="1"/>
  <c r="M16" i="1" s="1"/>
  <c r="F47" i="1"/>
  <c r="N47" i="1" s="1"/>
  <c r="F46" i="1"/>
  <c r="G46" i="1" s="1"/>
  <c r="I46" i="1" s="1"/>
  <c r="M46" i="1" s="1"/>
  <c r="F44" i="1"/>
  <c r="G44" i="1" s="1"/>
  <c r="I44" i="1" s="1"/>
  <c r="M44" i="1" s="1"/>
  <c r="F37" i="1"/>
  <c r="N37" i="1" s="1"/>
  <c r="F20" i="1"/>
  <c r="G20" i="1" s="1"/>
  <c r="I20" i="1" s="1"/>
  <c r="M20" i="1" s="1"/>
  <c r="F12" i="1"/>
  <c r="N12" i="1" s="1"/>
  <c r="F9" i="1"/>
  <c r="N9" i="1" s="1"/>
  <c r="F11" i="1"/>
  <c r="N11" i="1" s="1"/>
  <c r="F28" i="1"/>
  <c r="N28" i="1" s="1"/>
  <c r="G12" i="1" l="1"/>
  <c r="I12" i="1" s="1"/>
  <c r="M12" i="1" s="1"/>
  <c r="G47" i="1"/>
  <c r="I47" i="1" s="1"/>
  <c r="M47" i="1" s="1"/>
  <c r="G38" i="1"/>
  <c r="I38" i="1" s="1"/>
  <c r="M38" i="1" s="1"/>
  <c r="G4" i="1"/>
  <c r="I4" i="1" s="1"/>
  <c r="M4" i="1" s="1"/>
  <c r="G15" i="1"/>
  <c r="I15" i="1" s="1"/>
  <c r="M15" i="1" s="1"/>
  <c r="G22" i="1"/>
  <c r="I22" i="1" s="1"/>
  <c r="M22" i="1" s="1"/>
  <c r="G10" i="1"/>
  <c r="I10" i="1" s="1"/>
  <c r="M10" i="1" s="1"/>
  <c r="G52" i="1"/>
  <c r="I52" i="1" s="1"/>
  <c r="M52" i="1" s="1"/>
  <c r="G53" i="1"/>
  <c r="I53" i="1" s="1"/>
  <c r="M53" i="1" s="1"/>
  <c r="G48" i="1"/>
  <c r="I48" i="1" s="1"/>
  <c r="M48" i="1" s="1"/>
  <c r="G50" i="1"/>
  <c r="I50" i="1" s="1"/>
  <c r="M50" i="1" s="1"/>
  <c r="G3" i="1"/>
  <c r="I3" i="1" s="1"/>
  <c r="M3" i="1" s="1"/>
  <c r="G26" i="1"/>
  <c r="I26" i="1" s="1"/>
  <c r="M26" i="1" s="1"/>
  <c r="G28" i="1"/>
  <c r="I28" i="1" s="1"/>
  <c r="M28" i="1" s="1"/>
  <c r="G27" i="1"/>
  <c r="I27" i="1" s="1"/>
  <c r="M27" i="1" s="1"/>
  <c r="G11" i="1"/>
  <c r="I11" i="1" s="1"/>
  <c r="M11" i="1" s="1"/>
  <c r="G31" i="1"/>
  <c r="I31" i="1" s="1"/>
  <c r="M31" i="1" s="1"/>
  <c r="G9" i="1"/>
  <c r="I9" i="1" s="1"/>
  <c r="M9" i="1" s="1"/>
  <c r="G32" i="1"/>
  <c r="I32" i="1" s="1"/>
  <c r="M32" i="1" s="1"/>
  <c r="N20" i="1"/>
  <c r="N14" i="1"/>
  <c r="N8" i="1"/>
  <c r="N46" i="1"/>
  <c r="N49" i="1"/>
  <c r="N19" i="1"/>
  <c r="G24" i="1"/>
  <c r="I24" i="1" s="1"/>
  <c r="M24" i="1" s="1"/>
  <c r="G23" i="1"/>
  <c r="I23" i="1" s="1"/>
  <c r="M23" i="1" s="1"/>
  <c r="N43" i="1"/>
  <c r="G37" i="1"/>
  <c r="I37" i="1" s="1"/>
  <c r="M37" i="1" s="1"/>
  <c r="N16" i="1"/>
  <c r="N29" i="1"/>
  <c r="N2" i="1"/>
  <c r="N42" i="1"/>
  <c r="N36" i="1"/>
  <c r="G40" i="1"/>
  <c r="I40" i="1" s="1"/>
  <c r="M40" i="1" s="1"/>
  <c r="G45" i="1"/>
  <c r="I45" i="1" s="1"/>
  <c r="M45" i="1" s="1"/>
  <c r="G17" i="1"/>
  <c r="I17" i="1" s="1"/>
  <c r="M17" i="1" s="1"/>
  <c r="N35" i="1"/>
  <c r="N51" i="1"/>
  <c r="N33" i="1"/>
  <c r="G5" i="1"/>
  <c r="I5" i="1" s="1"/>
  <c r="M5" i="1" s="1"/>
  <c r="N18" i="1"/>
  <c r="G39" i="1"/>
  <c r="I39" i="1" s="1"/>
  <c r="M39" i="1" s="1"/>
  <c r="N21" i="1"/>
  <c r="N7" i="1"/>
  <c r="G13" i="1"/>
  <c r="I13" i="1" s="1"/>
  <c r="M13" i="1" s="1"/>
  <c r="N30" i="1"/>
  <c r="G34" i="1"/>
  <c r="I34" i="1" s="1"/>
  <c r="M34" i="1" s="1"/>
  <c r="G25" i="1"/>
  <c r="I25" i="1" s="1"/>
  <c r="M25" i="1" s="1"/>
  <c r="N6" i="1"/>
  <c r="N41" i="1"/>
  <c r="N44" i="1"/>
</calcChain>
</file>

<file path=xl/sharedStrings.xml><?xml version="1.0" encoding="utf-8"?>
<sst xmlns="http://schemas.openxmlformats.org/spreadsheetml/2006/main" count="440" uniqueCount="128">
  <si>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</si>
  <si>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</si>
  <si>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</si>
  <si>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</si>
  <si>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</si>
  <si>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</si>
  <si>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</si>
  <si>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</si>
  <si>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</si>
  <si>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</si>
  <si>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</si>
  <si>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</si>
  <si>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</si>
  <si>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</si>
  <si>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</si>
  <si>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</si>
  <si>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</si>
  <si>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MTG</t>
  </si>
  <si>
    <t>Mustang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</si>
  <si>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</si>
  <si>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</si>
  <si>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</si>
  <si>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</si>
  <si>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</si>
  <si>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</si>
  <si>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</si>
  <si>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</si>
  <si>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</si>
  <si>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</si>
  <si>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</si>
  <si>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FCS</t>
  </si>
  <si>
    <t>Focus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</si>
  <si>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</si>
  <si>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</si>
  <si>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</si>
  <si>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</si>
  <si>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</si>
  <si>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</si>
  <si>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</si>
  <si>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</si>
  <si>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</si>
  <si>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</si>
  <si>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</si>
  <si>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</si>
  <si>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</si>
  <si>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</t>
  </si>
  <si>
    <t>General motors</t>
  </si>
  <si>
    <t>CMR</t>
  </si>
  <si>
    <t>Camm+</t>
  </si>
  <si>
    <t>Santos</t>
  </si>
  <si>
    <t>GM12CMR015</t>
  </si>
  <si>
    <t>Bard</t>
  </si>
  <si>
    <t>GM14CMR016</t>
  </si>
  <si>
    <t>Torrens</t>
  </si>
  <si>
    <t>GM10SLV017</t>
  </si>
  <si>
    <t>SLV</t>
  </si>
  <si>
    <t>Silver</t>
  </si>
  <si>
    <t>Hulinski</t>
  </si>
  <si>
    <t>GM98SLV018</t>
  </si>
  <si>
    <t>GM00SLV019</t>
  </si>
  <si>
    <t>Blue</t>
  </si>
  <si>
    <t>TY96CAM020</t>
  </si>
  <si>
    <t>TY</t>
  </si>
  <si>
    <t>Toyato</t>
  </si>
  <si>
    <t>CAM</t>
  </si>
  <si>
    <t>Camrey</t>
  </si>
  <si>
    <t>Chan</t>
  </si>
  <si>
    <t>TY98CAM021</t>
  </si>
  <si>
    <t>Swartz</t>
  </si>
  <si>
    <t>TY00CAM022</t>
  </si>
  <si>
    <t>TY02CAM023</t>
  </si>
  <si>
    <t>TY09CAM024</t>
  </si>
  <si>
    <t>TY02COR025</t>
  </si>
  <si>
    <t>COR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</si>
  <si>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</si>
  <si>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</si>
  <si>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</si>
  <si>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</si>
  <si>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</si>
  <si>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</si>
  <si>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</si>
  <si>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</si>
  <si>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Honda</t>
  </si>
  <si>
    <t>CIV</t>
  </si>
  <si>
    <t>Civic</t>
  </si>
  <si>
    <t>HO01CIV031</t>
  </si>
  <si>
    <t>HO10CIV032</t>
  </si>
  <si>
    <t>HO10CIV033</t>
  </si>
  <si>
    <t>HO11CIV034</t>
  </si>
  <si>
    <t>HO12CIV035</t>
  </si>
  <si>
    <t>HO13CIV036</t>
  </si>
  <si>
    <t>ODY</t>
  </si>
  <si>
    <t>Odysee</t>
  </si>
  <si>
    <t>HO07ODY038</t>
  </si>
  <si>
    <t>HO08ODY039</t>
  </si>
  <si>
    <t>HO01ODY040</t>
  </si>
  <si>
    <t>HO14ODY041</t>
  </si>
  <si>
    <t>CR04PTC042</t>
  </si>
  <si>
    <t>CR</t>
  </si>
  <si>
    <t>chrysler</t>
  </si>
  <si>
    <t>PTC</t>
  </si>
  <si>
    <t>PT Cruiser</t>
  </si>
  <si>
    <t>CR07PTC043</t>
  </si>
  <si>
    <t>CR11PTC044</t>
  </si>
  <si>
    <t>CR99CAR045</t>
  </si>
  <si>
    <t>CAR</t>
  </si>
  <si>
    <t>Caraven</t>
  </si>
  <si>
    <t>CR00CAR046</t>
  </si>
  <si>
    <t>CR04CAR047</t>
  </si>
  <si>
    <t>CR04CAR048</t>
  </si>
  <si>
    <t>HY11ELA049</t>
  </si>
  <si>
    <t>HY</t>
  </si>
  <si>
    <t>Hyundai</t>
  </si>
  <si>
    <t>ELA</t>
  </si>
  <si>
    <t>Elantra</t>
  </si>
  <si>
    <t>HY12ELA050</t>
  </si>
  <si>
    <t>HY13ELA051</t>
  </si>
  <si>
    <t>HY13ELA052</t>
  </si>
  <si>
    <t>Cr</t>
  </si>
  <si>
    <t>CDR</t>
  </si>
  <si>
    <t>Corola</t>
  </si>
  <si>
    <t>GM09CMR014</t>
  </si>
  <si>
    <t>HO05ODY037</t>
  </si>
  <si>
    <t>FD06FCS006</t>
  </si>
  <si>
    <t>Row Labels</t>
  </si>
  <si>
    <t>Grand Total</t>
  </si>
  <si>
    <t>Column Labels</t>
  </si>
  <si>
    <t>Count of Make (Full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</si>
</sst>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2150" refreshedDate="45381.317611458333" createdVersion="8" refreshedVersion="8" minRefreshableVersion="3" recordCount="52" xr:uid="{6485994E-4A68-4540-9107-195A2C6679AE}">
  <cacheSource type="worksheet">
    <worksheetSource name="Table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Honda"/>
        <s v="Ford"/>
        <s v="General motors"/>
        <s v="Toyato"/>
        <s v="Hyundai"/>
        <s v="chrysler"/>
      </sharedItems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McCall"/>
        <s v="Rodriguez"/>
        <s v="Chan"/>
        <s v="Torrens"/>
        <s v="Praulty"/>
        <s v="Yousef"/>
        <s v="Bard"/>
        <s v="Ewenty"/>
        <s v="Vizzini"/>
        <s v="Hulinski"/>
        <s v="Smith"/>
        <s v="Santos"/>
        <s v="Lyon"/>
        <s v="Swartz"/>
        <s v="Howard"/>
        <s v="Jones"/>
        <s v="Gaul"/>
      </sharedItems>
    </cacheField>
    <cacheField name="Warantee Miles" numFmtId="0">
      <sharedItems containsSemiMixedTypes="0" containsString="0" containsNumber="1" containsInteger="1" minValue="1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HO14ODY041"/>
    <s v="HO"/>
    <x v="0"/>
    <s v="ODY"/>
    <s v="Odysee"/>
    <s v="14"/>
    <n v="10"/>
    <n v="3708.1"/>
    <n v="353.15238095238095"/>
    <s v="Black"/>
    <x v="0"/>
    <n v="100000"/>
    <s v="COVERED"/>
    <s v="HO14ODYBL041"/>
  </r>
  <r>
    <s v="FD13FCS013"/>
    <s v="FD"/>
    <x v="1"/>
    <s v="FCS"/>
    <s v="Focus"/>
    <s v="13"/>
    <n v="11"/>
    <n v="13682.9"/>
    <n v="1189.8173913043479"/>
    <s v="Black"/>
    <x v="1"/>
    <n v="75000"/>
    <s v="COVERED"/>
    <s v="FD13FCSBL013"/>
  </r>
  <r>
    <s v="HO13CIV036"/>
    <s v="HO"/>
    <x v="0"/>
    <s v="CIV"/>
    <s v="Civic"/>
    <s v="13"/>
    <n v="11"/>
    <n v="13867.6"/>
    <n v="1205.8782608695653"/>
    <s v="Black"/>
    <x v="2"/>
    <n v="75000"/>
    <s v="COVERED"/>
    <s v="HO13CIVBL036"/>
  </r>
  <r>
    <s v="GM14CMR016"/>
    <s v="GM"/>
    <x v="2"/>
    <s v="CMR"/>
    <s v="Camm+"/>
    <s v="14"/>
    <n v="10"/>
    <n v="14289.6"/>
    <n v="1360.9142857142858"/>
    <s v="White"/>
    <x v="3"/>
    <n v="100000"/>
    <s v="COVERED"/>
    <s v="GM14CMRWH016"/>
  </r>
  <r>
    <s v="TY14COR027"/>
    <s v="TY"/>
    <x v="3"/>
    <s v="COR"/>
    <s v="Camm+"/>
    <s v="14"/>
    <n v="10"/>
    <n v="17556.3"/>
    <n v="1672.0285714285715"/>
    <s v="Blue"/>
    <x v="4"/>
    <n v="100000"/>
    <s v="COVERED"/>
    <s v="TY14CORBL027"/>
  </r>
  <r>
    <s v="FD12FCS011"/>
    <s v="FD"/>
    <x v="1"/>
    <s v="FCS"/>
    <s v="Focus"/>
    <s v="12"/>
    <n v="12"/>
    <n v="19341.7"/>
    <n v="1547.336"/>
    <s v="White"/>
    <x v="5"/>
    <n v="75000"/>
    <s v="COVERED"/>
    <s v="FD12FCSWH011"/>
  </r>
  <r>
    <s v="GM12CMR015"/>
    <s v="GM"/>
    <x v="2"/>
    <s v="CMR"/>
    <s v="Camm+"/>
    <s v="12"/>
    <n v="12"/>
    <n v="19421.099999999999"/>
    <n v="1553.6879999999999"/>
    <s v="Black"/>
    <x v="6"/>
    <n v="100000"/>
    <s v="COVERED"/>
    <s v="GM12CMRBL015"/>
  </r>
  <r>
    <s v="HY13ELA051"/>
    <s v="HY"/>
    <x v="4"/>
    <s v="ELA"/>
    <s v="Elantra"/>
    <s v="13"/>
    <n v="11"/>
    <n v="20223.900000000001"/>
    <n v="1758.6000000000001"/>
    <s v="Black"/>
    <x v="4"/>
    <n v="100000"/>
    <s v="COVERED"/>
    <s v="HY13ELABL051"/>
  </r>
  <r>
    <s v="TY12CAM029"/>
    <s v="TY"/>
    <x v="3"/>
    <s v="CAM"/>
    <s v="Camrey"/>
    <s v="12"/>
    <n v="12"/>
    <n v="22128.2"/>
    <n v="1770.2560000000001"/>
    <s v="Blue"/>
    <x v="2"/>
    <n v="100000"/>
    <s v="COVERED"/>
    <s v="TY12CAMBL029"/>
  </r>
  <r>
    <s v="HY13ELA052"/>
    <s v="HY"/>
    <x v="4"/>
    <s v="ELA"/>
    <s v="Elantra"/>
    <s v="13"/>
    <n v="11"/>
    <n v="22188.5"/>
    <n v="1929.4347826086957"/>
    <s v="Blue"/>
    <x v="7"/>
    <n v="100000"/>
    <s v="COVERED"/>
    <s v="HY13ELABL052"/>
  </r>
  <r>
    <s v="HY12ELA050"/>
    <s v="HY"/>
    <x v="4"/>
    <s v="ELA"/>
    <s v="Elantra"/>
    <s v="12"/>
    <n v="12"/>
    <n v="22282"/>
    <n v="1782.56"/>
    <s v="Blue"/>
    <x v="0"/>
    <n v="100000"/>
    <s v="COVERED"/>
    <s v="HY12ELABL050"/>
  </r>
  <r>
    <s v="FD13FCS012"/>
    <s v="FD"/>
    <x v="1"/>
    <s v="FCS"/>
    <s v="Focus"/>
    <s v="13"/>
    <n v="11"/>
    <n v="22521.599999999999"/>
    <n v="1958.3999999999999"/>
    <s v="Black"/>
    <x v="8"/>
    <n v="75000"/>
    <s v="COVERED"/>
    <s v="FD13FCSBL012"/>
  </r>
  <r>
    <s v="HO10CIV032"/>
    <s v="HO"/>
    <x v="0"/>
    <s v="CIV"/>
    <s v="Civic"/>
    <s v="10"/>
    <n v="14"/>
    <n v="22573"/>
    <n v="1556.7586206896551"/>
    <s v="Blue"/>
    <x v="3"/>
    <n v="75000"/>
    <s v="COVERED"/>
    <s v="HO10CIVBL032"/>
  </r>
  <r>
    <s v="HO12CIV035"/>
    <s v="HO"/>
    <x v="0"/>
    <s v="CIV"/>
    <s v="Civic"/>
    <s v="12"/>
    <n v="12"/>
    <n v="24513.200000000001"/>
    <n v="1961.056"/>
    <s v="Black"/>
    <x v="9"/>
    <n v="75000"/>
    <s v="COVERED"/>
    <s v="HO12CIVBL035"/>
  </r>
  <r>
    <s v="CR11PTC044"/>
    <s v="CR"/>
    <x v="5"/>
    <s v="PTC"/>
    <s v="PT Cruiser"/>
    <s v="11"/>
    <n v="13"/>
    <n v="27394.2"/>
    <n v="2029.2"/>
    <s v="Black"/>
    <x v="8"/>
    <n v="75000"/>
    <s v="COVERED"/>
    <s v="CR11PTCBL044"/>
  </r>
  <r>
    <s v="FD13FCS010"/>
    <s v="FD"/>
    <x v="1"/>
    <s v="FCS"/>
    <s v="Focus"/>
    <s v="13"/>
    <n v="11"/>
    <n v="27534.799999999999"/>
    <n v="2394.3304347826088"/>
    <s v="White"/>
    <x v="4"/>
    <n v="75000"/>
    <s v="COVERED"/>
    <s v="FD13FCSWH010"/>
  </r>
  <r>
    <s v="FD13FCS009"/>
    <s v="FD"/>
    <x v="1"/>
    <s v="FCS"/>
    <s v="Focus"/>
    <s v="13"/>
    <n v="11"/>
    <n v="27637.1"/>
    <n v="2403.2260869565216"/>
    <s v="Black"/>
    <x v="10"/>
    <n v="75000"/>
    <s v="COVERED"/>
    <s v="FD13FCSBL009"/>
  </r>
  <r>
    <s v="GM09CMR014"/>
    <s v="GM"/>
    <x v="2"/>
    <s v="CMR"/>
    <s v="Camm+"/>
    <s v="09"/>
    <n v="15"/>
    <n v="28464.799999999999"/>
    <n v="1836.4387096774194"/>
    <s v="White"/>
    <x v="11"/>
    <n v="100000"/>
    <s v="COVERED"/>
    <s v="GM09CMRWH014"/>
  </r>
  <r>
    <s v="HY11ELA049"/>
    <s v="HY"/>
    <x v="4"/>
    <s v="ELA"/>
    <s v="Elantra"/>
    <s v="11"/>
    <n v="13"/>
    <n v="29102.3"/>
    <n v="2155.7259259259258"/>
    <s v="Black"/>
    <x v="3"/>
    <n v="100000"/>
    <s v="COVERED"/>
    <s v="HY11ELABL049"/>
  </r>
  <r>
    <s v="TY12COR028"/>
    <s v="TY"/>
    <x v="3"/>
    <s v="COR"/>
    <s v="Camm+"/>
    <s v="12"/>
    <n v="12"/>
    <n v="29601.9"/>
    <n v="2368.152"/>
    <s v="Black"/>
    <x v="11"/>
    <n v="100000"/>
    <s v="COVERED"/>
    <s v="TY12CORBL028"/>
  </r>
  <r>
    <s v="HO11CIV034"/>
    <s v="HO"/>
    <x v="0"/>
    <s v="CIV"/>
    <s v="Civic"/>
    <s v="11"/>
    <n v="13"/>
    <n v="30555.3"/>
    <n v="2263.3555555555554"/>
    <s v="Black"/>
    <x v="12"/>
    <n v="75000"/>
    <s v="COVERED"/>
    <s v="HO11CIVBL034"/>
  </r>
  <r>
    <s v="GM10SLV017"/>
    <s v="GM"/>
    <x v="2"/>
    <s v="SLV"/>
    <s v="Silver"/>
    <s v="10"/>
    <n v="14"/>
    <n v="31144.400000000001"/>
    <n v="2147.8896551724138"/>
    <s v="Black"/>
    <x v="9"/>
    <n v="100000"/>
    <s v="COVERED"/>
    <s v="GM10SLVBL017"/>
  </r>
  <r>
    <s v="HO10CIV033"/>
    <s v="HO"/>
    <x v="0"/>
    <s v="CIV"/>
    <s v="Civic"/>
    <s v="10"/>
    <n v="14"/>
    <n v="33477.199999999997"/>
    <n v="2308.7724137931032"/>
    <s v="Black"/>
    <x v="13"/>
    <n v="75000"/>
    <s v="COVERED"/>
    <s v="HO10CIVBL033"/>
  </r>
  <r>
    <s v="FD09FCS008"/>
    <s v="FD"/>
    <x v="1"/>
    <s v="FCS"/>
    <s v="Focus"/>
    <s v="09"/>
    <n v="15"/>
    <n v="35137"/>
    <n v="2266.9032258064517"/>
    <s v="Black"/>
    <x v="14"/>
    <n v="75000"/>
    <s v="COVERED"/>
    <s v="FD09FCSBL008"/>
  </r>
  <r>
    <s v="FD08MTG005"/>
    <s v="FD"/>
    <x v="1"/>
    <s v="MTG"/>
    <s v="Mustang"/>
    <s v="08"/>
    <n v="16"/>
    <n v="36438.5"/>
    <n v="2208.3939393939395"/>
    <s v="White"/>
    <x v="10"/>
    <n v="50000"/>
    <s v="COVERED"/>
    <s v="FD08MTGWH005"/>
  </r>
  <r>
    <s v="FD08MTG004"/>
    <s v="FD"/>
    <x v="1"/>
    <s v="MTG"/>
    <s v="Mustang"/>
    <s v="08"/>
    <n v="16"/>
    <n v="37558.800000000003"/>
    <n v="2276.2909090909093"/>
    <s v="Black"/>
    <x v="15"/>
    <n v="50000"/>
    <s v="COVERED"/>
    <s v="FD08MTGBL004"/>
  </r>
  <r>
    <s v="FD06MTG001"/>
    <s v="FD"/>
    <x v="1"/>
    <s v="MTG"/>
    <s v="Mustang"/>
    <s v="06"/>
    <n v="18"/>
    <n v="40326.800000000003"/>
    <n v="2179.8270270270273"/>
    <s v="Black"/>
    <x v="10"/>
    <n v="10000"/>
    <s v="COVERED"/>
    <s v="FD06MTGBL001"/>
  </r>
  <r>
    <s v="CR07PTC043"/>
    <s v="CR"/>
    <x v="5"/>
    <s v="PTC"/>
    <s v="PT Cruiser"/>
    <s v="07"/>
    <n v="17"/>
    <n v="42074.2"/>
    <n v="2404.2399999999998"/>
    <s v="Green"/>
    <x v="16"/>
    <n v="75000"/>
    <s v="COVERED"/>
    <s v="CR07PTCGR043"/>
  </r>
  <r>
    <s v="HO08ODY039"/>
    <s v="HO"/>
    <x v="0"/>
    <s v="ODY"/>
    <s v="Odysee"/>
    <s v="08"/>
    <n v="16"/>
    <n v="42504.6"/>
    <n v="2576.0363636363636"/>
    <s v="White"/>
    <x v="1"/>
    <n v="100000"/>
    <s v="COVERED"/>
    <s v="HO08ODYWH039"/>
  </r>
  <r>
    <s v="FD08MTG003"/>
    <s v="FD"/>
    <x v="1"/>
    <s v="MTG"/>
    <s v="Mustang"/>
    <s v="08"/>
    <n v="16"/>
    <n v="44946.5"/>
    <n v="2724.030303030303"/>
    <s v="Green"/>
    <x v="12"/>
    <n v="50000"/>
    <s v="COVERED"/>
    <s v="FD08MTGGR003"/>
  </r>
  <r>
    <s v="FD06MTG002"/>
    <s v="FD"/>
    <x v="1"/>
    <s v="MTG"/>
    <s v="Mustang"/>
    <s v="06"/>
    <n v="18"/>
    <n v="44974.8"/>
    <n v="2431.0702702702706"/>
    <s v="White"/>
    <x v="0"/>
    <n v="50000"/>
    <s v="COVERED"/>
    <s v="FD06MTGWH002"/>
  </r>
  <r>
    <s v="FD06FCS006"/>
    <s v="FD"/>
    <x v="1"/>
    <s v="FCS"/>
    <s v="Focus"/>
    <s v="06"/>
    <n v="18"/>
    <n v="46311.4"/>
    <n v="2503.3189189189188"/>
    <s v="Green"/>
    <x v="7"/>
    <n v="75000"/>
    <s v="COVERED"/>
    <s v="FD06FCSGR006"/>
  </r>
  <r>
    <s v="TY09CAM024"/>
    <s v="TY"/>
    <x v="3"/>
    <s v="CAM"/>
    <s v="Camrey"/>
    <s v="09"/>
    <n v="15"/>
    <n v="48114.2"/>
    <n v="3104.1419354838708"/>
    <s v="White"/>
    <x v="14"/>
    <n v="100000"/>
    <s v="COVERED"/>
    <s v="TY09CAMWH024"/>
  </r>
  <r>
    <s v="HO07ODY038"/>
    <s v="HO"/>
    <x v="0"/>
    <s v="ODY"/>
    <s v="Odysee"/>
    <s v="07"/>
    <n v="17"/>
    <n v="50854.1"/>
    <n v="2905.9485714285715"/>
    <s v="Black"/>
    <x v="13"/>
    <n v="100000"/>
    <s v="COVERED"/>
    <s v="HO07ODYBL038"/>
  </r>
  <r>
    <s v="FD06FCS007"/>
    <s v="FD"/>
    <x v="1"/>
    <s v="FCS"/>
    <s v="Focus"/>
    <s v="06"/>
    <n v="18"/>
    <n v="52229.5"/>
    <n v="2823.2162162162163"/>
    <s v="Green"/>
    <x v="12"/>
    <n v="75000"/>
    <s v="COVERED"/>
    <s v="FD06FCSGR007"/>
  </r>
  <r>
    <s v="CR04CAR048"/>
    <s v="CR"/>
    <x v="5"/>
    <s v="CAR"/>
    <s v="Caraven"/>
    <s v="04"/>
    <n v="20"/>
    <n v="52699.4"/>
    <n v="2570.7024390243905"/>
    <s v="Red"/>
    <x v="6"/>
    <n v="75000"/>
    <s v="COVERED"/>
    <s v="CR04CARRE048"/>
  </r>
  <r>
    <s v="HO05ODY037"/>
    <s v="HO"/>
    <x v="0"/>
    <s v="ODY"/>
    <s v="Odysee"/>
    <s v="05"/>
    <n v="19"/>
    <n v="60389.5"/>
    <n v="3096.897435897436"/>
    <s v="White"/>
    <x v="14"/>
    <n v="100000"/>
    <s v="COVERED"/>
    <s v="HO05ODYWH037"/>
  </r>
  <r>
    <s v="TY02COR025"/>
    <s v="TY"/>
    <x v="3"/>
    <s v="COR"/>
    <s v="Camm+"/>
    <s v="02"/>
    <n v="22"/>
    <n v="64467.4"/>
    <n v="2865.2177777777779"/>
    <s v="Red"/>
    <x v="16"/>
    <n v="100000"/>
    <s v="COVERED"/>
    <s v="TY02CORRE025"/>
  </r>
  <r>
    <s v="CR04PTC042"/>
    <s v="CR"/>
    <x v="5"/>
    <s v="PTC"/>
    <s v="PT Cruiser"/>
    <s v="04"/>
    <n v="20"/>
    <n v="64542"/>
    <n v="3148.3902439024391"/>
    <s v="Blue"/>
    <x v="10"/>
    <n v="75000"/>
    <s v="COVERED"/>
    <s v="CR04PTCBL042"/>
  </r>
  <r>
    <s v="TY02CAM023"/>
    <s v="TY"/>
    <x v="3"/>
    <s v="CAM"/>
    <s v="Camrey"/>
    <s v="02"/>
    <n v="22"/>
    <n v="67829.100000000006"/>
    <n v="3014.626666666667"/>
    <s v="Black"/>
    <x v="10"/>
    <n v="100000"/>
    <s v="COVERED"/>
    <s v="TY02CAMBL023"/>
  </r>
  <r>
    <s v="HO01ODY040"/>
    <s v="HO"/>
    <x v="0"/>
    <s v="ODY"/>
    <s v="Odysee"/>
    <s v="01"/>
    <n v="23"/>
    <n v="68658.899999999994"/>
    <n v="2921.6553191489361"/>
    <s v="Black"/>
    <x v="10"/>
    <n v="100000"/>
    <s v="COVERED"/>
    <s v="HO01ODYBL040"/>
  </r>
  <r>
    <s v="HO01CIV031"/>
    <s v="HO"/>
    <x v="0"/>
    <s v="CIV"/>
    <s v="Civic"/>
    <s v="01"/>
    <n v="23"/>
    <n v="69891.899999999994"/>
    <n v="2974.1234042553187"/>
    <s v="Blue"/>
    <x v="15"/>
    <n v="75000"/>
    <s v="COVERED"/>
    <s v="HO01CIVBL031"/>
  </r>
  <r>
    <s v="CR04CAR047"/>
    <s v="CR"/>
    <x v="5"/>
    <s v="CAR"/>
    <s v="Caraven"/>
    <s v="04"/>
    <n v="20"/>
    <n v="72527.199999999997"/>
    <n v="3537.9121951219513"/>
    <s v="White"/>
    <x v="6"/>
    <n v="75000"/>
    <s v="COVERED"/>
    <s v="CR04CARWH047"/>
  </r>
  <r>
    <s v="TY03COR026"/>
    <s v="TY"/>
    <x v="3"/>
    <s v="COR"/>
    <s v="Camm+"/>
    <s v="03"/>
    <n v="21"/>
    <n v="73444.399999999994"/>
    <n v="3416.0186046511626"/>
    <s v="Black"/>
    <x v="16"/>
    <n v="100000"/>
    <s v="COVERED"/>
    <s v="TY03CORBL026"/>
  </r>
  <r>
    <s v="CR00CAR046"/>
    <s v="CR"/>
    <x v="5"/>
    <s v="CAR"/>
    <s v="Caraven"/>
    <s v="00"/>
    <n v="24"/>
    <n v="77243.100000000006"/>
    <n v="3152.7795918367351"/>
    <s v="Black"/>
    <x v="15"/>
    <n v="75000"/>
    <s v="COVERED"/>
    <s v="CR00CARBL046"/>
  </r>
  <r>
    <s v="CR99CAR045"/>
    <s v="CR"/>
    <x v="5"/>
    <s v="CAR"/>
    <s v="Caraven"/>
    <s v="99"/>
    <n v="25"/>
    <n v="79420.600000000006"/>
    <n v="3114.5333333333338"/>
    <s v="Green"/>
    <x v="9"/>
    <n v="75000"/>
    <s v="COVERED"/>
    <s v="CR99CARGR045"/>
  </r>
  <r>
    <s v="GM00SLV019"/>
    <s v="GM"/>
    <x v="2"/>
    <s v="SLV"/>
    <s v="Silver"/>
    <s v="00"/>
    <n v="24"/>
    <n v="80685.8"/>
    <n v="3293.2979591836738"/>
    <s v="Blue"/>
    <x v="8"/>
    <n v="100000"/>
    <s v="COVERED"/>
    <s v="GM00SLVBL019"/>
  </r>
  <r>
    <s v="HO99CIV030"/>
    <s v="HO"/>
    <x v="0"/>
    <s v="CIV"/>
    <s v="Civic"/>
    <s v="99"/>
    <n v="25"/>
    <n v="82374"/>
    <n v="3230.3529411764707"/>
    <s v="White"/>
    <x v="1"/>
    <n v="75000"/>
    <s v="COVERED"/>
    <s v="HO99CIVWH030"/>
  </r>
  <r>
    <s v="GM98SLV018"/>
    <s v="GM"/>
    <x v="2"/>
    <s v="SLV"/>
    <s v="Silver"/>
    <s v="98"/>
    <n v="26"/>
    <n v="83162.7"/>
    <n v="3138.2150943396227"/>
    <s v="Black"/>
    <x v="11"/>
    <n v="100000"/>
    <s v="COVERED"/>
    <s v="GM98SLVBL018"/>
  </r>
  <r>
    <s v="TY00CAM022"/>
    <s v="TY"/>
    <x v="3"/>
    <s v="CAM"/>
    <s v="Camrey"/>
    <s v="00"/>
    <n v="24"/>
    <n v="85928"/>
    <n v="3507.2653061224491"/>
    <s v="Green"/>
    <x v="7"/>
    <n v="100000"/>
    <s v="COVERED"/>
    <s v="TY00CAMGR022"/>
  </r>
  <r>
    <s v="TY98CAM021"/>
    <s v="TY"/>
    <x v="3"/>
    <s v="CAM"/>
    <s v="Camrey"/>
    <s v="98"/>
    <n v="26"/>
    <n v="93382.6"/>
    <n v="3523.8716981132079"/>
    <s v="Black"/>
    <x v="13"/>
    <n v="100000"/>
    <s v="COVERED"/>
    <s v="TY98CAMBL021"/>
  </r>
  <r>
    <s v="TY96CAM020"/>
    <s v="TY"/>
    <x v="3"/>
    <s v="CAM"/>
    <s v="Camrey"/>
    <s v="96"/>
    <n v="28"/>
    <n v="114660.6"/>
    <n v="4023.1789473684212"/>
    <s v="Green"/>
    <x v="2"/>
    <n v="100000"/>
    <s v="COVERED"/>
    <s v="TY96CAMGR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C4CC1-02DB-4403-A0FF-EE7AE0D94AB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2" firstHeaderRow="1" firstDataRow="2" firstDataCol="1"/>
  <pivotFields count="14">
    <pivotField showAll="0"/>
    <pivotField showAll="0"/>
    <pivotField axis="axisCol" dataField="1" showAll="0">
      <items count="7">
        <item x="5"/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6"/>
        <item x="2"/>
        <item x="7"/>
        <item x="16"/>
        <item x="14"/>
        <item x="9"/>
        <item x="15"/>
        <item x="12"/>
        <item x="0"/>
        <item x="4"/>
        <item x="1"/>
        <item x="11"/>
        <item x="10"/>
        <item x="13"/>
        <item x="3"/>
        <item x="8"/>
        <item x="5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ake (Full Name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20484-3F1F-41AB-AD02-01043BCBE767}" name="Table1" displayName="Table1" ref="A1:N53" totalsRowShown="0" headerRowDxfId="0">
  <autoFilter ref="A1:N53" xr:uid="{16E20484-3F1F-41AB-AD02-01043BCBE767}"/>
  <tableColumns count="14">
    <tableColumn id="1" xr3:uid="{BB0A3B92-DA2F-4275-8157-F0B3120BDFA4}" name="Car ID"/>
    <tableColumn id="2" xr3:uid="{4591F620-321D-4C18-BC97-61245DAE33F9}" name="Make"/>
    <tableColumn id="3" xr3:uid="{8A70A58A-7D24-4650-8865-83EDD5BFDCC8}" name="Make (Full Name)"/>
    <tableColumn id="4" xr3:uid="{237A650F-6487-4717-A821-57850CF71AB7}" name="Model"/>
    <tableColumn id="5" xr3:uid="{EB5107F9-72A5-4CC3-96A3-5D62F57AB705}" name="Model (Full Name)"/>
    <tableColumn id="6" xr3:uid="{C9F4E930-9F25-4CC7-8407-B8375BA6E9E1}" name="Manufacture Year">
      <calculatedColumnFormula>MID(A2,3,2)</calculatedColumnFormula>
    </tableColumn>
    <tableColumn id="7" xr3:uid="{12F49A34-6207-4F3D-A960-DF6D8A295502}" name="Age">
      <calculatedColumnFormula>IF(24-F2&gt;0,24-F2,100-F2+24)</calculatedColumnFormula>
    </tableColumn>
    <tableColumn id="8" xr3:uid="{1632926E-767B-4AE0-8A89-1F28DD4019DF}" name="Miles"/>
    <tableColumn id="9" xr3:uid="{1981E97B-9502-417D-BE74-0C965E166BC5}" name="Miles / Year">
      <calculatedColumnFormula>H2/(G2+0.5)</calculatedColumnFormula>
    </tableColumn>
    <tableColumn id="10" xr3:uid="{AEA05805-AA36-4595-BF4D-8029AAEFC032}" name="Color"/>
    <tableColumn id="11" xr3:uid="{7CEBAB3B-701C-4A2B-A661-065265E5DDE5}" name="Driver"/>
    <tableColumn id="12" xr3:uid="{78EB407B-D5FE-4894-BF48-0FD5DF1EA0FC}" name="Warantee Miles"/>
    <tableColumn id="13" xr3:uid="{77D9AD43-F9F5-41F7-B848-586A8DF44719}" name="Covered?">
      <calculatedColumnFormula>IF(I2&lt;=L2,"COVERED","NOT COVERED")</calculatedColumnFormula>
    </tableColumn>
    <tableColumn id="14" xr3:uid="{B2347BE8-7654-4B24-846F-83D6286507A8}" name="New Car ID">
      <calculatedColumnFormula>_xlfn.CONCAT(B2,F2,D2,UPPER(LEFT(J2,2)),MID(A2,8,3))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04CC-8BA4-4F05-8105-08DF17883D5C}">
  <dimension ref="A3:H22"/>
  <sheetViews>
    <sheetView tabSelected="1" workbookViewId="0">
      <selection activeCell="A3" sqref="A3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4.77734375" bestFit="1" customWidth="1"/>
    <col min="4" max="4" width="14" bestFit="1" customWidth="1"/>
    <col min="5" max="5" width="6.5546875" bestFit="1" customWidth="1"/>
    <col min="6" max="6" width="8" bestFit="1" customWidth="1"/>
    <col min="7" max="7" width="6.88671875" bestFit="1" customWidth="1"/>
    <col min="8" max="8" width="10.77734375" bestFit="1" customWidth="1"/>
  </cols>
  <sheetData>
    <row r="3" spans="1:8" x14ac:dyDescent="0.3">
      <c r="A3" s="2" t="s">
        <v>127</v>
      </c>
      <c r="B3" s="2" t="s">
        <v>126</v>
      </c>
    </row>
    <row r="4" spans="1:8" x14ac:dyDescent="0.3">
      <c r="A4" s="2" t="s">
        <v>124</v>
      </c>
      <c r="B4" t="s">
        <v>99</v>
      </c>
      <c r="C4" t="s">
        <v>16</v>
      </c>
      <c r="D4" t="s">
        <v>46</v>
      </c>
      <c r="E4" t="s">
        <v>82</v>
      </c>
      <c r="F4" t="s">
        <v>112</v>
      </c>
      <c r="G4" t="s">
        <v>63</v>
      </c>
      <c r="H4" t="s">
        <v>125</v>
      </c>
    </row>
    <row r="5" spans="1:8" x14ac:dyDescent="0.3">
      <c r="A5" s="3" t="s">
        <v>51</v>
      </c>
      <c r="B5" s="4">
        <v>2</v>
      </c>
      <c r="C5" s="4"/>
      <c r="D5" s="4">
        <v>1</v>
      </c>
      <c r="E5" s="4"/>
      <c r="F5" s="4"/>
      <c r="G5" s="4"/>
      <c r="H5" s="4">
        <v>3</v>
      </c>
    </row>
    <row r="6" spans="1:8" x14ac:dyDescent="0.3">
      <c r="A6" s="3" t="s">
        <v>66</v>
      </c>
      <c r="B6" s="4"/>
      <c r="C6" s="4"/>
      <c r="D6" s="4"/>
      <c r="E6" s="4">
        <v>1</v>
      </c>
      <c r="F6" s="4"/>
      <c r="G6" s="4">
        <v>2</v>
      </c>
      <c r="H6" s="4">
        <v>3</v>
      </c>
    </row>
    <row r="7" spans="1:8" x14ac:dyDescent="0.3">
      <c r="A7" s="3" t="s">
        <v>32</v>
      </c>
      <c r="B7" s="4"/>
      <c r="C7" s="4">
        <v>1</v>
      </c>
      <c r="D7" s="4"/>
      <c r="E7" s="4"/>
      <c r="F7" s="4">
        <v>1</v>
      </c>
      <c r="G7" s="4">
        <v>1</v>
      </c>
      <c r="H7" s="4">
        <v>3</v>
      </c>
    </row>
    <row r="8" spans="1:8" x14ac:dyDescent="0.3">
      <c r="A8" s="3" t="s">
        <v>75</v>
      </c>
      <c r="B8" s="4">
        <v>1</v>
      </c>
      <c r="C8" s="4"/>
      <c r="D8" s="4"/>
      <c r="E8" s="4"/>
      <c r="F8" s="4"/>
      <c r="G8" s="4">
        <v>2</v>
      </c>
      <c r="H8" s="4">
        <v>3</v>
      </c>
    </row>
    <row r="9" spans="1:8" x14ac:dyDescent="0.3">
      <c r="A9" s="3" t="s">
        <v>35</v>
      </c>
      <c r="B9" s="4"/>
      <c r="C9" s="4">
        <v>1</v>
      </c>
      <c r="D9" s="4"/>
      <c r="E9" s="4">
        <v>1</v>
      </c>
      <c r="F9" s="4"/>
      <c r="G9" s="4">
        <v>1</v>
      </c>
      <c r="H9" s="4">
        <v>3</v>
      </c>
    </row>
    <row r="10" spans="1:8" x14ac:dyDescent="0.3">
      <c r="A10" s="3" t="s">
        <v>57</v>
      </c>
      <c r="B10" s="4">
        <v>1</v>
      </c>
      <c r="C10" s="4"/>
      <c r="D10" s="4">
        <v>1</v>
      </c>
      <c r="E10" s="4">
        <v>1</v>
      </c>
      <c r="F10" s="4"/>
      <c r="G10" s="4"/>
      <c r="H10" s="4">
        <v>3</v>
      </c>
    </row>
    <row r="11" spans="1:8" x14ac:dyDescent="0.3">
      <c r="A11" s="3" t="s">
        <v>28</v>
      </c>
      <c r="B11" s="4">
        <v>1</v>
      </c>
      <c r="C11" s="4">
        <v>1</v>
      </c>
      <c r="D11" s="4"/>
      <c r="E11" s="4">
        <v>1</v>
      </c>
      <c r="F11" s="4"/>
      <c r="G11" s="4"/>
      <c r="H11" s="4">
        <v>3</v>
      </c>
    </row>
    <row r="12" spans="1:8" x14ac:dyDescent="0.3">
      <c r="A12" s="3" t="s">
        <v>26</v>
      </c>
      <c r="B12" s="4"/>
      <c r="C12" s="4">
        <v>2</v>
      </c>
      <c r="D12" s="4"/>
      <c r="E12" s="4">
        <v>1</v>
      </c>
      <c r="F12" s="4"/>
      <c r="G12" s="4"/>
      <c r="H12" s="4">
        <v>3</v>
      </c>
    </row>
    <row r="13" spans="1:8" x14ac:dyDescent="0.3">
      <c r="A13" s="3" t="s">
        <v>23</v>
      </c>
      <c r="B13" s="4"/>
      <c r="C13" s="4">
        <v>1</v>
      </c>
      <c r="D13" s="4"/>
      <c r="E13" s="4">
        <v>1</v>
      </c>
      <c r="F13" s="4">
        <v>1</v>
      </c>
      <c r="G13" s="4"/>
      <c r="H13" s="4">
        <v>3</v>
      </c>
    </row>
    <row r="14" spans="1:8" x14ac:dyDescent="0.3">
      <c r="A14" s="3" t="s">
        <v>38</v>
      </c>
      <c r="B14" s="4"/>
      <c r="C14" s="4">
        <v>1</v>
      </c>
      <c r="D14" s="4"/>
      <c r="E14" s="4"/>
      <c r="F14" s="4">
        <v>1</v>
      </c>
      <c r="G14" s="4">
        <v>1</v>
      </c>
      <c r="H14" s="4">
        <v>3</v>
      </c>
    </row>
    <row r="15" spans="1:8" x14ac:dyDescent="0.3">
      <c r="A15" s="3" t="s">
        <v>44</v>
      </c>
      <c r="B15" s="4"/>
      <c r="C15" s="4">
        <v>1</v>
      </c>
      <c r="D15" s="4"/>
      <c r="E15" s="4">
        <v>2</v>
      </c>
      <c r="F15" s="4"/>
      <c r="G15" s="4"/>
      <c r="H15" s="4">
        <v>3</v>
      </c>
    </row>
    <row r="16" spans="1:8" x14ac:dyDescent="0.3">
      <c r="A16" s="3" t="s">
        <v>49</v>
      </c>
      <c r="B16" s="4"/>
      <c r="C16" s="4"/>
      <c r="D16" s="4">
        <v>2</v>
      </c>
      <c r="E16" s="4"/>
      <c r="F16" s="4"/>
      <c r="G16" s="4">
        <v>1</v>
      </c>
      <c r="H16" s="4">
        <v>3</v>
      </c>
    </row>
    <row r="17" spans="1:8" x14ac:dyDescent="0.3">
      <c r="A17" s="3" t="s">
        <v>20</v>
      </c>
      <c r="B17" s="4">
        <v>1</v>
      </c>
      <c r="C17" s="4">
        <v>3</v>
      </c>
      <c r="D17" s="4"/>
      <c r="E17" s="4">
        <v>1</v>
      </c>
      <c r="F17" s="4"/>
      <c r="G17" s="4">
        <v>1</v>
      </c>
      <c r="H17" s="4">
        <v>6</v>
      </c>
    </row>
    <row r="18" spans="1:8" x14ac:dyDescent="0.3">
      <c r="A18" s="3" t="s">
        <v>68</v>
      </c>
      <c r="B18" s="4"/>
      <c r="C18" s="4"/>
      <c r="D18" s="4"/>
      <c r="E18" s="4">
        <v>2</v>
      </c>
      <c r="F18" s="4"/>
      <c r="G18" s="4">
        <v>1</v>
      </c>
      <c r="H18" s="4">
        <v>3</v>
      </c>
    </row>
    <row r="19" spans="1:8" x14ac:dyDescent="0.3">
      <c r="A19" s="3" t="s">
        <v>53</v>
      </c>
      <c r="B19" s="4"/>
      <c r="C19" s="4"/>
      <c r="D19" s="4">
        <v>1</v>
      </c>
      <c r="E19" s="4">
        <v>1</v>
      </c>
      <c r="F19" s="4">
        <v>1</v>
      </c>
      <c r="G19" s="4"/>
      <c r="H19" s="4">
        <v>3</v>
      </c>
    </row>
    <row r="20" spans="1:8" x14ac:dyDescent="0.3">
      <c r="A20" s="3" t="s">
        <v>42</v>
      </c>
      <c r="B20" s="4">
        <v>1</v>
      </c>
      <c r="C20" s="4">
        <v>1</v>
      </c>
      <c r="D20" s="4">
        <v>1</v>
      </c>
      <c r="E20" s="4"/>
      <c r="F20" s="4"/>
      <c r="G20" s="4"/>
      <c r="H20" s="4">
        <v>3</v>
      </c>
    </row>
    <row r="21" spans="1:8" x14ac:dyDescent="0.3">
      <c r="A21" s="3" t="s">
        <v>40</v>
      </c>
      <c r="B21" s="4"/>
      <c r="C21" s="4">
        <v>1</v>
      </c>
      <c r="D21" s="4"/>
      <c r="E21" s="4"/>
      <c r="F21" s="4"/>
      <c r="G21" s="4"/>
      <c r="H21" s="4">
        <v>1</v>
      </c>
    </row>
    <row r="22" spans="1:8" x14ac:dyDescent="0.3">
      <c r="A22" s="3" t="s">
        <v>125</v>
      </c>
      <c r="B22" s="4">
        <v>7</v>
      </c>
      <c r="C22" s="4">
        <v>13</v>
      </c>
      <c r="D22" s="4">
        <v>6</v>
      </c>
      <c r="E22" s="4">
        <v>12</v>
      </c>
      <c r="F22" s="4">
        <v>4</v>
      </c>
      <c r="G22" s="4">
        <v>10</v>
      </c>
      <c r="H22" s="4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workbookViewId="0">
      <selection activeCell="C11" sqref="C11"/>
    </sheetView>
  </sheetViews>
  <sheetFormatPr defaultRowHeight="14.4" x14ac:dyDescent="0.3"/>
  <cols>
    <col min="3" max="3" width="17.109375" customWidth="1"/>
    <col min="5" max="5" width="17.77734375" customWidth="1"/>
    <col min="6" max="6" width="17.5546875" customWidth="1"/>
    <col min="9" max="9" width="12.5546875" customWidth="1"/>
    <col min="12" max="12" width="15.77734375" customWidth="1"/>
    <col min="13" max="13" width="10.5546875" customWidth="1"/>
    <col min="14" max="14" width="15.6640625" customWidth="1"/>
  </cols>
  <sheetData>
    <row r="1" spans="1:15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3">
      <c r="A2" t="s">
        <v>96</v>
      </c>
      <c r="B2" t="s">
        <v>81</v>
      </c>
      <c r="C2" t="s">
        <v>82</v>
      </c>
      <c r="D2" t="s">
        <v>91</v>
      </c>
      <c r="E2" t="s">
        <v>92</v>
      </c>
      <c r="F2" t="str">
        <f t="shared" ref="F2:F33" si="0">MID(A2,3,2)</f>
        <v>14</v>
      </c>
      <c r="G2">
        <f t="shared" ref="G2:G33" si="1">IF(24-F2&gt;0,24-F2,100-F2+24)</f>
        <v>10</v>
      </c>
      <c r="H2">
        <v>3708.1</v>
      </c>
      <c r="I2">
        <f t="shared" ref="I2:I33" si="2">H2/(G2+0.5)</f>
        <v>353.15238095238095</v>
      </c>
      <c r="J2" t="s">
        <v>19</v>
      </c>
      <c r="K2" t="s">
        <v>23</v>
      </c>
      <c r="L2">
        <v>100000</v>
      </c>
      <c r="M2" t="str">
        <f t="shared" ref="M2:M33" si="3">IF(I2&lt;=L2,"COVERED","NOT COVERED")</f>
        <v>COVERED</v>
      </c>
      <c r="N2" t="str">
        <f t="shared" ref="N2:N33" si="4">_xlfn.CONCAT(B2,F2,D2,UPPER(LEFT(J2,2)),MID(A2,8,3))</f>
        <v>HO14ODYBL041</v>
      </c>
    </row>
    <row r="3" spans="1:15" x14ac:dyDescent="0.3">
      <c r="A3" t="s">
        <v>43</v>
      </c>
      <c r="B3" t="s">
        <v>15</v>
      </c>
      <c r="C3" t="s">
        <v>16</v>
      </c>
      <c r="D3" t="s">
        <v>30</v>
      </c>
      <c r="E3" t="s">
        <v>31</v>
      </c>
      <c r="F3" t="str">
        <f t="shared" si="0"/>
        <v>13</v>
      </c>
      <c r="G3">
        <f t="shared" si="1"/>
        <v>11</v>
      </c>
      <c r="H3">
        <v>13682.9</v>
      </c>
      <c r="I3">
        <f t="shared" si="2"/>
        <v>1189.8173913043479</v>
      </c>
      <c r="J3" t="s">
        <v>19</v>
      </c>
      <c r="K3" t="s">
        <v>44</v>
      </c>
      <c r="L3">
        <v>75000</v>
      </c>
      <c r="M3" t="str">
        <f t="shared" si="3"/>
        <v>COVERED</v>
      </c>
      <c r="N3" t="str">
        <f t="shared" si="4"/>
        <v>FD13FCSBL013</v>
      </c>
    </row>
    <row r="4" spans="1:15" x14ac:dyDescent="0.3">
      <c r="A4" t="s">
        <v>90</v>
      </c>
      <c r="B4" t="s">
        <v>81</v>
      </c>
      <c r="C4" t="s">
        <v>82</v>
      </c>
      <c r="D4" t="s">
        <v>83</v>
      </c>
      <c r="E4" t="s">
        <v>84</v>
      </c>
      <c r="F4" t="str">
        <f t="shared" si="0"/>
        <v>13</v>
      </c>
      <c r="G4">
        <f t="shared" si="1"/>
        <v>11</v>
      </c>
      <c r="H4">
        <v>13867.6</v>
      </c>
      <c r="I4">
        <f t="shared" si="2"/>
        <v>1205.8782608695653</v>
      </c>
      <c r="J4" t="s">
        <v>19</v>
      </c>
      <c r="K4" t="s">
        <v>66</v>
      </c>
      <c r="L4">
        <v>75000</v>
      </c>
      <c r="M4" t="str">
        <f t="shared" si="3"/>
        <v>COVERED</v>
      </c>
      <c r="N4" t="str">
        <f t="shared" si="4"/>
        <v>HO13CIVBL036</v>
      </c>
    </row>
    <row r="5" spans="1:15" x14ac:dyDescent="0.3">
      <c r="A5" t="s">
        <v>52</v>
      </c>
      <c r="B5" t="s">
        <v>45</v>
      </c>
      <c r="C5" t="s">
        <v>46</v>
      </c>
      <c r="D5" t="s">
        <v>47</v>
      </c>
      <c r="E5" t="s">
        <v>48</v>
      </c>
      <c r="F5" t="str">
        <f t="shared" si="0"/>
        <v>14</v>
      </c>
      <c r="G5">
        <f t="shared" si="1"/>
        <v>10</v>
      </c>
      <c r="H5">
        <v>14289.6</v>
      </c>
      <c r="I5">
        <f t="shared" si="2"/>
        <v>1360.9142857142858</v>
      </c>
      <c r="J5" t="s">
        <v>22</v>
      </c>
      <c r="K5" t="s">
        <v>53</v>
      </c>
      <c r="L5">
        <v>100000</v>
      </c>
      <c r="M5" t="str">
        <f t="shared" si="3"/>
        <v>COVERED</v>
      </c>
      <c r="N5" t="str">
        <f t="shared" si="4"/>
        <v>GM14CMRWH016</v>
      </c>
    </row>
    <row r="6" spans="1:15" x14ac:dyDescent="0.3">
      <c r="A6" t="s">
        <v>77</v>
      </c>
      <c r="B6" t="s">
        <v>62</v>
      </c>
      <c r="C6" t="s">
        <v>63</v>
      </c>
      <c r="D6" t="s">
        <v>73</v>
      </c>
      <c r="E6" t="s">
        <v>48</v>
      </c>
      <c r="F6" t="str">
        <f t="shared" si="0"/>
        <v>14</v>
      </c>
      <c r="G6">
        <f t="shared" si="1"/>
        <v>10</v>
      </c>
      <c r="H6">
        <v>17556.3</v>
      </c>
      <c r="I6">
        <f t="shared" si="2"/>
        <v>1672.0285714285715</v>
      </c>
      <c r="J6" t="s">
        <v>60</v>
      </c>
      <c r="K6" t="s">
        <v>38</v>
      </c>
      <c r="L6">
        <v>100000</v>
      </c>
      <c r="M6" t="str">
        <f t="shared" si="3"/>
        <v>COVERED</v>
      </c>
      <c r="N6" t="str">
        <f t="shared" si="4"/>
        <v>TY14CORBL027</v>
      </c>
    </row>
    <row r="7" spans="1:15" x14ac:dyDescent="0.3">
      <c r="A7" t="s">
        <v>39</v>
      </c>
      <c r="B7" t="s">
        <v>15</v>
      </c>
      <c r="C7" t="s">
        <v>16</v>
      </c>
      <c r="D7" t="s">
        <v>30</v>
      </c>
      <c r="E7" t="s">
        <v>31</v>
      </c>
      <c r="F7" t="str">
        <f t="shared" si="0"/>
        <v>12</v>
      </c>
      <c r="G7">
        <f t="shared" si="1"/>
        <v>12</v>
      </c>
      <c r="H7">
        <v>19341.7</v>
      </c>
      <c r="I7">
        <f t="shared" si="2"/>
        <v>1547.336</v>
      </c>
      <c r="J7" t="s">
        <v>22</v>
      </c>
      <c r="K7" t="s">
        <v>40</v>
      </c>
      <c r="L7">
        <v>75000</v>
      </c>
      <c r="M7" t="str">
        <f t="shared" si="3"/>
        <v>COVERED</v>
      </c>
      <c r="N7" t="str">
        <f t="shared" si="4"/>
        <v>FD12FCSWH011</v>
      </c>
    </row>
    <row r="8" spans="1:15" x14ac:dyDescent="0.3">
      <c r="A8" t="s">
        <v>50</v>
      </c>
      <c r="B8" t="s">
        <v>45</v>
      </c>
      <c r="C8" t="s">
        <v>46</v>
      </c>
      <c r="D8" t="s">
        <v>47</v>
      </c>
      <c r="E8" t="s">
        <v>48</v>
      </c>
      <c r="F8" t="str">
        <f t="shared" si="0"/>
        <v>12</v>
      </c>
      <c r="G8">
        <f t="shared" si="1"/>
        <v>12</v>
      </c>
      <c r="H8">
        <v>19421.099999999999</v>
      </c>
      <c r="I8">
        <f t="shared" si="2"/>
        <v>1553.6879999999999</v>
      </c>
      <c r="J8" t="s">
        <v>19</v>
      </c>
      <c r="K8" t="s">
        <v>51</v>
      </c>
      <c r="L8">
        <v>100000</v>
      </c>
      <c r="M8" t="str">
        <f t="shared" si="3"/>
        <v>COVERED</v>
      </c>
      <c r="N8" t="str">
        <f t="shared" si="4"/>
        <v>GM12CMRBL015</v>
      </c>
    </row>
    <row r="9" spans="1:15" x14ac:dyDescent="0.3">
      <c r="A9" t="s">
        <v>116</v>
      </c>
      <c r="B9" t="s">
        <v>111</v>
      </c>
      <c r="C9" t="s">
        <v>112</v>
      </c>
      <c r="D9" t="s">
        <v>113</v>
      </c>
      <c r="E9" t="s">
        <v>114</v>
      </c>
      <c r="F9" t="str">
        <f t="shared" si="0"/>
        <v>13</v>
      </c>
      <c r="G9">
        <f t="shared" si="1"/>
        <v>11</v>
      </c>
      <c r="H9">
        <v>20223.900000000001</v>
      </c>
      <c r="I9">
        <f t="shared" si="2"/>
        <v>1758.6000000000001</v>
      </c>
      <c r="J9" t="s">
        <v>19</v>
      </c>
      <c r="K9" t="s">
        <v>38</v>
      </c>
      <c r="L9">
        <v>100000</v>
      </c>
      <c r="M9" t="str">
        <f t="shared" si="3"/>
        <v>COVERED</v>
      </c>
      <c r="N9" t="str">
        <f t="shared" si="4"/>
        <v>HY13ELABL051</v>
      </c>
    </row>
    <row r="10" spans="1:15" x14ac:dyDescent="0.3">
      <c r="A10" t="s">
        <v>79</v>
      </c>
      <c r="B10" t="s">
        <v>62</v>
      </c>
      <c r="C10" t="s">
        <v>63</v>
      </c>
      <c r="D10" t="s">
        <v>64</v>
      </c>
      <c r="E10" t="s">
        <v>65</v>
      </c>
      <c r="F10" t="str">
        <f t="shared" si="0"/>
        <v>12</v>
      </c>
      <c r="G10">
        <f t="shared" si="1"/>
        <v>12</v>
      </c>
      <c r="H10">
        <v>22128.2</v>
      </c>
      <c r="I10">
        <f t="shared" si="2"/>
        <v>1770.2560000000001</v>
      </c>
      <c r="J10" t="s">
        <v>60</v>
      </c>
      <c r="K10" t="s">
        <v>66</v>
      </c>
      <c r="L10">
        <v>100000</v>
      </c>
      <c r="M10" t="str">
        <f t="shared" si="3"/>
        <v>COVERED</v>
      </c>
      <c r="N10" t="str">
        <f t="shared" si="4"/>
        <v>TY12CAMBL029</v>
      </c>
    </row>
    <row r="11" spans="1:15" x14ac:dyDescent="0.3">
      <c r="A11" t="s">
        <v>117</v>
      </c>
      <c r="B11" t="s">
        <v>111</v>
      </c>
      <c r="C11" t="s">
        <v>112</v>
      </c>
      <c r="D11" t="s">
        <v>113</v>
      </c>
      <c r="E11" t="s">
        <v>114</v>
      </c>
      <c r="F11" t="str">
        <f t="shared" si="0"/>
        <v>13</v>
      </c>
      <c r="G11">
        <f t="shared" si="1"/>
        <v>11</v>
      </c>
      <c r="H11">
        <v>22188.5</v>
      </c>
      <c r="I11">
        <f t="shared" si="2"/>
        <v>1929.4347826086957</v>
      </c>
      <c r="J11" t="s">
        <v>60</v>
      </c>
      <c r="K11" t="s">
        <v>32</v>
      </c>
      <c r="L11">
        <v>100000</v>
      </c>
      <c r="M11" t="str">
        <f t="shared" si="3"/>
        <v>COVERED</v>
      </c>
      <c r="N11" t="str">
        <f t="shared" si="4"/>
        <v>HY13ELABL052</v>
      </c>
    </row>
    <row r="12" spans="1:15" x14ac:dyDescent="0.3">
      <c r="A12" t="s">
        <v>115</v>
      </c>
      <c r="B12" t="s">
        <v>111</v>
      </c>
      <c r="C12" t="s">
        <v>112</v>
      </c>
      <c r="D12" t="s">
        <v>113</v>
      </c>
      <c r="E12" t="s">
        <v>114</v>
      </c>
      <c r="F12" t="str">
        <f t="shared" si="0"/>
        <v>12</v>
      </c>
      <c r="G12">
        <f t="shared" si="1"/>
        <v>12</v>
      </c>
      <c r="H12">
        <v>22282</v>
      </c>
      <c r="I12">
        <f t="shared" si="2"/>
        <v>1782.56</v>
      </c>
      <c r="J12" t="s">
        <v>60</v>
      </c>
      <c r="K12" t="s">
        <v>23</v>
      </c>
      <c r="L12">
        <v>100000</v>
      </c>
      <c r="M12" t="str">
        <f t="shared" si="3"/>
        <v>COVERED</v>
      </c>
      <c r="N12" t="str">
        <f t="shared" si="4"/>
        <v>HY12ELABL050</v>
      </c>
    </row>
    <row r="13" spans="1:15" x14ac:dyDescent="0.3">
      <c r="A13" t="s">
        <v>41</v>
      </c>
      <c r="B13" t="s">
        <v>15</v>
      </c>
      <c r="C13" t="s">
        <v>16</v>
      </c>
      <c r="D13" t="s">
        <v>30</v>
      </c>
      <c r="E13" t="s">
        <v>31</v>
      </c>
      <c r="F13" t="str">
        <f t="shared" si="0"/>
        <v>13</v>
      </c>
      <c r="G13">
        <f t="shared" si="1"/>
        <v>11</v>
      </c>
      <c r="H13">
        <v>22521.599999999999</v>
      </c>
      <c r="I13">
        <f t="shared" si="2"/>
        <v>1958.3999999999999</v>
      </c>
      <c r="J13" t="s">
        <v>19</v>
      </c>
      <c r="K13" t="s">
        <v>42</v>
      </c>
      <c r="L13">
        <v>75000</v>
      </c>
      <c r="M13" t="str">
        <f t="shared" si="3"/>
        <v>COVERED</v>
      </c>
      <c r="N13" t="str">
        <f t="shared" si="4"/>
        <v>FD13FCSBL012</v>
      </c>
    </row>
    <row r="14" spans="1:15" x14ac:dyDescent="0.3">
      <c r="A14" t="s">
        <v>86</v>
      </c>
      <c r="B14" t="s">
        <v>81</v>
      </c>
      <c r="C14" t="s">
        <v>82</v>
      </c>
      <c r="D14" t="s">
        <v>83</v>
      </c>
      <c r="E14" t="s">
        <v>84</v>
      </c>
      <c r="F14" t="str">
        <f t="shared" si="0"/>
        <v>10</v>
      </c>
      <c r="G14">
        <f t="shared" si="1"/>
        <v>14</v>
      </c>
      <c r="H14">
        <v>22573</v>
      </c>
      <c r="I14">
        <f t="shared" si="2"/>
        <v>1556.7586206896551</v>
      </c>
      <c r="J14" t="s">
        <v>60</v>
      </c>
      <c r="K14" t="s">
        <v>53</v>
      </c>
      <c r="L14">
        <v>75000</v>
      </c>
      <c r="M14" t="str">
        <f t="shared" si="3"/>
        <v>COVERED</v>
      </c>
      <c r="N14" t="str">
        <f t="shared" si="4"/>
        <v>HO10CIVBL032</v>
      </c>
    </row>
    <row r="15" spans="1:15" x14ac:dyDescent="0.3">
      <c r="A15" t="s">
        <v>89</v>
      </c>
      <c r="B15" t="s">
        <v>81</v>
      </c>
      <c r="C15" t="s">
        <v>82</v>
      </c>
      <c r="D15" t="s">
        <v>83</v>
      </c>
      <c r="E15" t="s">
        <v>84</v>
      </c>
      <c r="F15" t="str">
        <f t="shared" si="0"/>
        <v>12</v>
      </c>
      <c r="G15">
        <f t="shared" si="1"/>
        <v>12</v>
      </c>
      <c r="H15">
        <v>24513.200000000001</v>
      </c>
      <c r="I15">
        <f t="shared" si="2"/>
        <v>1961.056</v>
      </c>
      <c r="J15" t="s">
        <v>19</v>
      </c>
      <c r="K15" t="s">
        <v>57</v>
      </c>
      <c r="L15">
        <v>75000</v>
      </c>
      <c r="M15" t="str">
        <f t="shared" si="3"/>
        <v>COVERED</v>
      </c>
      <c r="N15" t="str">
        <f t="shared" si="4"/>
        <v>HO12CIVBL035</v>
      </c>
    </row>
    <row r="16" spans="1:15" x14ac:dyDescent="0.3">
      <c r="A16" t="s">
        <v>103</v>
      </c>
      <c r="B16" t="s">
        <v>98</v>
      </c>
      <c r="C16" t="s">
        <v>99</v>
      </c>
      <c r="D16" t="s">
        <v>100</v>
      </c>
      <c r="E16" t="s">
        <v>101</v>
      </c>
      <c r="F16" t="str">
        <f t="shared" si="0"/>
        <v>11</v>
      </c>
      <c r="G16">
        <f t="shared" si="1"/>
        <v>13</v>
      </c>
      <c r="H16">
        <v>27394.2</v>
      </c>
      <c r="I16">
        <f t="shared" si="2"/>
        <v>2029.2</v>
      </c>
      <c r="J16" t="s">
        <v>19</v>
      </c>
      <c r="K16" t="s">
        <v>42</v>
      </c>
      <c r="L16">
        <v>75000</v>
      </c>
      <c r="M16" t="str">
        <f t="shared" si="3"/>
        <v>COVERED</v>
      </c>
      <c r="N16" t="str">
        <f t="shared" si="4"/>
        <v>CR11PTCBL044</v>
      </c>
    </row>
    <row r="17" spans="1:14" x14ac:dyDescent="0.3">
      <c r="A17" t="s">
        <v>37</v>
      </c>
      <c r="B17" t="s">
        <v>15</v>
      </c>
      <c r="C17" t="s">
        <v>16</v>
      </c>
      <c r="D17" t="s">
        <v>30</v>
      </c>
      <c r="E17" t="s">
        <v>31</v>
      </c>
      <c r="F17" t="str">
        <f t="shared" si="0"/>
        <v>13</v>
      </c>
      <c r="G17">
        <f t="shared" si="1"/>
        <v>11</v>
      </c>
      <c r="H17">
        <v>27534.799999999999</v>
      </c>
      <c r="I17">
        <f t="shared" si="2"/>
        <v>2394.3304347826088</v>
      </c>
      <c r="J17" t="s">
        <v>22</v>
      </c>
      <c r="K17" t="s">
        <v>38</v>
      </c>
      <c r="L17">
        <v>75000</v>
      </c>
      <c r="M17" t="str">
        <f t="shared" si="3"/>
        <v>COVERED</v>
      </c>
      <c r="N17" t="str">
        <f t="shared" si="4"/>
        <v>FD13FCSWH010</v>
      </c>
    </row>
    <row r="18" spans="1:14" x14ac:dyDescent="0.3">
      <c r="A18" t="s">
        <v>36</v>
      </c>
      <c r="B18" t="s">
        <v>15</v>
      </c>
      <c r="C18" t="s">
        <v>16</v>
      </c>
      <c r="D18" t="s">
        <v>30</v>
      </c>
      <c r="E18" t="s">
        <v>31</v>
      </c>
      <c r="F18" t="str">
        <f t="shared" si="0"/>
        <v>13</v>
      </c>
      <c r="G18">
        <f t="shared" si="1"/>
        <v>11</v>
      </c>
      <c r="H18">
        <v>27637.1</v>
      </c>
      <c r="I18">
        <f t="shared" si="2"/>
        <v>2403.2260869565216</v>
      </c>
      <c r="J18" t="s">
        <v>19</v>
      </c>
      <c r="K18" t="s">
        <v>20</v>
      </c>
      <c r="L18">
        <v>75000</v>
      </c>
      <c r="M18" t="str">
        <f t="shared" si="3"/>
        <v>COVERED</v>
      </c>
      <c r="N18" t="str">
        <f t="shared" si="4"/>
        <v>FD13FCSBL009</v>
      </c>
    </row>
    <row r="19" spans="1:14" x14ac:dyDescent="0.3">
      <c r="A19" t="s">
        <v>121</v>
      </c>
      <c r="B19" t="s">
        <v>45</v>
      </c>
      <c r="C19" t="s">
        <v>46</v>
      </c>
      <c r="D19" t="s">
        <v>47</v>
      </c>
      <c r="E19" t="s">
        <v>48</v>
      </c>
      <c r="F19" t="str">
        <f t="shared" si="0"/>
        <v>09</v>
      </c>
      <c r="G19">
        <f t="shared" si="1"/>
        <v>15</v>
      </c>
      <c r="H19">
        <v>28464.799999999999</v>
      </c>
      <c r="I19">
        <f t="shared" si="2"/>
        <v>1836.4387096774194</v>
      </c>
      <c r="J19" t="s">
        <v>22</v>
      </c>
      <c r="K19" t="s">
        <v>49</v>
      </c>
      <c r="L19">
        <v>100000</v>
      </c>
      <c r="M19" t="str">
        <f t="shared" si="3"/>
        <v>COVERED</v>
      </c>
      <c r="N19" t="str">
        <f t="shared" si="4"/>
        <v>GM09CMRWH014</v>
      </c>
    </row>
    <row r="20" spans="1:14" x14ac:dyDescent="0.3">
      <c r="A20" t="s">
        <v>110</v>
      </c>
      <c r="B20" t="s">
        <v>111</v>
      </c>
      <c r="C20" t="s">
        <v>112</v>
      </c>
      <c r="D20" t="s">
        <v>113</v>
      </c>
      <c r="E20" t="s">
        <v>114</v>
      </c>
      <c r="F20" t="str">
        <f t="shared" si="0"/>
        <v>11</v>
      </c>
      <c r="G20">
        <f t="shared" si="1"/>
        <v>13</v>
      </c>
      <c r="H20">
        <v>29102.3</v>
      </c>
      <c r="I20">
        <f t="shared" si="2"/>
        <v>2155.7259259259258</v>
      </c>
      <c r="J20" t="s">
        <v>19</v>
      </c>
      <c r="K20" t="s">
        <v>53</v>
      </c>
      <c r="L20">
        <v>100000</v>
      </c>
      <c r="M20" t="str">
        <f t="shared" si="3"/>
        <v>COVERED</v>
      </c>
      <c r="N20" t="str">
        <f t="shared" si="4"/>
        <v>HY11ELABL049</v>
      </c>
    </row>
    <row r="21" spans="1:14" x14ac:dyDescent="0.3">
      <c r="A21" t="s">
        <v>78</v>
      </c>
      <c r="B21" t="s">
        <v>62</v>
      </c>
      <c r="C21" t="s">
        <v>63</v>
      </c>
      <c r="D21" t="s">
        <v>73</v>
      </c>
      <c r="E21" t="s">
        <v>48</v>
      </c>
      <c r="F21" t="str">
        <f t="shared" si="0"/>
        <v>12</v>
      </c>
      <c r="G21">
        <f t="shared" si="1"/>
        <v>12</v>
      </c>
      <c r="H21">
        <v>29601.9</v>
      </c>
      <c r="I21">
        <f t="shared" si="2"/>
        <v>2368.152</v>
      </c>
      <c r="J21" t="s">
        <v>19</v>
      </c>
      <c r="K21" t="s">
        <v>49</v>
      </c>
      <c r="L21">
        <v>100000</v>
      </c>
      <c r="M21" t="str">
        <f t="shared" si="3"/>
        <v>COVERED</v>
      </c>
      <c r="N21" t="str">
        <f t="shared" si="4"/>
        <v>TY12CORBL028</v>
      </c>
    </row>
    <row r="22" spans="1:14" x14ac:dyDescent="0.3">
      <c r="A22" t="s">
        <v>88</v>
      </c>
      <c r="B22" t="s">
        <v>81</v>
      </c>
      <c r="C22" t="s">
        <v>82</v>
      </c>
      <c r="D22" t="s">
        <v>83</v>
      </c>
      <c r="E22" t="s">
        <v>84</v>
      </c>
      <c r="F22" t="str">
        <f t="shared" si="0"/>
        <v>11</v>
      </c>
      <c r="G22">
        <f t="shared" si="1"/>
        <v>13</v>
      </c>
      <c r="H22">
        <v>30555.3</v>
      </c>
      <c r="I22">
        <f t="shared" si="2"/>
        <v>2263.3555555555554</v>
      </c>
      <c r="J22" t="s">
        <v>19</v>
      </c>
      <c r="K22" t="s">
        <v>26</v>
      </c>
      <c r="L22">
        <v>75000</v>
      </c>
      <c r="M22" t="str">
        <f t="shared" si="3"/>
        <v>COVERED</v>
      </c>
      <c r="N22" t="str">
        <f t="shared" si="4"/>
        <v>HO11CIVBL034</v>
      </c>
    </row>
    <row r="23" spans="1:14" x14ac:dyDescent="0.3">
      <c r="A23" t="s">
        <v>54</v>
      </c>
      <c r="B23" t="s">
        <v>45</v>
      </c>
      <c r="C23" t="s">
        <v>46</v>
      </c>
      <c r="D23" t="s">
        <v>55</v>
      </c>
      <c r="E23" t="s">
        <v>56</v>
      </c>
      <c r="F23" t="str">
        <f t="shared" si="0"/>
        <v>10</v>
      </c>
      <c r="G23">
        <f t="shared" si="1"/>
        <v>14</v>
      </c>
      <c r="H23">
        <v>31144.400000000001</v>
      </c>
      <c r="I23">
        <f t="shared" si="2"/>
        <v>2147.8896551724138</v>
      </c>
      <c r="J23" t="s">
        <v>19</v>
      </c>
      <c r="K23" t="s">
        <v>57</v>
      </c>
      <c r="L23">
        <v>100000</v>
      </c>
      <c r="M23" t="str">
        <f t="shared" si="3"/>
        <v>COVERED</v>
      </c>
      <c r="N23" t="str">
        <f t="shared" si="4"/>
        <v>GM10SLVBL017</v>
      </c>
    </row>
    <row r="24" spans="1:14" x14ac:dyDescent="0.3">
      <c r="A24" t="s">
        <v>87</v>
      </c>
      <c r="B24" t="s">
        <v>81</v>
      </c>
      <c r="C24" t="s">
        <v>82</v>
      </c>
      <c r="D24" t="s">
        <v>83</v>
      </c>
      <c r="E24" t="s">
        <v>84</v>
      </c>
      <c r="F24" t="str">
        <f t="shared" si="0"/>
        <v>10</v>
      </c>
      <c r="G24">
        <f t="shared" si="1"/>
        <v>14</v>
      </c>
      <c r="H24">
        <v>33477.199999999997</v>
      </c>
      <c r="I24">
        <f t="shared" si="2"/>
        <v>2308.7724137931032</v>
      </c>
      <c r="J24" t="s">
        <v>19</v>
      </c>
      <c r="K24" t="s">
        <v>68</v>
      </c>
      <c r="L24">
        <v>75000</v>
      </c>
      <c r="M24" t="str">
        <f t="shared" si="3"/>
        <v>COVERED</v>
      </c>
      <c r="N24" t="str">
        <f t="shared" si="4"/>
        <v>HO10CIVBL033</v>
      </c>
    </row>
    <row r="25" spans="1:14" x14ac:dyDescent="0.3">
      <c r="A25" t="s">
        <v>34</v>
      </c>
      <c r="B25" t="s">
        <v>15</v>
      </c>
      <c r="C25" t="s">
        <v>16</v>
      </c>
      <c r="D25" t="s">
        <v>30</v>
      </c>
      <c r="E25" t="s">
        <v>31</v>
      </c>
      <c r="F25" t="str">
        <f t="shared" si="0"/>
        <v>09</v>
      </c>
      <c r="G25">
        <f t="shared" si="1"/>
        <v>15</v>
      </c>
      <c r="H25">
        <v>35137</v>
      </c>
      <c r="I25">
        <f t="shared" si="2"/>
        <v>2266.9032258064517</v>
      </c>
      <c r="J25" t="s">
        <v>19</v>
      </c>
      <c r="K25" t="s">
        <v>35</v>
      </c>
      <c r="L25">
        <v>75000</v>
      </c>
      <c r="M25" t="str">
        <f t="shared" si="3"/>
        <v>COVERED</v>
      </c>
      <c r="N25" t="str">
        <f t="shared" si="4"/>
        <v>FD09FCSBL008</v>
      </c>
    </row>
    <row r="26" spans="1:14" x14ac:dyDescent="0.3">
      <c r="A26" t="s">
        <v>29</v>
      </c>
      <c r="B26" t="s">
        <v>15</v>
      </c>
      <c r="C26" t="s">
        <v>16</v>
      </c>
      <c r="D26" t="s">
        <v>17</v>
      </c>
      <c r="E26" t="s">
        <v>18</v>
      </c>
      <c r="F26" t="str">
        <f t="shared" si="0"/>
        <v>08</v>
      </c>
      <c r="G26">
        <f t="shared" si="1"/>
        <v>16</v>
      </c>
      <c r="H26">
        <v>36438.5</v>
      </c>
      <c r="I26">
        <f t="shared" si="2"/>
        <v>2208.3939393939395</v>
      </c>
      <c r="J26" t="s">
        <v>22</v>
      </c>
      <c r="K26" t="s">
        <v>20</v>
      </c>
      <c r="L26">
        <v>50000</v>
      </c>
      <c r="M26" t="str">
        <f t="shared" si="3"/>
        <v>COVERED</v>
      </c>
      <c r="N26" t="str">
        <f t="shared" si="4"/>
        <v>FD08MTGWH005</v>
      </c>
    </row>
    <row r="27" spans="1:14" x14ac:dyDescent="0.3">
      <c r="A27" t="s">
        <v>27</v>
      </c>
      <c r="B27" t="s">
        <v>15</v>
      </c>
      <c r="C27" t="s">
        <v>16</v>
      </c>
      <c r="D27" t="s">
        <v>17</v>
      </c>
      <c r="E27" t="s">
        <v>18</v>
      </c>
      <c r="F27" t="str">
        <f t="shared" si="0"/>
        <v>08</v>
      </c>
      <c r="G27">
        <f t="shared" si="1"/>
        <v>16</v>
      </c>
      <c r="H27">
        <v>37558.800000000003</v>
      </c>
      <c r="I27">
        <f t="shared" si="2"/>
        <v>2276.2909090909093</v>
      </c>
      <c r="J27" t="s">
        <v>19</v>
      </c>
      <c r="K27" t="s">
        <v>28</v>
      </c>
      <c r="L27">
        <v>50000</v>
      </c>
      <c r="M27" t="str">
        <f t="shared" si="3"/>
        <v>COVERED</v>
      </c>
      <c r="N27" t="str">
        <f t="shared" si="4"/>
        <v>FD08MTGBL004</v>
      </c>
    </row>
    <row r="28" spans="1:14" x14ac:dyDescent="0.3">
      <c r="A28" t="s">
        <v>14</v>
      </c>
      <c r="B28" t="s">
        <v>15</v>
      </c>
      <c r="C28" t="s">
        <v>16</v>
      </c>
      <c r="D28" t="s">
        <v>17</v>
      </c>
      <c r="E28" t="s">
        <v>18</v>
      </c>
      <c r="F28" t="str">
        <f t="shared" si="0"/>
        <v>06</v>
      </c>
      <c r="G28">
        <f t="shared" si="1"/>
        <v>18</v>
      </c>
      <c r="H28">
        <v>40326.800000000003</v>
      </c>
      <c r="I28">
        <f t="shared" si="2"/>
        <v>2179.8270270270273</v>
      </c>
      <c r="J28" t="s">
        <v>19</v>
      </c>
      <c r="K28" t="s">
        <v>20</v>
      </c>
      <c r="L28">
        <v>10000</v>
      </c>
      <c r="M28" t="str">
        <f t="shared" si="3"/>
        <v>COVERED</v>
      </c>
      <c r="N28" t="str">
        <f t="shared" si="4"/>
        <v>FD06MTGBL001</v>
      </c>
    </row>
    <row r="29" spans="1:14" x14ac:dyDescent="0.3">
      <c r="A29" t="s">
        <v>102</v>
      </c>
      <c r="B29" t="s">
        <v>98</v>
      </c>
      <c r="C29" t="s">
        <v>99</v>
      </c>
      <c r="D29" t="s">
        <v>100</v>
      </c>
      <c r="E29" t="s">
        <v>101</v>
      </c>
      <c r="F29" t="str">
        <f t="shared" si="0"/>
        <v>07</v>
      </c>
      <c r="G29">
        <f t="shared" si="1"/>
        <v>17</v>
      </c>
      <c r="H29">
        <v>42074.2</v>
      </c>
      <c r="I29">
        <f t="shared" si="2"/>
        <v>2404.2399999999998</v>
      </c>
      <c r="J29" t="s">
        <v>25</v>
      </c>
      <c r="K29" t="s">
        <v>75</v>
      </c>
      <c r="L29">
        <v>75000</v>
      </c>
      <c r="M29" t="str">
        <f t="shared" si="3"/>
        <v>COVERED</v>
      </c>
      <c r="N29" t="str">
        <f t="shared" si="4"/>
        <v>CR07PTCGR043</v>
      </c>
    </row>
    <row r="30" spans="1:14" x14ac:dyDescent="0.3">
      <c r="A30" t="s">
        <v>94</v>
      </c>
      <c r="B30" t="s">
        <v>81</v>
      </c>
      <c r="C30" t="s">
        <v>82</v>
      </c>
      <c r="D30" t="s">
        <v>91</v>
      </c>
      <c r="E30" t="s">
        <v>92</v>
      </c>
      <c r="F30" t="str">
        <f t="shared" si="0"/>
        <v>08</v>
      </c>
      <c r="G30">
        <f t="shared" si="1"/>
        <v>16</v>
      </c>
      <c r="H30">
        <v>42504.6</v>
      </c>
      <c r="I30">
        <f t="shared" si="2"/>
        <v>2576.0363636363636</v>
      </c>
      <c r="J30" t="s">
        <v>22</v>
      </c>
      <c r="K30" t="s">
        <v>44</v>
      </c>
      <c r="L30">
        <v>100000</v>
      </c>
      <c r="M30" t="str">
        <f t="shared" si="3"/>
        <v>COVERED</v>
      </c>
      <c r="N30" t="str">
        <f t="shared" si="4"/>
        <v>HO08ODYWH039</v>
      </c>
    </row>
    <row r="31" spans="1:14" x14ac:dyDescent="0.3">
      <c r="A31" t="s">
        <v>24</v>
      </c>
      <c r="B31" t="s">
        <v>15</v>
      </c>
      <c r="C31" t="s">
        <v>16</v>
      </c>
      <c r="D31" t="s">
        <v>17</v>
      </c>
      <c r="E31" t="s">
        <v>18</v>
      </c>
      <c r="F31" t="str">
        <f t="shared" si="0"/>
        <v>08</v>
      </c>
      <c r="G31">
        <f t="shared" si="1"/>
        <v>16</v>
      </c>
      <c r="H31">
        <v>44946.5</v>
      </c>
      <c r="I31">
        <f t="shared" si="2"/>
        <v>2724.030303030303</v>
      </c>
      <c r="J31" t="s">
        <v>25</v>
      </c>
      <c r="K31" t="s">
        <v>26</v>
      </c>
      <c r="L31">
        <v>50000</v>
      </c>
      <c r="M31" t="str">
        <f t="shared" si="3"/>
        <v>COVERED</v>
      </c>
      <c r="N31" t="str">
        <f t="shared" si="4"/>
        <v>FD08MTGGR003</v>
      </c>
    </row>
    <row r="32" spans="1:14" x14ac:dyDescent="0.3">
      <c r="A32" t="s">
        <v>21</v>
      </c>
      <c r="B32" t="s">
        <v>15</v>
      </c>
      <c r="C32" t="s">
        <v>16</v>
      </c>
      <c r="D32" t="s">
        <v>17</v>
      </c>
      <c r="E32" t="s">
        <v>18</v>
      </c>
      <c r="F32" t="str">
        <f t="shared" si="0"/>
        <v>06</v>
      </c>
      <c r="G32">
        <f t="shared" si="1"/>
        <v>18</v>
      </c>
      <c r="H32">
        <v>44974.8</v>
      </c>
      <c r="I32">
        <f t="shared" si="2"/>
        <v>2431.0702702702706</v>
      </c>
      <c r="J32" t="s">
        <v>22</v>
      </c>
      <c r="K32" t="s">
        <v>23</v>
      </c>
      <c r="L32">
        <v>50000</v>
      </c>
      <c r="M32" t="str">
        <f t="shared" si="3"/>
        <v>COVERED</v>
      </c>
      <c r="N32" t="str">
        <f t="shared" si="4"/>
        <v>FD06MTGWH002</v>
      </c>
    </row>
    <row r="33" spans="1:14" x14ac:dyDescent="0.3">
      <c r="A33" t="s">
        <v>123</v>
      </c>
      <c r="B33" t="s">
        <v>15</v>
      </c>
      <c r="C33" t="s">
        <v>16</v>
      </c>
      <c r="D33" t="s">
        <v>30</v>
      </c>
      <c r="E33" t="s">
        <v>31</v>
      </c>
      <c r="F33" t="str">
        <f t="shared" si="0"/>
        <v>06</v>
      </c>
      <c r="G33">
        <f t="shared" si="1"/>
        <v>18</v>
      </c>
      <c r="H33">
        <v>46311.4</v>
      </c>
      <c r="I33">
        <f t="shared" si="2"/>
        <v>2503.3189189189188</v>
      </c>
      <c r="J33" t="s">
        <v>25</v>
      </c>
      <c r="K33" t="s">
        <v>32</v>
      </c>
      <c r="L33">
        <v>75000</v>
      </c>
      <c r="M33" t="str">
        <f t="shared" si="3"/>
        <v>COVERED</v>
      </c>
      <c r="N33" t="str">
        <f t="shared" si="4"/>
        <v>FD06FCSGR006</v>
      </c>
    </row>
    <row r="34" spans="1:14" x14ac:dyDescent="0.3">
      <c r="A34" t="s">
        <v>71</v>
      </c>
      <c r="B34" t="s">
        <v>62</v>
      </c>
      <c r="C34" t="s">
        <v>63</v>
      </c>
      <c r="D34" t="s">
        <v>64</v>
      </c>
      <c r="E34" t="s">
        <v>65</v>
      </c>
      <c r="F34" t="str">
        <f t="shared" ref="F34:F53" si="5">MID(A34,3,2)</f>
        <v>09</v>
      </c>
      <c r="G34">
        <f t="shared" ref="G34:G65" si="6">IF(24-F34&gt;0,24-F34,100-F34+24)</f>
        <v>15</v>
      </c>
      <c r="H34">
        <v>48114.2</v>
      </c>
      <c r="I34">
        <f t="shared" ref="I34:I65" si="7">H34/(G34+0.5)</f>
        <v>3104.1419354838708</v>
      </c>
      <c r="J34" t="s">
        <v>22</v>
      </c>
      <c r="K34" t="s">
        <v>35</v>
      </c>
      <c r="L34">
        <v>100000</v>
      </c>
      <c r="M34" t="str">
        <f t="shared" ref="M34:M65" si="8">IF(I34&lt;=L34,"COVERED","NOT COVERED")</f>
        <v>COVERED</v>
      </c>
      <c r="N34" t="str">
        <f t="shared" ref="N34:N53" si="9">_xlfn.CONCAT(B34,F34,D34,UPPER(LEFT(J34,2)),MID(A34,8,3))</f>
        <v>TY09CAMWH024</v>
      </c>
    </row>
    <row r="35" spans="1:14" x14ac:dyDescent="0.3">
      <c r="A35" t="s">
        <v>93</v>
      </c>
      <c r="B35" t="s">
        <v>81</v>
      </c>
      <c r="C35" t="s">
        <v>82</v>
      </c>
      <c r="D35" t="s">
        <v>91</v>
      </c>
      <c r="E35" t="s">
        <v>92</v>
      </c>
      <c r="F35" t="str">
        <f t="shared" si="5"/>
        <v>07</v>
      </c>
      <c r="G35">
        <f t="shared" si="6"/>
        <v>17</v>
      </c>
      <c r="H35">
        <v>50854.1</v>
      </c>
      <c r="I35">
        <f t="shared" si="7"/>
        <v>2905.9485714285715</v>
      </c>
      <c r="J35" t="s">
        <v>19</v>
      </c>
      <c r="K35" t="s">
        <v>68</v>
      </c>
      <c r="L35">
        <v>100000</v>
      </c>
      <c r="M35" t="str">
        <f t="shared" si="8"/>
        <v>COVERED</v>
      </c>
      <c r="N35" t="str">
        <f t="shared" si="9"/>
        <v>HO07ODYBL038</v>
      </c>
    </row>
    <row r="36" spans="1:14" x14ac:dyDescent="0.3">
      <c r="A36" t="s">
        <v>33</v>
      </c>
      <c r="B36" t="s">
        <v>15</v>
      </c>
      <c r="C36" t="s">
        <v>16</v>
      </c>
      <c r="D36" t="s">
        <v>30</v>
      </c>
      <c r="E36" t="s">
        <v>31</v>
      </c>
      <c r="F36" t="str">
        <f t="shared" si="5"/>
        <v>06</v>
      </c>
      <c r="G36">
        <f t="shared" si="6"/>
        <v>18</v>
      </c>
      <c r="H36">
        <v>52229.5</v>
      </c>
      <c r="I36">
        <f t="shared" si="7"/>
        <v>2823.2162162162163</v>
      </c>
      <c r="J36" t="s">
        <v>25</v>
      </c>
      <c r="K36" t="s">
        <v>26</v>
      </c>
      <c r="L36">
        <v>75000</v>
      </c>
      <c r="M36" t="str">
        <f t="shared" si="8"/>
        <v>COVERED</v>
      </c>
      <c r="N36" t="str">
        <f t="shared" si="9"/>
        <v>FD06FCSGR007</v>
      </c>
    </row>
    <row r="37" spans="1:14" x14ac:dyDescent="0.3">
      <c r="A37" t="s">
        <v>109</v>
      </c>
      <c r="B37" t="s">
        <v>98</v>
      </c>
      <c r="C37" t="s">
        <v>99</v>
      </c>
      <c r="D37" t="s">
        <v>105</v>
      </c>
      <c r="E37" t="s">
        <v>106</v>
      </c>
      <c r="F37" t="str">
        <f t="shared" si="5"/>
        <v>04</v>
      </c>
      <c r="G37">
        <f t="shared" si="6"/>
        <v>20</v>
      </c>
      <c r="H37">
        <v>52699.4</v>
      </c>
      <c r="I37">
        <f t="shared" si="7"/>
        <v>2570.7024390243905</v>
      </c>
      <c r="J37" t="s">
        <v>74</v>
      </c>
      <c r="K37" t="s">
        <v>51</v>
      </c>
      <c r="L37">
        <v>75000</v>
      </c>
      <c r="M37" t="str">
        <f t="shared" si="8"/>
        <v>COVERED</v>
      </c>
      <c r="N37" t="str">
        <f t="shared" si="9"/>
        <v>CR04CARRE048</v>
      </c>
    </row>
    <row r="38" spans="1:14" x14ac:dyDescent="0.3">
      <c r="A38" t="s">
        <v>122</v>
      </c>
      <c r="B38" t="s">
        <v>81</v>
      </c>
      <c r="C38" t="s">
        <v>82</v>
      </c>
      <c r="D38" t="s">
        <v>91</v>
      </c>
      <c r="E38" t="s">
        <v>92</v>
      </c>
      <c r="F38" t="str">
        <f t="shared" si="5"/>
        <v>05</v>
      </c>
      <c r="G38">
        <f t="shared" si="6"/>
        <v>19</v>
      </c>
      <c r="H38">
        <v>60389.5</v>
      </c>
      <c r="I38">
        <f t="shared" si="7"/>
        <v>3096.897435897436</v>
      </c>
      <c r="J38" t="s">
        <v>22</v>
      </c>
      <c r="K38" t="s">
        <v>35</v>
      </c>
      <c r="L38">
        <v>100000</v>
      </c>
      <c r="M38" t="str">
        <f t="shared" si="8"/>
        <v>COVERED</v>
      </c>
      <c r="N38" t="str">
        <f t="shared" si="9"/>
        <v>HO05ODYWH037</v>
      </c>
    </row>
    <row r="39" spans="1:14" x14ac:dyDescent="0.3">
      <c r="A39" t="s">
        <v>72</v>
      </c>
      <c r="B39" t="s">
        <v>62</v>
      </c>
      <c r="C39" t="s">
        <v>63</v>
      </c>
      <c r="D39" t="s">
        <v>73</v>
      </c>
      <c r="E39" t="s">
        <v>48</v>
      </c>
      <c r="F39" t="str">
        <f t="shared" si="5"/>
        <v>02</v>
      </c>
      <c r="G39">
        <f t="shared" si="6"/>
        <v>22</v>
      </c>
      <c r="H39">
        <v>64467.4</v>
      </c>
      <c r="I39">
        <f t="shared" si="7"/>
        <v>2865.2177777777779</v>
      </c>
      <c r="J39" t="s">
        <v>74</v>
      </c>
      <c r="K39" t="s">
        <v>75</v>
      </c>
      <c r="L39">
        <v>100000</v>
      </c>
      <c r="M39" t="str">
        <f t="shared" si="8"/>
        <v>COVERED</v>
      </c>
      <c r="N39" t="str">
        <f t="shared" si="9"/>
        <v>TY02CORRE025</v>
      </c>
    </row>
    <row r="40" spans="1:14" x14ac:dyDescent="0.3">
      <c r="A40" t="s">
        <v>97</v>
      </c>
      <c r="B40" t="s">
        <v>98</v>
      </c>
      <c r="C40" t="s">
        <v>99</v>
      </c>
      <c r="D40" t="s">
        <v>100</v>
      </c>
      <c r="E40" t="s">
        <v>101</v>
      </c>
      <c r="F40" t="str">
        <f t="shared" si="5"/>
        <v>04</v>
      </c>
      <c r="G40">
        <f t="shared" si="6"/>
        <v>20</v>
      </c>
      <c r="H40">
        <v>64542</v>
      </c>
      <c r="I40">
        <f t="shared" si="7"/>
        <v>3148.3902439024391</v>
      </c>
      <c r="J40" t="s">
        <v>60</v>
      </c>
      <c r="K40" t="s">
        <v>20</v>
      </c>
      <c r="L40">
        <v>75000</v>
      </c>
      <c r="M40" t="str">
        <f t="shared" si="8"/>
        <v>COVERED</v>
      </c>
      <c r="N40" t="str">
        <f t="shared" si="9"/>
        <v>CR04PTCBL042</v>
      </c>
    </row>
    <row r="41" spans="1:14" x14ac:dyDescent="0.3">
      <c r="A41" t="s">
        <v>70</v>
      </c>
      <c r="B41" t="s">
        <v>62</v>
      </c>
      <c r="C41" t="s">
        <v>63</v>
      </c>
      <c r="D41" t="s">
        <v>64</v>
      </c>
      <c r="E41" t="s">
        <v>65</v>
      </c>
      <c r="F41" t="str">
        <f t="shared" si="5"/>
        <v>02</v>
      </c>
      <c r="G41">
        <f t="shared" si="6"/>
        <v>22</v>
      </c>
      <c r="H41">
        <v>67829.100000000006</v>
      </c>
      <c r="I41">
        <f t="shared" si="7"/>
        <v>3014.626666666667</v>
      </c>
      <c r="J41" t="s">
        <v>19</v>
      </c>
      <c r="K41" t="s">
        <v>20</v>
      </c>
      <c r="L41">
        <v>100000</v>
      </c>
      <c r="M41" t="str">
        <f t="shared" si="8"/>
        <v>COVERED</v>
      </c>
      <c r="N41" t="str">
        <f t="shared" si="9"/>
        <v>TY02CAMBL023</v>
      </c>
    </row>
    <row r="42" spans="1:14" x14ac:dyDescent="0.3">
      <c r="A42" t="s">
        <v>95</v>
      </c>
      <c r="B42" t="s">
        <v>81</v>
      </c>
      <c r="C42" t="s">
        <v>82</v>
      </c>
      <c r="D42" t="s">
        <v>91</v>
      </c>
      <c r="E42" t="s">
        <v>92</v>
      </c>
      <c r="F42" t="str">
        <f t="shared" si="5"/>
        <v>01</v>
      </c>
      <c r="G42">
        <f t="shared" si="6"/>
        <v>23</v>
      </c>
      <c r="H42">
        <v>68658.899999999994</v>
      </c>
      <c r="I42">
        <f t="shared" si="7"/>
        <v>2921.6553191489361</v>
      </c>
      <c r="J42" t="s">
        <v>19</v>
      </c>
      <c r="K42" t="s">
        <v>20</v>
      </c>
      <c r="L42">
        <v>100000</v>
      </c>
      <c r="M42" t="str">
        <f t="shared" si="8"/>
        <v>COVERED</v>
      </c>
      <c r="N42" t="str">
        <f t="shared" si="9"/>
        <v>HO01ODYBL040</v>
      </c>
    </row>
    <row r="43" spans="1:14" x14ac:dyDescent="0.3">
      <c r="A43" t="s">
        <v>85</v>
      </c>
      <c r="B43" t="s">
        <v>81</v>
      </c>
      <c r="C43" t="s">
        <v>82</v>
      </c>
      <c r="D43" t="s">
        <v>83</v>
      </c>
      <c r="E43" t="s">
        <v>84</v>
      </c>
      <c r="F43" t="str">
        <f t="shared" si="5"/>
        <v>01</v>
      </c>
      <c r="G43">
        <f t="shared" si="6"/>
        <v>23</v>
      </c>
      <c r="H43">
        <v>69891.899999999994</v>
      </c>
      <c r="I43">
        <f t="shared" si="7"/>
        <v>2974.1234042553187</v>
      </c>
      <c r="J43" t="s">
        <v>60</v>
      </c>
      <c r="K43" t="s">
        <v>28</v>
      </c>
      <c r="L43">
        <v>75000</v>
      </c>
      <c r="M43" t="str">
        <f t="shared" si="8"/>
        <v>COVERED</v>
      </c>
      <c r="N43" t="str">
        <f t="shared" si="9"/>
        <v>HO01CIVBL031</v>
      </c>
    </row>
    <row r="44" spans="1:14" x14ac:dyDescent="0.3">
      <c r="A44" t="s">
        <v>108</v>
      </c>
      <c r="B44" t="s">
        <v>98</v>
      </c>
      <c r="C44" t="s">
        <v>99</v>
      </c>
      <c r="D44" t="s">
        <v>105</v>
      </c>
      <c r="E44" t="s">
        <v>106</v>
      </c>
      <c r="F44" t="str">
        <f t="shared" si="5"/>
        <v>04</v>
      </c>
      <c r="G44">
        <f t="shared" si="6"/>
        <v>20</v>
      </c>
      <c r="H44">
        <v>72527.199999999997</v>
      </c>
      <c r="I44">
        <f t="shared" si="7"/>
        <v>3537.9121951219513</v>
      </c>
      <c r="J44" t="s">
        <v>22</v>
      </c>
      <c r="K44" t="s">
        <v>51</v>
      </c>
      <c r="L44">
        <v>75000</v>
      </c>
      <c r="M44" t="str">
        <f t="shared" si="8"/>
        <v>COVERED</v>
      </c>
      <c r="N44" t="str">
        <f t="shared" si="9"/>
        <v>CR04CARWH047</v>
      </c>
    </row>
    <row r="45" spans="1:14" x14ac:dyDescent="0.3">
      <c r="A45" t="s">
        <v>76</v>
      </c>
      <c r="B45" t="s">
        <v>62</v>
      </c>
      <c r="C45" t="s">
        <v>63</v>
      </c>
      <c r="D45" t="s">
        <v>73</v>
      </c>
      <c r="E45" t="s">
        <v>48</v>
      </c>
      <c r="F45" t="str">
        <f t="shared" si="5"/>
        <v>03</v>
      </c>
      <c r="G45">
        <f t="shared" si="6"/>
        <v>21</v>
      </c>
      <c r="H45">
        <v>73444.399999999994</v>
      </c>
      <c r="I45">
        <f t="shared" si="7"/>
        <v>3416.0186046511626</v>
      </c>
      <c r="J45" t="s">
        <v>19</v>
      </c>
      <c r="K45" t="s">
        <v>75</v>
      </c>
      <c r="L45">
        <v>100000</v>
      </c>
      <c r="M45" t="str">
        <f t="shared" si="8"/>
        <v>COVERED</v>
      </c>
      <c r="N45" t="str">
        <f t="shared" si="9"/>
        <v>TY03CORBL026</v>
      </c>
    </row>
    <row r="46" spans="1:14" x14ac:dyDescent="0.3">
      <c r="A46" t="s">
        <v>107</v>
      </c>
      <c r="B46" t="s">
        <v>98</v>
      </c>
      <c r="C46" t="s">
        <v>99</v>
      </c>
      <c r="D46" t="s">
        <v>105</v>
      </c>
      <c r="E46" t="s">
        <v>106</v>
      </c>
      <c r="F46" t="str">
        <f t="shared" si="5"/>
        <v>00</v>
      </c>
      <c r="G46">
        <f t="shared" si="6"/>
        <v>24</v>
      </c>
      <c r="H46">
        <v>77243.100000000006</v>
      </c>
      <c r="I46">
        <f t="shared" si="7"/>
        <v>3152.7795918367351</v>
      </c>
      <c r="J46" t="s">
        <v>19</v>
      </c>
      <c r="K46" t="s">
        <v>28</v>
      </c>
      <c r="L46">
        <v>75000</v>
      </c>
      <c r="M46" t="str">
        <f t="shared" si="8"/>
        <v>COVERED</v>
      </c>
      <c r="N46" t="str">
        <f t="shared" si="9"/>
        <v>CR00CARBL046</v>
      </c>
    </row>
    <row r="47" spans="1:14" x14ac:dyDescent="0.3">
      <c r="A47" t="s">
        <v>104</v>
      </c>
      <c r="B47" t="s">
        <v>98</v>
      </c>
      <c r="C47" t="s">
        <v>99</v>
      </c>
      <c r="D47" t="s">
        <v>105</v>
      </c>
      <c r="E47" t="s">
        <v>106</v>
      </c>
      <c r="F47" t="str">
        <f t="shared" si="5"/>
        <v>99</v>
      </c>
      <c r="G47">
        <f t="shared" si="6"/>
        <v>25</v>
      </c>
      <c r="H47">
        <v>79420.600000000006</v>
      </c>
      <c r="I47">
        <f t="shared" si="7"/>
        <v>3114.5333333333338</v>
      </c>
      <c r="J47" t="s">
        <v>25</v>
      </c>
      <c r="K47" t="s">
        <v>57</v>
      </c>
      <c r="L47">
        <v>75000</v>
      </c>
      <c r="M47" t="str">
        <f t="shared" si="8"/>
        <v>COVERED</v>
      </c>
      <c r="N47" t="str">
        <f t="shared" si="9"/>
        <v>CR99CARGR045</v>
      </c>
    </row>
    <row r="48" spans="1:14" x14ac:dyDescent="0.3">
      <c r="A48" t="s">
        <v>59</v>
      </c>
      <c r="B48" t="s">
        <v>45</v>
      </c>
      <c r="C48" t="s">
        <v>46</v>
      </c>
      <c r="D48" t="s">
        <v>55</v>
      </c>
      <c r="E48" t="s">
        <v>56</v>
      </c>
      <c r="F48" t="str">
        <f t="shared" si="5"/>
        <v>00</v>
      </c>
      <c r="G48">
        <f t="shared" si="6"/>
        <v>24</v>
      </c>
      <c r="H48">
        <v>80685.8</v>
      </c>
      <c r="I48">
        <f t="shared" si="7"/>
        <v>3293.2979591836738</v>
      </c>
      <c r="J48" t="s">
        <v>60</v>
      </c>
      <c r="K48" t="s">
        <v>42</v>
      </c>
      <c r="L48">
        <v>100000</v>
      </c>
      <c r="M48" t="str">
        <f t="shared" si="8"/>
        <v>COVERED</v>
      </c>
      <c r="N48" t="str">
        <f t="shared" si="9"/>
        <v>GM00SLVBL019</v>
      </c>
    </row>
    <row r="49" spans="1:14" x14ac:dyDescent="0.3">
      <c r="A49" t="s">
        <v>80</v>
      </c>
      <c r="B49" t="s">
        <v>81</v>
      </c>
      <c r="C49" t="s">
        <v>82</v>
      </c>
      <c r="D49" t="s">
        <v>83</v>
      </c>
      <c r="E49" t="s">
        <v>84</v>
      </c>
      <c r="F49" t="str">
        <f t="shared" si="5"/>
        <v>99</v>
      </c>
      <c r="G49">
        <f t="shared" si="6"/>
        <v>25</v>
      </c>
      <c r="H49">
        <v>82374</v>
      </c>
      <c r="I49">
        <f t="shared" si="7"/>
        <v>3230.3529411764707</v>
      </c>
      <c r="J49" t="s">
        <v>22</v>
      </c>
      <c r="K49" t="s">
        <v>44</v>
      </c>
      <c r="L49">
        <v>75000</v>
      </c>
      <c r="M49" t="str">
        <f t="shared" si="8"/>
        <v>COVERED</v>
      </c>
      <c r="N49" t="str">
        <f t="shared" si="9"/>
        <v>HO99CIVWH030</v>
      </c>
    </row>
    <row r="50" spans="1:14" x14ac:dyDescent="0.3">
      <c r="A50" t="s">
        <v>58</v>
      </c>
      <c r="B50" t="s">
        <v>45</v>
      </c>
      <c r="C50" t="s">
        <v>46</v>
      </c>
      <c r="D50" t="s">
        <v>55</v>
      </c>
      <c r="E50" t="s">
        <v>56</v>
      </c>
      <c r="F50" t="str">
        <f t="shared" si="5"/>
        <v>98</v>
      </c>
      <c r="G50">
        <f t="shared" si="6"/>
        <v>26</v>
      </c>
      <c r="H50">
        <v>83162.7</v>
      </c>
      <c r="I50">
        <f t="shared" si="7"/>
        <v>3138.2150943396227</v>
      </c>
      <c r="J50" t="s">
        <v>19</v>
      </c>
      <c r="K50" t="s">
        <v>49</v>
      </c>
      <c r="L50">
        <v>100000</v>
      </c>
      <c r="M50" t="str">
        <f t="shared" si="8"/>
        <v>COVERED</v>
      </c>
      <c r="N50" t="str">
        <f t="shared" si="9"/>
        <v>GM98SLVBL018</v>
      </c>
    </row>
    <row r="51" spans="1:14" x14ac:dyDescent="0.3">
      <c r="A51" t="s">
        <v>69</v>
      </c>
      <c r="B51" t="s">
        <v>62</v>
      </c>
      <c r="C51" t="s">
        <v>63</v>
      </c>
      <c r="D51" t="s">
        <v>64</v>
      </c>
      <c r="E51" t="s">
        <v>65</v>
      </c>
      <c r="F51" t="str">
        <f t="shared" si="5"/>
        <v>00</v>
      </c>
      <c r="G51">
        <f t="shared" si="6"/>
        <v>24</v>
      </c>
      <c r="H51">
        <v>85928</v>
      </c>
      <c r="I51">
        <f t="shared" si="7"/>
        <v>3507.2653061224491</v>
      </c>
      <c r="J51" t="s">
        <v>25</v>
      </c>
      <c r="K51" t="s">
        <v>32</v>
      </c>
      <c r="L51">
        <v>100000</v>
      </c>
      <c r="M51" t="str">
        <f t="shared" si="8"/>
        <v>COVERED</v>
      </c>
      <c r="N51" t="str">
        <f t="shared" si="9"/>
        <v>TY00CAMGR022</v>
      </c>
    </row>
    <row r="52" spans="1:14" x14ac:dyDescent="0.3">
      <c r="A52" t="s">
        <v>67</v>
      </c>
      <c r="B52" t="s">
        <v>62</v>
      </c>
      <c r="C52" t="s">
        <v>63</v>
      </c>
      <c r="D52" t="s">
        <v>64</v>
      </c>
      <c r="E52" t="s">
        <v>65</v>
      </c>
      <c r="F52" t="str">
        <f t="shared" si="5"/>
        <v>98</v>
      </c>
      <c r="G52">
        <f t="shared" si="6"/>
        <v>26</v>
      </c>
      <c r="H52">
        <v>93382.6</v>
      </c>
      <c r="I52">
        <f t="shared" si="7"/>
        <v>3523.8716981132079</v>
      </c>
      <c r="J52" t="s">
        <v>19</v>
      </c>
      <c r="K52" t="s">
        <v>68</v>
      </c>
      <c r="L52">
        <v>100000</v>
      </c>
      <c r="M52" t="str">
        <f t="shared" si="8"/>
        <v>COVERED</v>
      </c>
      <c r="N52" t="str">
        <f t="shared" si="9"/>
        <v>TY98CAMBL021</v>
      </c>
    </row>
    <row r="53" spans="1:14" x14ac:dyDescent="0.3">
      <c r="A53" t="s">
        <v>61</v>
      </c>
      <c r="B53" t="s">
        <v>62</v>
      </c>
      <c r="C53" t="s">
        <v>63</v>
      </c>
      <c r="D53" t="s">
        <v>64</v>
      </c>
      <c r="E53" t="s">
        <v>65</v>
      </c>
      <c r="F53" t="str">
        <f t="shared" si="5"/>
        <v>96</v>
      </c>
      <c r="G53">
        <f t="shared" si="6"/>
        <v>28</v>
      </c>
      <c r="H53">
        <v>114660.6</v>
      </c>
      <c r="I53">
        <f t="shared" si="7"/>
        <v>4023.1789473684212</v>
      </c>
      <c r="J53" t="s">
        <v>25</v>
      </c>
      <c r="K53" t="s">
        <v>66</v>
      </c>
      <c r="L53">
        <v>100000</v>
      </c>
      <c r="M53" t="str">
        <f t="shared" si="8"/>
        <v>COVERED</v>
      </c>
      <c r="N53" t="str">
        <f t="shared" si="9"/>
        <v>TY96CAMGR020</v>
      </c>
    </row>
    <row r="57" spans="1:14" x14ac:dyDescent="0.3">
      <c r="B57" t="s">
        <v>118</v>
      </c>
      <c r="C57" t="s">
        <v>99</v>
      </c>
      <c r="F57" t="s">
        <v>64</v>
      </c>
      <c r="G57" t="s">
        <v>65</v>
      </c>
    </row>
    <row r="58" spans="1:14" x14ac:dyDescent="0.3">
      <c r="B58" t="s">
        <v>15</v>
      </c>
      <c r="C58" t="s">
        <v>16</v>
      </c>
      <c r="F58" t="s">
        <v>105</v>
      </c>
      <c r="G58" t="s">
        <v>106</v>
      </c>
    </row>
    <row r="59" spans="1:14" x14ac:dyDescent="0.3">
      <c r="B59" t="s">
        <v>45</v>
      </c>
      <c r="C59" t="s">
        <v>46</v>
      </c>
      <c r="F59" t="s">
        <v>119</v>
      </c>
      <c r="G59" t="s">
        <v>120</v>
      </c>
    </row>
    <row r="60" spans="1:14" x14ac:dyDescent="0.3">
      <c r="B60" t="s">
        <v>81</v>
      </c>
      <c r="C60" t="s">
        <v>82</v>
      </c>
      <c r="F60" t="s">
        <v>83</v>
      </c>
      <c r="G60" t="s">
        <v>84</v>
      </c>
    </row>
    <row r="61" spans="1:14" x14ac:dyDescent="0.3">
      <c r="B61" t="s">
        <v>111</v>
      </c>
      <c r="C61" t="s">
        <v>112</v>
      </c>
      <c r="F61" t="s">
        <v>47</v>
      </c>
      <c r="G61" t="s">
        <v>48</v>
      </c>
    </row>
    <row r="62" spans="1:14" x14ac:dyDescent="0.3">
      <c r="B62" t="s">
        <v>62</v>
      </c>
      <c r="C62" t="s">
        <v>63</v>
      </c>
      <c r="F62" t="s">
        <v>113</v>
      </c>
      <c r="G62" t="s">
        <v>114</v>
      </c>
    </row>
    <row r="63" spans="1:14" x14ac:dyDescent="0.3">
      <c r="F63" t="s">
        <v>30</v>
      </c>
      <c r="G63" t="s">
        <v>31</v>
      </c>
    </row>
    <row r="64" spans="1:14" x14ac:dyDescent="0.3">
      <c r="F64" t="s">
        <v>17</v>
      </c>
      <c r="G64" t="s">
        <v>18</v>
      </c>
    </row>
    <row r="65" spans="6:7" x14ac:dyDescent="0.3">
      <c r="F65" t="s">
        <v>91</v>
      </c>
      <c r="G65" t="s">
        <v>92</v>
      </c>
    </row>
    <row r="66" spans="6:7" x14ac:dyDescent="0.3">
      <c r="F66" t="s">
        <v>100</v>
      </c>
      <c r="G66" t="s">
        <v>101</v>
      </c>
    </row>
    <row r="67" spans="6:7" x14ac:dyDescent="0.3">
      <c r="F67" t="s">
        <v>55</v>
      </c>
      <c r="G67" t="s">
        <v>56</v>
      </c>
    </row>
  </sheetData>
  <sortState xmlns:xlrd2="http://schemas.microsoft.com/office/spreadsheetml/2017/richdata2" ref="A2:N53">
    <sortCondition ref="H2:H53"/>
  </sortState>
  <conditionalFormatting sqref="H2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K</dc:creator>
  <cp:lastModifiedBy>PRASANTH K</cp:lastModifiedBy>
  <dcterms:created xsi:type="dcterms:W3CDTF">2024-03-26T14:02:02Z</dcterms:created>
  <dcterms:modified xsi:type="dcterms:W3CDTF">2024-03-30T06:57:23Z</dcterms:modified>
</cp:coreProperties>
</file>