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liveuclac-my.sharepoint.com/personal/ucahacp_ucl_ac_uk/Documents/PRAiS 2/"/>
    </mc:Choice>
  </mc:AlternateContent>
  <xr:revisionPtr revIDLastSave="10" documentId="8_{2C87A407-10EE-472E-BFAB-D432ABB471EC}" xr6:coauthVersionLast="45" xr6:coauthVersionMax="45" xr10:uidLastSave="{304D71FC-6993-4CC7-9880-03BA6F107482}"/>
  <bookViews>
    <workbookView xWindow="-98" yWindow="-98" windowWidth="22695" windowHeight="14595" xr2:uid="{00000000-000D-0000-FFFF-FFFF00000000}"/>
  </bookViews>
  <sheets>
    <sheet name="Metric 2014_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  <c r="B28" i="1"/>
  <c r="B27" i="1"/>
  <c r="B26" i="1"/>
  <c r="B25" i="1"/>
  <c r="B24" i="1"/>
  <c r="B23" i="1"/>
  <c r="B22" i="1"/>
  <c r="B21" i="1"/>
  <c r="B20" i="1"/>
  <c r="I11" i="1" l="1"/>
  <c r="I10" i="1"/>
  <c r="I3" i="1"/>
  <c r="I2" i="1"/>
  <c r="O13" i="1"/>
  <c r="J13" i="1" s="1"/>
  <c r="N13" i="1"/>
  <c r="I13" i="1" s="1"/>
  <c r="M13" i="1"/>
  <c r="L13" i="1"/>
  <c r="O12" i="1"/>
  <c r="J12" i="1" s="1"/>
  <c r="N12" i="1"/>
  <c r="I12" i="1" s="1"/>
  <c r="M12" i="1"/>
  <c r="L12" i="1"/>
  <c r="O11" i="1"/>
  <c r="J11" i="1" s="1"/>
  <c r="N11" i="1"/>
  <c r="M11" i="1"/>
  <c r="L11" i="1"/>
  <c r="O10" i="1"/>
  <c r="J10" i="1" s="1"/>
  <c r="N10" i="1"/>
  <c r="M10" i="1"/>
  <c r="L10" i="1"/>
  <c r="O9" i="1"/>
  <c r="J9" i="1" s="1"/>
  <c r="N9" i="1"/>
  <c r="I9" i="1" s="1"/>
  <c r="M9" i="1"/>
  <c r="L9" i="1"/>
  <c r="O8" i="1"/>
  <c r="J8" i="1" s="1"/>
  <c r="N8" i="1"/>
  <c r="I8" i="1" s="1"/>
  <c r="M8" i="1"/>
  <c r="L8" i="1"/>
  <c r="O7" i="1"/>
  <c r="J7" i="1" s="1"/>
  <c r="N7" i="1"/>
  <c r="I7" i="1" s="1"/>
  <c r="M7" i="1"/>
  <c r="L7" i="1"/>
  <c r="O6" i="1"/>
  <c r="J6" i="1" s="1"/>
  <c r="N6" i="1"/>
  <c r="I6" i="1" s="1"/>
  <c r="M6" i="1"/>
  <c r="L6" i="1"/>
  <c r="O5" i="1"/>
  <c r="J5" i="1" s="1"/>
  <c r="N5" i="1"/>
  <c r="I5" i="1" s="1"/>
  <c r="M5" i="1"/>
  <c r="L5" i="1"/>
  <c r="O4" i="1"/>
  <c r="J4" i="1" s="1"/>
  <c r="N4" i="1"/>
  <c r="I4" i="1" s="1"/>
  <c r="M4" i="1"/>
  <c r="L4" i="1"/>
  <c r="O3" i="1"/>
  <c r="J3" i="1" s="1"/>
  <c r="N3" i="1"/>
  <c r="M3" i="1"/>
  <c r="L3" i="1"/>
  <c r="O2" i="1"/>
  <c r="J2" i="1" s="1"/>
  <c r="N2" i="1"/>
  <c r="M2" i="1"/>
  <c r="L2" i="1"/>
  <c r="E39" i="1"/>
  <c r="H36" i="1"/>
  <c r="C37" i="1" l="1"/>
  <c r="C36" i="1"/>
  <c r="B35" i="1"/>
  <c r="B36" i="1" s="1"/>
  <c r="H2" i="1" l="1"/>
  <c r="H3" i="1"/>
  <c r="H4" i="1"/>
  <c r="H5" i="1"/>
  <c r="H6" i="1"/>
  <c r="H7" i="1"/>
  <c r="H8" i="1"/>
  <c r="H9" i="1"/>
  <c r="H10" i="1"/>
  <c r="H11" i="1"/>
  <c r="H12" i="1"/>
  <c r="H13" i="1"/>
  <c r="G2" i="1"/>
  <c r="G3" i="1"/>
  <c r="G4" i="1"/>
  <c r="G5" i="1"/>
  <c r="G6" i="1"/>
  <c r="G7" i="1"/>
  <c r="G8" i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<sst xmlns="http://schemas.openxmlformats.org/spreadsheetml/2006/main" count="58" uniqueCount="43">
  <si>
    <t>FRE</t>
  </si>
  <si>
    <t>GRL</t>
  </si>
  <si>
    <t>RHS</t>
  </si>
  <si>
    <t>BRC</t>
  </si>
  <si>
    <t>SGH</t>
  </si>
  <si>
    <t>OLS</t>
  </si>
  <si>
    <t>ACH</t>
  </si>
  <si>
    <t>LGI</t>
  </si>
  <si>
    <t>NHB</t>
  </si>
  <si>
    <t>GUY</t>
  </si>
  <si>
    <t>BCH</t>
  </si>
  <si>
    <t>GOS</t>
  </si>
  <si>
    <t>Number of surgical episodes</t>
  </si>
  <si>
    <t>Number of deaths</t>
  </si>
  <si>
    <t>Number of survivors</t>
  </si>
  <si>
    <t>Survival Rate</t>
  </si>
  <si>
    <t>lower 99.9% limit</t>
  </si>
  <si>
    <t>lower 97.5% limit</t>
  </si>
  <si>
    <t>upper 97.5% limit</t>
  </si>
  <si>
    <t>upper 99.9% limit</t>
  </si>
  <si>
    <t>Unit</t>
  </si>
  <si>
    <t>PRAiS Predicted survival rate</t>
  </si>
  <si>
    <t>survivors (99.9% lower  limit )</t>
  </si>
  <si>
    <t>survivors (97.5% lower  limit )</t>
  </si>
  <si>
    <t>survivors (97.5% upper  limit)</t>
  </si>
  <si>
    <t>survivors (99.9% upper  limit)</t>
  </si>
  <si>
    <t>Actual</t>
  </si>
  <si>
    <t>Predicted</t>
  </si>
  <si>
    <t>Average Risk</t>
  </si>
  <si>
    <t>Surgical</t>
  </si>
  <si>
    <t>Number of</t>
  </si>
  <si>
    <t>Number</t>
  </si>
  <si>
    <t>Actual/</t>
  </si>
  <si>
    <t>CL 99.9%</t>
  </si>
  <si>
    <t>CL 97.5%</t>
  </si>
  <si>
    <t>CL 2.5%</t>
  </si>
  <si>
    <t>CL 0.1%</t>
  </si>
  <si>
    <t>Survival</t>
  </si>
  <si>
    <t>per case</t>
  </si>
  <si>
    <t>Episodes</t>
  </si>
  <si>
    <t>survivors</t>
  </si>
  <si>
    <t>of deaths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</si>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</sst>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"/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0" xfId="0" applyBorder="1"/>
    <xf numFmtId="0" fontId="0" fillId="0" borderId="0" xfId="0" applyAlignment="1">
      <alignment wrapText="1"/>
    </xf>
    <xf numFmtId="0" fontId="16" fillId="33" borderId="10" xfId="15" applyFont="1" applyFill="1" applyBorder="1" applyAlignment="1">
      <alignment vertical="center"/>
    </xf>
    <xf numFmtId="0" fontId="16" fillId="33" borderId="10" xfId="15" applyNumberFormat="1" applyFont="1" applyFill="1" applyBorder="1" applyAlignment="1">
      <alignment vertical="center" wrapText="1"/>
    </xf>
    <xf numFmtId="0" fontId="13" fillId="13" borderId="10" xfId="22" applyFont="1" applyBorder="1" applyAlignment="1">
      <alignment vertical="center" wrapText="1"/>
    </xf>
    <xf numFmtId="0" fontId="16" fillId="33" borderId="10" xfId="15" applyFont="1" applyFill="1" applyBorder="1" applyAlignment="1">
      <alignment vertical="center" wrapText="1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/>
    <xf numFmtId="0" fontId="13" fillId="34" borderId="10" xfId="7" applyFont="1" applyFill="1" applyBorder="1" applyAlignment="1">
      <alignment horizontal="center" vertical="center" wrapText="1"/>
    </xf>
    <xf numFmtId="0" fontId="13" fillId="34" borderId="10" xfId="7" applyFont="1" applyFill="1" applyBorder="1" applyAlignment="1">
      <alignment wrapText="1"/>
    </xf>
    <xf numFmtId="165" fontId="0" fillId="0" borderId="1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42" applyNumberFormat="1" applyFont="1"/>
    <xf numFmtId="0" fontId="13" fillId="34" borderId="10" xfId="7" applyFont="1" applyFill="1" applyBorder="1" applyAlignment="1">
      <alignment horizontal="center" vertical="center"/>
    </xf>
    <xf numFmtId="0" fontId="13" fillId="34" borderId="10" xfId="7" applyFont="1" applyFill="1" applyBorder="1" applyAlignment="1">
      <alignment vertical="center"/>
    </xf>
    <xf numFmtId="10" fontId="0" fillId="0" borderId="10" xfId="0" applyNumberForma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9"/>
  <sheetViews>
    <sheetView tabSelected="1" zoomScale="80" zoomScaleNormal="80" workbookViewId="0">
      <selection activeCell="O20" sqref="O20"/>
    </sheetView>
  </sheetViews>
  <sheetFormatPr defaultRowHeight="14.25" x14ac:dyDescent="0.45"/>
  <cols>
    <col min="2" max="2" width="16.1328125" customWidth="1"/>
    <col min="3" max="4" width="16.1328125" style="3" customWidth="1"/>
    <col min="5" max="5" width="16.1328125" style="4" customWidth="1"/>
    <col min="6" max="6" width="16.1328125" style="5" customWidth="1"/>
    <col min="7" max="11" width="16.1328125" style="2" customWidth="1"/>
    <col min="12" max="12" width="13.86328125" customWidth="1"/>
    <col min="13" max="13" width="13.1328125" customWidth="1"/>
    <col min="14" max="14" width="13.86328125" customWidth="1"/>
    <col min="15" max="15" width="12.1328125" customWidth="1"/>
  </cols>
  <sheetData>
    <row r="1" spans="1:16" ht="58.5" customHeight="1" x14ac:dyDescent="0.45">
      <c r="A1" s="8" t="s">
        <v>20</v>
      </c>
      <c r="B1" s="9" t="s">
        <v>12</v>
      </c>
      <c r="C1" s="10" t="s">
        <v>13</v>
      </c>
      <c r="D1" s="10" t="s">
        <v>14</v>
      </c>
      <c r="E1" s="10" t="s">
        <v>15</v>
      </c>
      <c r="F1" s="11" t="s">
        <v>21</v>
      </c>
      <c r="G1" s="10" t="s">
        <v>16</v>
      </c>
      <c r="H1" s="10" t="s">
        <v>17</v>
      </c>
      <c r="I1" s="10" t="s">
        <v>18</v>
      </c>
      <c r="J1" s="10" t="s">
        <v>19</v>
      </c>
      <c r="K1" s="7"/>
      <c r="L1" s="7" t="s">
        <v>22</v>
      </c>
      <c r="M1" s="7" t="s">
        <v>23</v>
      </c>
      <c r="N1" s="7" t="s">
        <v>24</v>
      </c>
      <c r="O1" s="7" t="s">
        <v>25</v>
      </c>
      <c r="P1" s="7"/>
    </row>
    <row r="2" spans="1:16" x14ac:dyDescent="0.45">
      <c r="A2" s="6" t="s">
        <v>0</v>
      </c>
      <c r="B2" s="12">
        <v>694</v>
      </c>
      <c r="C2" s="12">
        <v>11</v>
      </c>
      <c r="D2" s="12">
        <v>683</v>
      </c>
      <c r="E2" s="13">
        <v>0.98414985590778103</v>
      </c>
      <c r="F2" s="13">
        <v>0.97499999999999998</v>
      </c>
      <c r="G2" s="13">
        <f t="shared" ref="G2:G13" si="0">L2/B2</f>
        <v>0.95533141177500014</v>
      </c>
      <c r="H2" s="13">
        <f t="shared" ref="H2:H13" si="1">M2/B2</f>
        <v>0.96253602315000009</v>
      </c>
      <c r="I2" s="13">
        <f t="shared" ref="I2:I13" si="2">MIN(1,N2/B2)</f>
        <v>0.9855907785750001</v>
      </c>
      <c r="J2" s="13">
        <f t="shared" ref="J2:J13" si="3">MIN(1,O2/B2)</f>
        <v>0.99135446669999994</v>
      </c>
      <c r="K2" s="1"/>
      <c r="L2" s="18">
        <f t="shared" ref="L2:L13" si="4">I20*C20*E20</f>
        <v>662.99999977185007</v>
      </c>
      <c r="M2" s="18">
        <f t="shared" ref="M2:M13" si="5">J20*C20*E20</f>
        <v>668.00000006610003</v>
      </c>
      <c r="N2" s="18">
        <f t="shared" ref="N2:N13" si="6">K20*E20*C20</f>
        <v>684.00000033105005</v>
      </c>
      <c r="O2" s="18">
        <f t="shared" ref="O2:O13" si="7">L20*E20*C20</f>
        <v>687.99999988979994</v>
      </c>
      <c r="P2" s="5"/>
    </row>
    <row r="3" spans="1:16" x14ac:dyDescent="0.45">
      <c r="A3" s="6" t="s">
        <v>1</v>
      </c>
      <c r="B3" s="12">
        <v>794</v>
      </c>
      <c r="C3" s="12">
        <v>9</v>
      </c>
      <c r="D3" s="12">
        <v>785</v>
      </c>
      <c r="E3" s="13">
        <v>0.98866498740554154</v>
      </c>
      <c r="F3" s="13">
        <v>0.98070000000000002</v>
      </c>
      <c r="G3" s="13">
        <f t="shared" si="0"/>
        <v>0.96347607083489994</v>
      </c>
      <c r="H3" s="13">
        <f t="shared" si="1"/>
        <v>0.97103274582720001</v>
      </c>
      <c r="I3" s="13">
        <f t="shared" si="2"/>
        <v>0.98992443281760001</v>
      </c>
      <c r="J3" s="13">
        <f t="shared" si="3"/>
        <v>0.99370277080409997</v>
      </c>
      <c r="K3" s="1"/>
      <c r="L3" s="18">
        <f t="shared" si="4"/>
        <v>765.00000024291057</v>
      </c>
      <c r="M3" s="18">
        <f t="shared" si="5"/>
        <v>771.0000001867968</v>
      </c>
      <c r="N3" s="18">
        <f t="shared" si="6"/>
        <v>785.99999965717438</v>
      </c>
      <c r="O3" s="18">
        <f t="shared" si="7"/>
        <v>789.00000001845535</v>
      </c>
      <c r="P3" s="5"/>
    </row>
    <row r="4" spans="1:16" x14ac:dyDescent="0.45">
      <c r="A4" s="6" t="s">
        <v>2</v>
      </c>
      <c r="B4" s="12">
        <v>711</v>
      </c>
      <c r="C4" s="12">
        <v>14</v>
      </c>
      <c r="D4" s="12">
        <v>697</v>
      </c>
      <c r="E4" s="13">
        <v>0.98030942334739801</v>
      </c>
      <c r="F4" s="13">
        <v>0.98509999999999998</v>
      </c>
      <c r="G4" s="13">
        <f t="shared" si="0"/>
        <v>0.96905766521689995</v>
      </c>
      <c r="H4" s="13">
        <f t="shared" si="1"/>
        <v>0.97609001434849996</v>
      </c>
      <c r="I4" s="13">
        <f t="shared" si="2"/>
        <v>0.99296765088520011</v>
      </c>
      <c r="J4" s="13">
        <f t="shared" si="3"/>
        <v>0.99718706075819996</v>
      </c>
      <c r="K4" s="1"/>
      <c r="L4" s="18">
        <f t="shared" si="4"/>
        <v>688.99999996921588</v>
      </c>
      <c r="M4" s="18">
        <f t="shared" si="5"/>
        <v>694.00000020178345</v>
      </c>
      <c r="N4" s="18">
        <f t="shared" si="6"/>
        <v>705.99999977937728</v>
      </c>
      <c r="O4" s="18">
        <f t="shared" si="7"/>
        <v>709.0000001990802</v>
      </c>
      <c r="P4" s="5"/>
    </row>
    <row r="5" spans="1:16" x14ac:dyDescent="0.45">
      <c r="A5" s="6" t="s">
        <v>3</v>
      </c>
      <c r="B5" s="12">
        <v>880</v>
      </c>
      <c r="C5" s="12">
        <v>9</v>
      </c>
      <c r="D5" s="12">
        <v>871</v>
      </c>
      <c r="E5" s="13">
        <v>0.98977272727272725</v>
      </c>
      <c r="F5" s="13">
        <v>0.97889999999999999</v>
      </c>
      <c r="G5" s="13">
        <f t="shared" si="0"/>
        <v>0.9624999998289</v>
      </c>
      <c r="H5" s="13">
        <f t="shared" si="1"/>
        <v>0.96931818222720001</v>
      </c>
      <c r="I5" s="13">
        <f t="shared" si="2"/>
        <v>0.98749999967190005</v>
      </c>
      <c r="J5" s="13">
        <f t="shared" si="3"/>
        <v>0.9920454542778</v>
      </c>
      <c r="K5" s="1"/>
      <c r="L5" s="18">
        <f t="shared" si="4"/>
        <v>846.99999984943202</v>
      </c>
      <c r="M5" s="18">
        <f t="shared" si="5"/>
        <v>853.00000035993605</v>
      </c>
      <c r="N5" s="18">
        <f t="shared" si="6"/>
        <v>868.99999971127204</v>
      </c>
      <c r="O5" s="18">
        <f t="shared" si="7"/>
        <v>872.99999976446395</v>
      </c>
      <c r="P5" s="5"/>
    </row>
    <row r="6" spans="1:16" x14ac:dyDescent="0.45">
      <c r="A6" s="6" t="s">
        <v>4</v>
      </c>
      <c r="B6" s="12">
        <v>930</v>
      </c>
      <c r="C6" s="12">
        <v>18</v>
      </c>
      <c r="D6" s="12">
        <v>912</v>
      </c>
      <c r="E6" s="13">
        <v>0.98064516129032253</v>
      </c>
      <c r="F6" s="13">
        <v>0.98080000000000001</v>
      </c>
      <c r="G6" s="13">
        <f t="shared" si="0"/>
        <v>0.96559139742080002</v>
      </c>
      <c r="H6" s="13">
        <f t="shared" si="1"/>
        <v>0.97204301056800002</v>
      </c>
      <c r="I6" s="13">
        <f t="shared" si="2"/>
        <v>0.98924731164000002</v>
      </c>
      <c r="J6" s="13">
        <f t="shared" si="3"/>
        <v>0.99354838739840001</v>
      </c>
      <c r="K6" s="1"/>
      <c r="L6" s="18">
        <f t="shared" si="4"/>
        <v>897.99999960134403</v>
      </c>
      <c r="M6" s="18">
        <f t="shared" si="5"/>
        <v>903.99999982823999</v>
      </c>
      <c r="N6" s="18">
        <f t="shared" si="6"/>
        <v>919.99999982520001</v>
      </c>
      <c r="O6" s="18">
        <f t="shared" si="7"/>
        <v>924.00000028051204</v>
      </c>
      <c r="P6" s="5"/>
    </row>
    <row r="7" spans="1:16" x14ac:dyDescent="0.45">
      <c r="A7" s="6" t="s">
        <v>5</v>
      </c>
      <c r="B7" s="12">
        <v>892</v>
      </c>
      <c r="C7" s="12">
        <v>11</v>
      </c>
      <c r="D7" s="12">
        <v>881</v>
      </c>
      <c r="E7" s="13">
        <v>0.9876681614349776</v>
      </c>
      <c r="F7" s="13">
        <v>0.97909999999999997</v>
      </c>
      <c r="G7" s="13">
        <f t="shared" si="0"/>
        <v>0.96300448404369998</v>
      </c>
      <c r="H7" s="13">
        <f t="shared" si="1"/>
        <v>0.96973094216589995</v>
      </c>
      <c r="I7" s="13">
        <f t="shared" si="2"/>
        <v>0.98766816186689987</v>
      </c>
      <c r="J7" s="13">
        <f t="shared" si="3"/>
        <v>0.99215246630260001</v>
      </c>
      <c r="K7" s="1"/>
      <c r="L7" s="18">
        <f t="shared" si="4"/>
        <v>858.99999976698041</v>
      </c>
      <c r="M7" s="18">
        <f t="shared" si="5"/>
        <v>865.0000004119828</v>
      </c>
      <c r="N7" s="18">
        <f t="shared" si="6"/>
        <v>881.00000038527469</v>
      </c>
      <c r="O7" s="18">
        <f t="shared" si="7"/>
        <v>884.99999994191921</v>
      </c>
      <c r="P7" s="5"/>
    </row>
    <row r="8" spans="1:16" x14ac:dyDescent="0.45">
      <c r="A8" s="6" t="s">
        <v>6</v>
      </c>
      <c r="B8" s="12">
        <v>1058</v>
      </c>
      <c r="C8" s="12">
        <v>15</v>
      </c>
      <c r="D8" s="12">
        <v>1043</v>
      </c>
      <c r="E8" s="13">
        <v>0.98582230623818523</v>
      </c>
      <c r="F8" s="13">
        <v>0.97570000000000001</v>
      </c>
      <c r="G8" s="13">
        <f t="shared" si="0"/>
        <v>0.96030245781029999</v>
      </c>
      <c r="H8" s="13">
        <f t="shared" si="1"/>
        <v>0.96597353453150003</v>
      </c>
      <c r="I8" s="13">
        <f t="shared" si="2"/>
        <v>0.98487712685450002</v>
      </c>
      <c r="J8" s="13">
        <f t="shared" si="3"/>
        <v>0.98865784531909995</v>
      </c>
      <c r="K8" s="1"/>
      <c r="L8" s="18">
        <f t="shared" si="4"/>
        <v>1016.0000003632974</v>
      </c>
      <c r="M8" s="18">
        <f t="shared" si="5"/>
        <v>1021.999999534327</v>
      </c>
      <c r="N8" s="18">
        <f t="shared" si="6"/>
        <v>1042.000000212061</v>
      </c>
      <c r="O8" s="18">
        <f t="shared" si="7"/>
        <v>1046.0000003476077</v>
      </c>
      <c r="P8" s="5"/>
    </row>
    <row r="9" spans="1:16" x14ac:dyDescent="0.45">
      <c r="A9" s="6" t="s">
        <v>7</v>
      </c>
      <c r="B9" s="12">
        <v>929</v>
      </c>
      <c r="C9" s="12">
        <v>6</v>
      </c>
      <c r="D9" s="12">
        <v>923</v>
      </c>
      <c r="E9" s="13">
        <v>0.9935414424111948</v>
      </c>
      <c r="F9" s="13">
        <v>0.9778</v>
      </c>
      <c r="G9" s="13">
        <f t="shared" si="0"/>
        <v>0.9612486542416</v>
      </c>
      <c r="H9" s="13">
        <f t="shared" si="1"/>
        <v>0.96770721195700005</v>
      </c>
      <c r="I9" s="13">
        <f t="shared" si="2"/>
        <v>0.98708288510319997</v>
      </c>
      <c r="J9" s="13">
        <f t="shared" si="3"/>
        <v>0.99138859024679993</v>
      </c>
      <c r="K9" s="1"/>
      <c r="L9" s="18">
        <f t="shared" si="4"/>
        <v>892.9999997904464</v>
      </c>
      <c r="M9" s="18">
        <f t="shared" si="5"/>
        <v>898.99999990805304</v>
      </c>
      <c r="N9" s="18">
        <f t="shared" si="6"/>
        <v>917.00000026087275</v>
      </c>
      <c r="O9" s="18">
        <f t="shared" si="7"/>
        <v>921.00000033927711</v>
      </c>
      <c r="P9" s="5"/>
    </row>
    <row r="10" spans="1:16" x14ac:dyDescent="0.45">
      <c r="A10" s="6" t="s">
        <v>8</v>
      </c>
      <c r="B10" s="12">
        <v>965</v>
      </c>
      <c r="C10" s="12">
        <v>11</v>
      </c>
      <c r="D10" s="12">
        <v>954</v>
      </c>
      <c r="E10" s="13">
        <v>0.98860103626943008</v>
      </c>
      <c r="F10" s="13">
        <v>0.98299999999999998</v>
      </c>
      <c r="G10" s="13">
        <f t="shared" si="0"/>
        <v>0.96891191727399995</v>
      </c>
      <c r="H10" s="13">
        <f t="shared" si="1"/>
        <v>0.97409326407300012</v>
      </c>
      <c r="I10" s="13">
        <f t="shared" si="2"/>
        <v>0.99067357520599997</v>
      </c>
      <c r="J10" s="13">
        <f t="shared" si="3"/>
        <v>0.99378238348199988</v>
      </c>
      <c r="K10" s="1"/>
      <c r="L10" s="18">
        <f t="shared" si="4"/>
        <v>935.00000016940999</v>
      </c>
      <c r="M10" s="18">
        <f t="shared" si="5"/>
        <v>939.99999983044506</v>
      </c>
      <c r="N10" s="18">
        <f t="shared" si="6"/>
        <v>956.00000007378992</v>
      </c>
      <c r="O10" s="18">
        <f t="shared" si="7"/>
        <v>959.00000006012988</v>
      </c>
      <c r="P10" s="5"/>
    </row>
    <row r="11" spans="1:16" x14ac:dyDescent="0.45">
      <c r="A11" s="6" t="s">
        <v>9</v>
      </c>
      <c r="B11" s="12">
        <v>1202</v>
      </c>
      <c r="C11" s="12">
        <v>23</v>
      </c>
      <c r="D11" s="12">
        <v>1179</v>
      </c>
      <c r="E11" s="13">
        <v>0.98086522462562398</v>
      </c>
      <c r="F11" s="13">
        <v>0.97729999999999995</v>
      </c>
      <c r="G11" s="13">
        <f t="shared" si="0"/>
        <v>0.96256239613860006</v>
      </c>
      <c r="H11" s="13">
        <f t="shared" si="1"/>
        <v>0.96838602324480005</v>
      </c>
      <c r="I11" s="13">
        <f t="shared" si="2"/>
        <v>0.98502495839240012</v>
      </c>
      <c r="J11" s="13">
        <f t="shared" si="3"/>
        <v>0.98918469217929983</v>
      </c>
      <c r="K11" s="1"/>
      <c r="L11" s="18">
        <f t="shared" si="4"/>
        <v>1157.0000001585972</v>
      </c>
      <c r="M11" s="18">
        <f t="shared" si="5"/>
        <v>1163.9999999402496</v>
      </c>
      <c r="N11" s="18">
        <f t="shared" si="6"/>
        <v>1183.999999987665</v>
      </c>
      <c r="O11" s="18">
        <f t="shared" si="7"/>
        <v>1188.9999999995184</v>
      </c>
      <c r="P11" s="5"/>
    </row>
    <row r="12" spans="1:16" x14ac:dyDescent="0.45">
      <c r="A12" s="6" t="s">
        <v>10</v>
      </c>
      <c r="B12" s="12">
        <v>1308</v>
      </c>
      <c r="C12" s="12">
        <v>32</v>
      </c>
      <c r="D12" s="12">
        <v>1276</v>
      </c>
      <c r="E12" s="13">
        <v>0.97553516819571862</v>
      </c>
      <c r="F12" s="13">
        <v>0.96960000000000002</v>
      </c>
      <c r="G12" s="13">
        <f t="shared" si="0"/>
        <v>0.95412843991679985</v>
      </c>
      <c r="H12" s="13">
        <f t="shared" si="1"/>
        <v>0.96024464859839997</v>
      </c>
      <c r="I12" s="13">
        <f t="shared" si="2"/>
        <v>0.97859327173440003</v>
      </c>
      <c r="J12" s="13">
        <f t="shared" si="3"/>
        <v>0.98318042800319994</v>
      </c>
      <c r="K12" s="1"/>
      <c r="L12" s="18">
        <f t="shared" si="4"/>
        <v>1247.9999994111743</v>
      </c>
      <c r="M12" s="18">
        <f t="shared" si="5"/>
        <v>1256.0000003667071</v>
      </c>
      <c r="N12" s="18">
        <f t="shared" si="6"/>
        <v>1279.9999994285952</v>
      </c>
      <c r="O12" s="18">
        <f t="shared" si="7"/>
        <v>1285.9999998281855</v>
      </c>
      <c r="P12" s="5"/>
    </row>
    <row r="13" spans="1:16" x14ac:dyDescent="0.45">
      <c r="A13" s="6" t="s">
        <v>11</v>
      </c>
      <c r="B13" s="12">
        <v>1774</v>
      </c>
      <c r="C13" s="12">
        <v>15</v>
      </c>
      <c r="D13" s="12">
        <v>1759</v>
      </c>
      <c r="E13" s="13">
        <v>0.99154453213077787</v>
      </c>
      <c r="F13" s="13">
        <v>0.98409999999999997</v>
      </c>
      <c r="G13" s="13">
        <f t="shared" si="0"/>
        <v>0.97406989829629997</v>
      </c>
      <c r="H13" s="13">
        <f t="shared" si="1"/>
        <v>0.97801578305210002</v>
      </c>
      <c r="I13" s="13">
        <f t="shared" si="2"/>
        <v>0.98985343830359984</v>
      </c>
      <c r="J13" s="13">
        <f t="shared" si="3"/>
        <v>0.9926719282584</v>
      </c>
      <c r="K13" s="1"/>
      <c r="L13" s="18">
        <f t="shared" si="4"/>
        <v>1727.9999995776361</v>
      </c>
      <c r="M13" s="18">
        <f t="shared" si="5"/>
        <v>1734.9999991344255</v>
      </c>
      <c r="N13" s="18">
        <f t="shared" si="6"/>
        <v>1755.9999995505862</v>
      </c>
      <c r="O13" s="18">
        <f t="shared" si="7"/>
        <v>1761.0000007304016</v>
      </c>
      <c r="P13" s="5"/>
    </row>
    <row r="17" spans="1:13" x14ac:dyDescent="0.45">
      <c r="A17" s="21" t="s">
        <v>20</v>
      </c>
      <c r="B17" s="15" t="s">
        <v>26</v>
      </c>
      <c r="C17" s="15" t="s">
        <v>27</v>
      </c>
      <c r="D17" s="15" t="s">
        <v>28</v>
      </c>
      <c r="E17" s="15" t="s">
        <v>29</v>
      </c>
      <c r="F17" s="15" t="s">
        <v>30</v>
      </c>
      <c r="G17" s="15" t="s">
        <v>31</v>
      </c>
      <c r="H17" s="15" t="s">
        <v>32</v>
      </c>
      <c r="I17" s="20" t="s">
        <v>33</v>
      </c>
      <c r="J17" s="20" t="s">
        <v>34</v>
      </c>
      <c r="K17" s="20" t="s">
        <v>35</v>
      </c>
      <c r="L17" s="20" t="s">
        <v>36</v>
      </c>
    </row>
    <row r="18" spans="1:13" x14ac:dyDescent="0.45">
      <c r="A18" s="21"/>
      <c r="B18" s="15" t="s">
        <v>37</v>
      </c>
      <c r="C18" s="15" t="s">
        <v>37</v>
      </c>
      <c r="D18" s="15" t="s">
        <v>38</v>
      </c>
      <c r="E18" s="15" t="s">
        <v>39</v>
      </c>
      <c r="F18" s="15" t="s">
        <v>40</v>
      </c>
      <c r="G18" s="15" t="s">
        <v>41</v>
      </c>
      <c r="H18" s="15" t="s">
        <v>42</v>
      </c>
      <c r="I18" s="20"/>
      <c r="J18" s="20"/>
      <c r="K18" s="20"/>
      <c r="L18" s="20"/>
    </row>
    <row r="19" spans="1:13" x14ac:dyDescent="0.45">
      <c r="A19" s="21"/>
      <c r="B19" s="16"/>
      <c r="C19" s="16"/>
      <c r="D19" s="16"/>
      <c r="E19" s="16"/>
      <c r="F19" s="16"/>
      <c r="G19" s="16"/>
      <c r="H19" s="15" t="s">
        <v>37</v>
      </c>
      <c r="I19" s="20"/>
      <c r="J19" s="20"/>
      <c r="K19" s="20"/>
      <c r="L19" s="20"/>
    </row>
    <row r="20" spans="1:13" x14ac:dyDescent="0.45">
      <c r="A20" s="14" t="s">
        <v>0</v>
      </c>
      <c r="B20" s="13">
        <f>F20/E20</f>
        <v>0.98414985590778103</v>
      </c>
      <c r="C20" s="13">
        <v>0.97499999999999998</v>
      </c>
      <c r="D20" s="22">
        <v>2.5000000000000001E-2</v>
      </c>
      <c r="E20" s="12">
        <v>694</v>
      </c>
      <c r="F20" s="12">
        <v>683</v>
      </c>
      <c r="G20" s="12">
        <v>11</v>
      </c>
      <c r="H20" s="17">
        <v>1.0094000000000001</v>
      </c>
      <c r="I20" s="22">
        <v>0.97982708900000004</v>
      </c>
      <c r="J20" s="22">
        <v>0.98721643400000003</v>
      </c>
      <c r="K20" s="22">
        <v>1.0108623370000001</v>
      </c>
      <c r="L20" s="22">
        <v>1.0167738120000001</v>
      </c>
      <c r="M20" s="5"/>
    </row>
    <row r="21" spans="1:13" x14ac:dyDescent="0.45">
      <c r="A21" s="14" t="s">
        <v>1</v>
      </c>
      <c r="B21" s="13">
        <f t="shared" ref="B21:B31" si="8">F21/E21</f>
        <v>0.98866498740554154</v>
      </c>
      <c r="C21" s="13">
        <v>0.98070000000000002</v>
      </c>
      <c r="D21" s="22">
        <v>1.9300000000000001E-2</v>
      </c>
      <c r="E21" s="12">
        <v>794</v>
      </c>
      <c r="F21" s="12">
        <v>785</v>
      </c>
      <c r="G21" s="12">
        <v>9</v>
      </c>
      <c r="H21" s="17">
        <v>1.0081</v>
      </c>
      <c r="I21" s="22">
        <v>0.98243710699999998</v>
      </c>
      <c r="J21" s="22">
        <v>0.99014249600000004</v>
      </c>
      <c r="K21" s="22">
        <v>1.009405968</v>
      </c>
      <c r="L21" s="22">
        <v>1.013258663</v>
      </c>
      <c r="M21" s="5"/>
    </row>
    <row r="22" spans="1:13" x14ac:dyDescent="0.45">
      <c r="A22" s="14" t="s">
        <v>2</v>
      </c>
      <c r="B22" s="13">
        <f t="shared" si="8"/>
        <v>0.98030942334739801</v>
      </c>
      <c r="C22" s="13">
        <v>0.98509999999999998</v>
      </c>
      <c r="D22" s="22">
        <v>1.49E-2</v>
      </c>
      <c r="E22" s="12">
        <v>711</v>
      </c>
      <c r="F22" s="12">
        <v>697</v>
      </c>
      <c r="G22" s="12">
        <v>14</v>
      </c>
      <c r="H22" s="17">
        <v>0.99519999999999997</v>
      </c>
      <c r="I22" s="22">
        <v>0.98371501900000002</v>
      </c>
      <c r="J22" s="22">
        <v>0.99085373499999996</v>
      </c>
      <c r="K22" s="22">
        <v>1.007986652</v>
      </c>
      <c r="L22" s="22">
        <v>1.012269882</v>
      </c>
      <c r="M22" s="5"/>
    </row>
    <row r="23" spans="1:13" x14ac:dyDescent="0.45">
      <c r="A23" s="14" t="s">
        <v>3</v>
      </c>
      <c r="B23" s="13">
        <f t="shared" si="8"/>
        <v>0.98977272727272725</v>
      </c>
      <c r="C23" s="13">
        <v>0.97889999999999999</v>
      </c>
      <c r="D23" s="22">
        <v>2.1100000000000001E-2</v>
      </c>
      <c r="E23" s="12">
        <v>880</v>
      </c>
      <c r="F23" s="12">
        <v>871</v>
      </c>
      <c r="G23" s="12">
        <v>9</v>
      </c>
      <c r="H23" s="17">
        <v>1.0111000000000001</v>
      </c>
      <c r="I23" s="22">
        <v>0.98324650099999999</v>
      </c>
      <c r="J23" s="22">
        <v>0.99021164800000006</v>
      </c>
      <c r="K23" s="22">
        <v>1.0087853710000001</v>
      </c>
      <c r="L23" s="22">
        <v>1.013428802</v>
      </c>
      <c r="M23" s="5"/>
    </row>
    <row r="24" spans="1:13" x14ac:dyDescent="0.45">
      <c r="A24" s="14" t="s">
        <v>4</v>
      </c>
      <c r="B24" s="13">
        <f t="shared" si="8"/>
        <v>0.98064516129032253</v>
      </c>
      <c r="C24" s="13">
        <v>0.98080000000000001</v>
      </c>
      <c r="D24" s="22">
        <v>1.9199999999999998E-2</v>
      </c>
      <c r="E24" s="12">
        <v>930</v>
      </c>
      <c r="F24" s="12">
        <v>912</v>
      </c>
      <c r="G24" s="12">
        <v>18</v>
      </c>
      <c r="H24" s="17">
        <v>0.99990000000000001</v>
      </c>
      <c r="I24" s="22">
        <v>0.98449367600000004</v>
      </c>
      <c r="J24" s="22">
        <v>0.99107158500000003</v>
      </c>
      <c r="K24" s="22">
        <v>1.008612675</v>
      </c>
      <c r="L24" s="22">
        <v>1.012997948</v>
      </c>
      <c r="M24" s="5"/>
    </row>
    <row r="25" spans="1:13" x14ac:dyDescent="0.45">
      <c r="A25" s="14" t="s">
        <v>5</v>
      </c>
      <c r="B25" s="13">
        <f t="shared" si="8"/>
        <v>0.9876681614349776</v>
      </c>
      <c r="C25" s="13">
        <v>0.97909999999999997</v>
      </c>
      <c r="D25" s="22">
        <v>2.0899999999999998E-2</v>
      </c>
      <c r="E25" s="12">
        <v>892</v>
      </c>
      <c r="F25" s="12">
        <v>881</v>
      </c>
      <c r="G25" s="12">
        <v>11</v>
      </c>
      <c r="H25" s="17">
        <v>1.0087999999999999</v>
      </c>
      <c r="I25" s="22">
        <v>0.98356090699999998</v>
      </c>
      <c r="J25" s="22">
        <v>0.99043094899999995</v>
      </c>
      <c r="K25" s="22">
        <v>1.0087510589999999</v>
      </c>
      <c r="L25" s="22">
        <v>1.013331086</v>
      </c>
      <c r="M25" s="5"/>
    </row>
    <row r="26" spans="1:13" x14ac:dyDescent="0.45">
      <c r="A26" s="14" t="s">
        <v>6</v>
      </c>
      <c r="B26" s="13">
        <f t="shared" si="8"/>
        <v>0.98582230623818523</v>
      </c>
      <c r="C26" s="13">
        <v>0.97570000000000001</v>
      </c>
      <c r="D26" s="22">
        <v>2.4299999999999999E-2</v>
      </c>
      <c r="E26" s="12">
        <v>1058</v>
      </c>
      <c r="F26" s="12">
        <v>1043</v>
      </c>
      <c r="G26" s="12">
        <v>15</v>
      </c>
      <c r="H26" s="17">
        <v>1.0104</v>
      </c>
      <c r="I26" s="22">
        <v>0.98421897899999999</v>
      </c>
      <c r="J26" s="22">
        <v>0.99003129499999998</v>
      </c>
      <c r="K26" s="22">
        <v>1.0094056849999999</v>
      </c>
      <c r="L26" s="22">
        <v>1.0132805629999999</v>
      </c>
      <c r="M26" s="5"/>
    </row>
    <row r="27" spans="1:13" x14ac:dyDescent="0.45">
      <c r="A27" s="14" t="s">
        <v>7</v>
      </c>
      <c r="B27" s="13">
        <f t="shared" si="8"/>
        <v>0.9935414424111948</v>
      </c>
      <c r="C27" s="13">
        <v>0.9778</v>
      </c>
      <c r="D27" s="22">
        <v>2.2200000000000001E-2</v>
      </c>
      <c r="E27" s="12">
        <v>929</v>
      </c>
      <c r="F27" s="12">
        <v>923</v>
      </c>
      <c r="G27" s="12">
        <v>6</v>
      </c>
      <c r="H27" s="17">
        <v>1.0161</v>
      </c>
      <c r="I27" s="22">
        <v>0.98307287200000004</v>
      </c>
      <c r="J27" s="22">
        <v>0.989678065</v>
      </c>
      <c r="K27" s="22">
        <v>1.009493644</v>
      </c>
      <c r="L27" s="22">
        <v>1.0138971059999999</v>
      </c>
      <c r="M27" s="5"/>
    </row>
    <row r="28" spans="1:13" x14ac:dyDescent="0.45">
      <c r="A28" s="14" t="s">
        <v>8</v>
      </c>
      <c r="B28" s="13">
        <f t="shared" si="8"/>
        <v>0.98860103626943008</v>
      </c>
      <c r="C28" s="13">
        <v>0.98299999999999998</v>
      </c>
      <c r="D28" s="22">
        <v>1.7000000000000001E-2</v>
      </c>
      <c r="E28" s="12">
        <v>965</v>
      </c>
      <c r="F28" s="12">
        <v>954</v>
      </c>
      <c r="G28" s="12">
        <v>11</v>
      </c>
      <c r="H28" s="17">
        <v>1.0057</v>
      </c>
      <c r="I28" s="22">
        <v>0.98566827800000001</v>
      </c>
      <c r="J28" s="22">
        <v>0.99093923100000003</v>
      </c>
      <c r="K28" s="22">
        <v>1.007806282</v>
      </c>
      <c r="L28" s="22">
        <v>1.0109688539999999</v>
      </c>
      <c r="M28" s="5"/>
    </row>
    <row r="29" spans="1:13" x14ac:dyDescent="0.45">
      <c r="A29" s="14" t="s">
        <v>9</v>
      </c>
      <c r="B29" s="13">
        <f t="shared" si="8"/>
        <v>0.98086522462562398</v>
      </c>
      <c r="C29" s="13">
        <v>0.97729999999999995</v>
      </c>
      <c r="D29" s="22">
        <v>2.2700000000000001E-2</v>
      </c>
      <c r="E29" s="12">
        <v>1202</v>
      </c>
      <c r="F29" s="12">
        <v>1179</v>
      </c>
      <c r="G29" s="12">
        <v>23</v>
      </c>
      <c r="H29" s="17">
        <v>1.0036</v>
      </c>
      <c r="I29" s="22">
        <v>0.98492008200000003</v>
      </c>
      <c r="J29" s="22">
        <v>0.99087897599999997</v>
      </c>
      <c r="K29" s="22">
        <v>1.007904388</v>
      </c>
      <c r="L29" s="22">
        <v>1.012160741</v>
      </c>
      <c r="M29" s="5"/>
    </row>
    <row r="30" spans="1:13" x14ac:dyDescent="0.45">
      <c r="A30" s="14" t="s">
        <v>10</v>
      </c>
      <c r="B30" s="13">
        <f t="shared" si="8"/>
        <v>0.97553516819571862</v>
      </c>
      <c r="C30" s="13">
        <v>0.96960000000000002</v>
      </c>
      <c r="D30" s="22">
        <v>3.04E-2</v>
      </c>
      <c r="E30" s="12">
        <v>1308</v>
      </c>
      <c r="F30" s="12">
        <v>1276</v>
      </c>
      <c r="G30" s="12">
        <v>32</v>
      </c>
      <c r="H30" s="17">
        <v>1.0061</v>
      </c>
      <c r="I30" s="22">
        <v>0.98404335799999998</v>
      </c>
      <c r="J30" s="22">
        <v>0.990351329</v>
      </c>
      <c r="K30" s="22">
        <v>1.0092752389999999</v>
      </c>
      <c r="L30" s="22">
        <v>1.0140062169999999</v>
      </c>
      <c r="M30" s="5"/>
    </row>
    <row r="31" spans="1:13" x14ac:dyDescent="0.45">
      <c r="A31" s="14" t="s">
        <v>11</v>
      </c>
      <c r="B31" s="13">
        <f t="shared" si="8"/>
        <v>0.99154453213077787</v>
      </c>
      <c r="C31" s="13">
        <v>0.98409999999999997</v>
      </c>
      <c r="D31" s="22">
        <v>1.5900000000000001E-2</v>
      </c>
      <c r="E31" s="12">
        <v>1774</v>
      </c>
      <c r="F31" s="12">
        <v>1759</v>
      </c>
      <c r="G31" s="12">
        <v>15</v>
      </c>
      <c r="H31" s="17">
        <v>1.0076000000000001</v>
      </c>
      <c r="I31" s="22">
        <v>0.98980784300000002</v>
      </c>
      <c r="J31" s="22">
        <v>0.993817481</v>
      </c>
      <c r="K31" s="22">
        <v>1.0058463959999999</v>
      </c>
      <c r="L31" s="22">
        <v>1.008710424</v>
      </c>
      <c r="M31" s="5"/>
    </row>
    <row r="35" spans="2:8" x14ac:dyDescent="0.45">
      <c r="B35">
        <f>SUM(D2:D13)/SUM(B2:B13)</f>
        <v>0.9856636730658318</v>
      </c>
    </row>
    <row r="36" spans="2:8" x14ac:dyDescent="0.45">
      <c r="B36">
        <f>1-B35</f>
        <v>1.4336326934168198E-2</v>
      </c>
      <c r="C36" s="3">
        <f>SUM(C2:C13)</f>
        <v>174</v>
      </c>
      <c r="H36" s="19" t="e">
        <f>#REF!/#REF!</f>
        <v>#REF!</v>
      </c>
    </row>
    <row r="37" spans="2:8" x14ac:dyDescent="0.45">
      <c r="C37" s="3">
        <f>SUM(B2:B13)</f>
        <v>12137</v>
      </c>
    </row>
    <row r="39" spans="2:8" x14ac:dyDescent="0.45">
      <c r="E39" s="4" t="e">
        <f>#REF!*#REF!</f>
        <v>#REF!</v>
      </c>
    </row>
  </sheetData>
  <mergeCells count="5">
    <mergeCell ref="L17:L19"/>
    <mergeCell ref="A17:A19"/>
    <mergeCell ref="I17:I19"/>
    <mergeCell ref="J17:J19"/>
    <mergeCell ref="K17:K1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61E438CEEE07439F7692AF5FA60CEE" ma:contentTypeVersion="11" ma:contentTypeDescription="Create a new document." ma:contentTypeScope="" ma:versionID="2709b62ebd4b17372f37a4100429dba8">
  <xsd:schema xmlns:xsd="http://www.w3.org/2001/XMLSchema" xmlns:xs="http://www.w3.org/2001/XMLSchema" xmlns:p="http://schemas.microsoft.com/office/2006/metadata/properties" xmlns:ns3="a02d9577-f780-4aa6-b8f7-7773b6faf98e" xmlns:ns4="fffa920f-b95c-4926-89d4-bf429cb627ac" targetNamespace="http://schemas.microsoft.com/office/2006/metadata/properties" ma:root="true" ma:fieldsID="b691fa7ad8314b4666bfcf038395b23e" ns3:_="" ns4:_="">
    <xsd:import namespace="a02d9577-f780-4aa6-b8f7-7773b6faf98e"/>
    <xsd:import namespace="fffa920f-b95c-4926-89d4-bf429cb627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Locatio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2d9577-f780-4aa6-b8f7-7773b6faf9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MediaServiceLocation" ma:internalName="MediaServiceLocation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fa920f-b95c-4926-89d4-bf429cb627a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8B2C59-5B45-40A5-91F7-3FB38D96ED6D}">
  <ds:schemaRefs>
    <ds:schemaRef ds:uri="http://www.w3.org/XML/1998/namespace"/>
    <ds:schemaRef ds:uri="fffa920f-b95c-4926-89d4-bf429cb627ac"/>
    <ds:schemaRef ds:uri="http://purl.org/dc/dcmitype/"/>
    <ds:schemaRef ds:uri="http://schemas.microsoft.com/office/2006/metadata/properties"/>
    <ds:schemaRef ds:uri="http://purl.org/dc/elements/1.1/"/>
    <ds:schemaRef ds:uri="a02d9577-f780-4aa6-b8f7-7773b6faf9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FDF39DD-23C3-4F71-B7B3-61E3DB62D4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7CC6CD-6873-47D5-B163-5A75512DE0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2d9577-f780-4aa6-b8f7-7773b6faf98e"/>
    <ds:schemaRef ds:uri="fffa920f-b95c-4926-89d4-bf429cb627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 2014_17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Jiaqiu</dc:creator>
  <cp:lastModifiedBy>Christina Pagel</cp:lastModifiedBy>
  <dcterms:created xsi:type="dcterms:W3CDTF">2018-05-30T08:21:39Z</dcterms:created>
  <dcterms:modified xsi:type="dcterms:W3CDTF">2020-12-04T22:06:36Z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0x0101009B61E438CEEE07439F7692AF5FA60CEE</vt:lpwstr>
  </property>
</Properties>
</file>