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4/GE11-X-L-CERN-0007/"/>
    </mc:Choice>
  </mc:AlternateContent>
  <xr:revisionPtr revIDLastSave="0" documentId="13_ncr:1_{D4675634-B068-ED4A-8031-FC4194ED30BB}" xr6:coauthVersionLast="34" xr6:coauthVersionMax="34" xr10:uidLastSave="{00000000-0000-0000-0000-000000000000}"/>
  <bookViews>
    <workbookView xWindow="0" yWindow="0" windowWidth="25600" windowHeight="16000" xr2:uid="{00000000-000D-0000-FFFF-FFFF00000000}"/>
  </bookViews>
  <sheets>
    <sheet name="Sheet4" sheetId="4" r:id="rId1"/>
  </sheets>
  <definedNames>
    <definedName name="I">Sheet4!$D$4:$D$37</definedName>
    <definedName name="V">Sheet4!$B$4:$B$37</definedName>
  </definedNames>
  <calcPr calcId="1790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4" l="1"/>
  <c r="C7" i="4"/>
  <c r="E7" i="4"/>
  <c r="C8" i="4"/>
  <c r="E8" i="4"/>
  <c r="C9" i="4"/>
  <c r="E9" i="4"/>
  <c r="C10" i="4"/>
  <c r="E10" i="4"/>
  <c r="C11" i="4"/>
  <c r="E11" i="4"/>
  <c r="C12" i="4"/>
  <c r="E12" i="4"/>
  <c r="C13" i="4"/>
  <c r="E13" i="4"/>
  <c r="C14" i="4"/>
  <c r="E14" i="4"/>
  <c r="C15" i="4"/>
  <c r="E15" i="4"/>
  <c r="C16" i="4"/>
  <c r="E16" i="4"/>
  <c r="C17" i="4"/>
  <c r="E17" i="4"/>
  <c r="C18" i="4"/>
  <c r="E18" i="4"/>
  <c r="C19" i="4"/>
  <c r="E19" i="4"/>
  <c r="C20" i="4"/>
  <c r="E20" i="4"/>
  <c r="C21" i="4"/>
  <c r="E21" i="4"/>
  <c r="C22" i="4"/>
  <c r="E22" i="4"/>
  <c r="C23" i="4"/>
  <c r="E23" i="4"/>
  <c r="C24" i="4"/>
  <c r="E24" i="4"/>
  <c r="C25" i="4"/>
  <c r="E25" i="4"/>
  <c r="C26" i="4"/>
  <c r="E26" i="4"/>
  <c r="C27" i="4"/>
  <c r="E27" i="4"/>
  <c r="C28" i="4"/>
  <c r="E28" i="4"/>
  <c r="C29" i="4"/>
  <c r="E29" i="4"/>
  <c r="C30" i="4"/>
  <c r="E30" i="4"/>
  <c r="C31" i="4"/>
  <c r="E31" i="4"/>
  <c r="C32" i="4"/>
  <c r="E32" i="4"/>
  <c r="C33" i="4"/>
  <c r="E33" i="4"/>
  <c r="C34" i="4"/>
  <c r="E34" i="4"/>
  <c r="C35" i="4"/>
  <c r="E35" i="4"/>
  <c r="C36" i="4"/>
  <c r="E36" i="4"/>
  <c r="C37" i="4"/>
  <c r="E5" i="4"/>
  <c r="C6" i="4"/>
  <c r="C4" i="4"/>
  <c r="Q29" i="4"/>
  <c r="Q26" i="4"/>
  <c r="I37" i="4"/>
  <c r="Q33" i="4"/>
  <c r="H37" i="4"/>
  <c r="Q32" i="4"/>
  <c r="Q30" i="4"/>
  <c r="Q31" i="4"/>
  <c r="Q28" i="4"/>
  <c r="Q27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4" i="4"/>
  <c r="C5" i="4"/>
  <c r="K278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E37" i="4"/>
  <c r="F37" i="4"/>
  <c r="E4" i="4"/>
  <c r="F4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</calcChain>
</file>

<file path=xl/sharedStrings.xml><?xml version="1.0" encoding="utf-8"?>
<sst xmlns="http://schemas.openxmlformats.org/spreadsheetml/2006/main" count="83" uniqueCount="46">
  <si>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</si>
  <si>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</si>
  <si>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</si>
  <si>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</si>
  <si>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</si>
  <si>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</si>
  <si>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</si>
  <si>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</si>
  <si>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</si>
  <si>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</si>
  <si>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</si>
  <si>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</si>
  <si>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</si>
  <si>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</si>
  <si>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</si>
  <si>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</si>
  <si>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</si>
  <si>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</si>
  <si>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</si>
  <si>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</si>
  <si>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</si>
  <si>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</si>
  <si>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</si>
  <si>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</si>
  <si>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</si>
  <si>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</si>
  <si>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</si>
  <si>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</si>
  <si>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</si>
  <si>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</si>
  <si>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</si>
  <si>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</si>
  <si>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</si>
  <si>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</si>
  <si>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</si>
  <si>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</si>
  <si>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</si>
  <si>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</si>
  <si>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</si>
  <si>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</si>
  <si>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</si>
  <si>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ORTEC</t>
  </si>
  <si>
    <t>142PC</t>
  </si>
  <si>
    <t>ORTEC 474</t>
  </si>
  <si>
    <t xml:space="preserve">Lecroy </t>
  </si>
  <si>
    <t>CAEN N1145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</si>
</sst>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1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sz val="11"/>
      <name val="Nimbus Sans L"/>
    </font>
    <font>
      <u/>
      <sz val="11"/>
      <color theme="10"/>
      <name val="Nimbus Sans L"/>
    </font>
    <font>
      <u/>
      <sz val="11"/>
      <color theme="11"/>
      <name val="Nimbus Sans L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5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/>
    </xf>
    <xf numFmtId="0" fontId="5" fillId="5" borderId="3" xfId="0" applyFont="1" applyFill="1" applyBorder="1"/>
    <xf numFmtId="0" fontId="4" fillId="4" borderId="3" xfId="0" applyFont="1" applyFill="1" applyBorder="1" applyProtection="1">
      <protection locked="0"/>
    </xf>
    <xf numFmtId="0" fontId="5" fillId="5" borderId="3" xfId="0" applyFont="1" applyFill="1" applyBorder="1" applyProtection="1">
      <protection locked="0"/>
    </xf>
    <xf numFmtId="0" fontId="5" fillId="5" borderId="3" xfId="0" applyFont="1" applyFill="1" applyBorder="1" applyProtection="1"/>
    <xf numFmtId="0" fontId="6" fillId="5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</cellXfs>
  <cellStyles count="7">
    <cellStyle name="Followed Hyperlink" xfId="6" builtinId="9" hidden="1"/>
    <cellStyle name="Heading" xfId="1" xr:uid="{00000000-0005-0000-0000-000001000000}"/>
    <cellStyle name="Heading1" xfId="2" xr:uid="{00000000-0005-0000-0000-000002000000}"/>
    <cellStyle name="Hyperlink" xfId="5" builtinId="8" hidden="1"/>
    <cellStyle name="Normal" xfId="0" builtinId="0" customBuiltin="1"/>
    <cellStyle name="Result" xfId="3" xr:uid="{00000000-0005-0000-0000-000005000000}"/>
    <cellStyle name="Result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D1AD-4EDC-A66D-8C803A74930E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D1AD-4EDC-A66D-8C803A74930E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D1AD-4EDC-A66D-8C803A74930E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D1AD-4EDC-A66D-8C803A74930E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D1AD-4EDC-A66D-8C803A74930E}"/>
            </c:ext>
          </c:extLst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General</c:formatCode>
                <c:ptCount val="35"/>
                <c:pt idx="0">
                  <c:v>1.001013049278328</c:v>
                </c:pt>
                <c:pt idx="1">
                  <c:v>1.0001313986447169</c:v>
                </c:pt>
                <c:pt idx="2">
                  <c:v>0.99933688549445354</c:v>
                </c:pt>
                <c:pt idx="3">
                  <c:v>0.99931592214631781</c:v>
                </c:pt>
                <c:pt idx="4">
                  <c:v>0.99880319441197674</c:v>
                </c:pt>
                <c:pt idx="5">
                  <c:v>0.99825359701605543</c:v>
                </c:pt>
                <c:pt idx="6">
                  <c:v>0.99803964138164114</c:v>
                </c:pt>
                <c:pt idx="7">
                  <c:v>0.99769221319934331</c:v>
                </c:pt>
                <c:pt idx="8">
                  <c:v>0.99744985320863</c:v>
                </c:pt>
                <c:pt idx="9">
                  <c:v>0.99713150195176026</c:v>
                </c:pt>
                <c:pt idx="10">
                  <c:v>0.99675804446039262</c:v>
                </c:pt>
                <c:pt idx="11">
                  <c:v>0.99644704351048297</c:v>
                </c:pt>
                <c:pt idx="12">
                  <c:v>0.99608843732879737</c:v>
                </c:pt>
                <c:pt idx="13">
                  <c:v>0.99585239320912744</c:v>
                </c:pt>
                <c:pt idx="14">
                  <c:v>0.99559796360392516</c:v>
                </c:pt>
                <c:pt idx="15">
                  <c:v>0.99543512717165417</c:v>
                </c:pt>
                <c:pt idx="16">
                  <c:v>0.99528251638522724</c:v>
                </c:pt>
                <c:pt idx="17">
                  <c:v>0.9951995088234169</c:v>
                </c:pt>
                <c:pt idx="18">
                  <c:v>0.99506287622687339</c:v>
                </c:pt>
                <c:pt idx="19">
                  <c:v>0.99500493423179992</c:v>
                </c:pt>
                <c:pt idx="20">
                  <c:v>0.994826075386262</c:v>
                </c:pt>
                <c:pt idx="21">
                  <c:v>0.99465692495405178</c:v>
                </c:pt>
                <c:pt idx="22">
                  <c:v>0.99453620131401788</c:v>
                </c:pt>
                <c:pt idx="23">
                  <c:v>0.99443422812015214</c:v>
                </c:pt>
                <c:pt idx="24">
                  <c:v>0.99427545904455117</c:v>
                </c:pt>
                <c:pt idx="25">
                  <c:v>0.99412448184292246</c:v>
                </c:pt>
                <c:pt idx="26">
                  <c:v>0.99398073665332376</c:v>
                </c:pt>
                <c:pt idx="27">
                  <c:v>0.99372864783342885</c:v>
                </c:pt>
                <c:pt idx="28">
                  <c:v>0.99358949390093609</c:v>
                </c:pt>
                <c:pt idx="29">
                  <c:v>0.99341242310777689</c:v>
                </c:pt>
                <c:pt idx="30">
                  <c:v>0.99314621163298067</c:v>
                </c:pt>
                <c:pt idx="31">
                  <c:v>0.99289143981300743</c:v>
                </c:pt>
                <c:pt idx="32">
                  <c:v>0.99268874953439923</c:v>
                </c:pt>
                <c:pt idx="33">
                  <c:v>0.99239370067576682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AD-4EDC-A66D-8C803A749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799016"/>
        <c:axId val="2122722008"/>
      </c:scatterChart>
      <c:valAx>
        <c:axId val="-208679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722008"/>
        <c:crosses val="autoZero"/>
        <c:crossBetween val="midCat"/>
      </c:valAx>
      <c:valAx>
        <c:axId val="2122722008"/>
        <c:scaling>
          <c:orientation val="minMax"/>
          <c:min val="0.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799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E7AF-4033-856D-911215543A5C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E7AF-4033-856D-911215543A5C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E7AF-4033-856D-911215543A5C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E7AF-4033-856D-911215543A5C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E7AF-4033-856D-911215543A5C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564991123097601"/>
                  <c:y val="2.47421828176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General</c:formatCode>
                <c:ptCount val="35"/>
                <c:pt idx="0">
                  <c:v>39.799999999999997</c:v>
                </c:pt>
                <c:pt idx="1">
                  <c:v>79.75</c:v>
                </c:pt>
                <c:pt idx="2">
                  <c:v>119.8</c:v>
                </c:pt>
                <c:pt idx="3">
                  <c:v>159.75</c:v>
                </c:pt>
                <c:pt idx="4">
                  <c:v>199.8</c:v>
                </c:pt>
                <c:pt idx="5">
                  <c:v>239.9</c:v>
                </c:pt>
                <c:pt idx="6">
                  <c:v>279.95</c:v>
                </c:pt>
                <c:pt idx="7">
                  <c:v>320.10000000000002</c:v>
                </c:pt>
                <c:pt idx="8">
                  <c:v>360.2</c:v>
                </c:pt>
                <c:pt idx="9">
                  <c:v>400.35</c:v>
                </c:pt>
                <c:pt idx="10">
                  <c:v>440.55</c:v>
                </c:pt>
                <c:pt idx="11">
                  <c:v>480.75</c:v>
                </c:pt>
                <c:pt idx="12">
                  <c:v>521</c:v>
                </c:pt>
                <c:pt idx="13">
                  <c:v>561.25</c:v>
                </c:pt>
                <c:pt idx="14">
                  <c:v>601.45000000000005</c:v>
                </c:pt>
                <c:pt idx="15">
                  <c:v>621.6</c:v>
                </c:pt>
                <c:pt idx="16">
                  <c:v>641.75</c:v>
                </c:pt>
                <c:pt idx="17">
                  <c:v>661.9</c:v>
                </c:pt>
                <c:pt idx="18">
                  <c:v>682.05</c:v>
                </c:pt>
                <c:pt idx="19">
                  <c:v>702.15</c:v>
                </c:pt>
                <c:pt idx="20">
                  <c:v>722.3</c:v>
                </c:pt>
                <c:pt idx="21">
                  <c:v>742.45</c:v>
                </c:pt>
                <c:pt idx="22">
                  <c:v>762.65</c:v>
                </c:pt>
                <c:pt idx="23">
                  <c:v>782.8</c:v>
                </c:pt>
                <c:pt idx="24">
                  <c:v>803</c:v>
                </c:pt>
                <c:pt idx="25">
                  <c:v>823.2</c:v>
                </c:pt>
                <c:pt idx="26">
                  <c:v>843.4</c:v>
                </c:pt>
                <c:pt idx="27">
                  <c:v>863.7</c:v>
                </c:pt>
                <c:pt idx="28">
                  <c:v>883.95</c:v>
                </c:pt>
                <c:pt idx="29">
                  <c:v>904.2</c:v>
                </c:pt>
                <c:pt idx="30">
                  <c:v>924.5</c:v>
                </c:pt>
                <c:pt idx="31">
                  <c:v>944.8</c:v>
                </c:pt>
                <c:pt idx="32">
                  <c:v>965.1</c:v>
                </c:pt>
                <c:pt idx="33">
                  <c:v>985.5</c:v>
                </c:pt>
              </c:numCache>
            </c:numRef>
          </c:xVal>
          <c:yVal>
            <c:numRef>
              <c:f>Sheet4!$B$4:$B$38</c:f>
              <c:numCache>
                <c:formatCode>General</c:formatCode>
                <c:ptCount val="35"/>
                <c:pt idx="0">
                  <c:v>199.6</c:v>
                </c:pt>
                <c:pt idx="1">
                  <c:v>399.6</c:v>
                </c:pt>
                <c:pt idx="2">
                  <c:v>599.79999999999995</c:v>
                </c:pt>
                <c:pt idx="3">
                  <c:v>799.8</c:v>
                </c:pt>
                <c:pt idx="4">
                  <c:v>999.8</c:v>
                </c:pt>
                <c:pt idx="5">
                  <c:v>1199.8</c:v>
                </c:pt>
                <c:pt idx="6">
                  <c:v>1399.8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2800.2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3300.2</c:v>
                </c:pt>
                <c:pt idx="18">
                  <c:v>3400.2</c:v>
                </c:pt>
                <c:pt idx="19">
                  <c:v>3500.2</c:v>
                </c:pt>
                <c:pt idx="20">
                  <c:v>3600</c:v>
                </c:pt>
                <c:pt idx="21">
                  <c:v>3699.8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4400.2</c:v>
                </c:pt>
                <c:pt idx="29">
                  <c:v>4500.2</c:v>
                </c:pt>
                <c:pt idx="30">
                  <c:v>4600</c:v>
                </c:pt>
                <c:pt idx="31">
                  <c:v>4699.8</c:v>
                </c:pt>
                <c:pt idx="32">
                  <c:v>4799.8</c:v>
                </c:pt>
                <c:pt idx="33">
                  <c:v>4899.8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AF-4033-856D-91121554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25064"/>
        <c:axId val="2129880104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General</c:formatCode>
                <c:ptCount val="35"/>
                <c:pt idx="0">
                  <c:v>39.799999999999997</c:v>
                </c:pt>
                <c:pt idx="1">
                  <c:v>79.75</c:v>
                </c:pt>
                <c:pt idx="2">
                  <c:v>119.8</c:v>
                </c:pt>
                <c:pt idx="3">
                  <c:v>159.75</c:v>
                </c:pt>
                <c:pt idx="4">
                  <c:v>199.8</c:v>
                </c:pt>
                <c:pt idx="5">
                  <c:v>239.9</c:v>
                </c:pt>
                <c:pt idx="6">
                  <c:v>279.95</c:v>
                </c:pt>
                <c:pt idx="7">
                  <c:v>320.10000000000002</c:v>
                </c:pt>
                <c:pt idx="8">
                  <c:v>360.2</c:v>
                </c:pt>
                <c:pt idx="9">
                  <c:v>400.35</c:v>
                </c:pt>
                <c:pt idx="10">
                  <c:v>440.55</c:v>
                </c:pt>
                <c:pt idx="11">
                  <c:v>480.75</c:v>
                </c:pt>
                <c:pt idx="12">
                  <c:v>521</c:v>
                </c:pt>
                <c:pt idx="13">
                  <c:v>561.25</c:v>
                </c:pt>
                <c:pt idx="14">
                  <c:v>601.45000000000005</c:v>
                </c:pt>
                <c:pt idx="15">
                  <c:v>621.6</c:v>
                </c:pt>
                <c:pt idx="16">
                  <c:v>641.75</c:v>
                </c:pt>
                <c:pt idx="17">
                  <c:v>661.9</c:v>
                </c:pt>
                <c:pt idx="18">
                  <c:v>682.05</c:v>
                </c:pt>
                <c:pt idx="19">
                  <c:v>702.15</c:v>
                </c:pt>
                <c:pt idx="20">
                  <c:v>722.3</c:v>
                </c:pt>
                <c:pt idx="21">
                  <c:v>742.45</c:v>
                </c:pt>
                <c:pt idx="22">
                  <c:v>762.65</c:v>
                </c:pt>
                <c:pt idx="23">
                  <c:v>782.8</c:v>
                </c:pt>
                <c:pt idx="24">
                  <c:v>803</c:v>
                </c:pt>
                <c:pt idx="25">
                  <c:v>823.2</c:v>
                </c:pt>
                <c:pt idx="26">
                  <c:v>843.4</c:v>
                </c:pt>
                <c:pt idx="27">
                  <c:v>863.7</c:v>
                </c:pt>
                <c:pt idx="28">
                  <c:v>883.95</c:v>
                </c:pt>
                <c:pt idx="29">
                  <c:v>904.2</c:v>
                </c:pt>
                <c:pt idx="30">
                  <c:v>924.5</c:v>
                </c:pt>
                <c:pt idx="31">
                  <c:v>944.8</c:v>
                </c:pt>
                <c:pt idx="32">
                  <c:v>965.1</c:v>
                </c:pt>
                <c:pt idx="33">
                  <c:v>985.5</c:v>
                </c:pt>
              </c:numCache>
            </c:numRef>
          </c:xVal>
          <c:yVal>
            <c:numRef>
              <c:f>Sheet4!$H$4:$H$38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3.3333333333333333E-2</c:v>
                </c:pt>
                <c:pt idx="8">
                  <c:v>0.16666666666666666</c:v>
                </c:pt>
                <c:pt idx="9">
                  <c:v>0</c:v>
                </c:pt>
                <c:pt idx="10">
                  <c:v>0.28333333333333333</c:v>
                </c:pt>
                <c:pt idx="11">
                  <c:v>0.2</c:v>
                </c:pt>
                <c:pt idx="12">
                  <c:v>0.25</c:v>
                </c:pt>
                <c:pt idx="13">
                  <c:v>0.28333333333333333</c:v>
                </c:pt>
                <c:pt idx="14">
                  <c:v>1.0833333333333333</c:v>
                </c:pt>
                <c:pt idx="15">
                  <c:v>0.6</c:v>
                </c:pt>
                <c:pt idx="16">
                  <c:v>1.0833333333333333</c:v>
                </c:pt>
                <c:pt idx="17">
                  <c:v>1.8166666666666667</c:v>
                </c:pt>
                <c:pt idx="18">
                  <c:v>2.5833333333333335</c:v>
                </c:pt>
                <c:pt idx="19">
                  <c:v>3</c:v>
                </c:pt>
                <c:pt idx="20">
                  <c:v>3.65</c:v>
                </c:pt>
                <c:pt idx="21">
                  <c:v>4.7166666666666668</c:v>
                </c:pt>
                <c:pt idx="22">
                  <c:v>4.4333333333333336</c:v>
                </c:pt>
                <c:pt idx="23">
                  <c:v>3.5</c:v>
                </c:pt>
                <c:pt idx="24">
                  <c:v>4.7833333333333332</c:v>
                </c:pt>
                <c:pt idx="25">
                  <c:v>6.4333333333333336</c:v>
                </c:pt>
                <c:pt idx="26">
                  <c:v>7.1</c:v>
                </c:pt>
                <c:pt idx="27">
                  <c:v>7.666666666666667</c:v>
                </c:pt>
                <c:pt idx="28">
                  <c:v>8.3000000000000007</c:v>
                </c:pt>
                <c:pt idx="29">
                  <c:v>8.1999999999999993</c:v>
                </c:pt>
                <c:pt idx="30">
                  <c:v>9.8666666666666671</c:v>
                </c:pt>
                <c:pt idx="31">
                  <c:v>12.95</c:v>
                </c:pt>
                <c:pt idx="32">
                  <c:v>40.633333333333333</c:v>
                </c:pt>
                <c:pt idx="33">
                  <c:v>21.116666666666667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AF-4033-856D-91121554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379064"/>
        <c:axId val="-2087380840"/>
      </c:scatterChart>
      <c:valAx>
        <c:axId val="212252506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80104"/>
        <c:crosses val="autoZero"/>
        <c:crossBetween val="midCat"/>
      </c:valAx>
      <c:valAx>
        <c:axId val="21298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25064"/>
        <c:crosses val="autoZero"/>
        <c:crossBetween val="midCat"/>
      </c:valAx>
      <c:valAx>
        <c:axId val="-20873808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379064"/>
        <c:crosses val="max"/>
        <c:crossBetween val="midCat"/>
      </c:valAx>
      <c:valAx>
        <c:axId val="-2087379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8738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759989266517398"/>
          <c:y val="0.66177253187839702"/>
          <c:w val="0.29242618634332102"/>
          <c:h val="0.183973742947486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8"/>
  <sheetViews>
    <sheetView tabSelected="1" workbookViewId="0">
      <selection activeCell="S4" sqref="S4:T37"/>
    </sheetView>
  </sheetViews>
  <sheetFormatPr baseColWidth="10" defaultColWidth="8.6640625" defaultRowHeight="14"/>
  <cols>
    <col min="1" max="1" width="4.83203125" style="5" bestFit="1" customWidth="1"/>
    <col min="2" max="2" width="8.83203125" style="5" customWidth="1"/>
    <col min="3" max="3" width="9.33203125" style="5" customWidth="1"/>
    <col min="4" max="4" width="7.1640625" style="5" customWidth="1"/>
    <col min="5" max="5" width="11.6640625" style="5" customWidth="1"/>
    <col min="6" max="6" width="10" style="5" bestFit="1" customWidth="1"/>
    <col min="7" max="8" width="10" style="5" customWidth="1"/>
    <col min="9" max="9" width="10" style="6" customWidth="1"/>
    <col min="10" max="10" width="8.6640625" customWidth="1"/>
    <col min="12" max="12" width="13.6640625" customWidth="1"/>
    <col min="13" max="13" width="12.33203125" bestFit="1" customWidth="1"/>
    <col min="14" max="14" width="10.83203125" customWidth="1"/>
    <col min="15" max="15" width="10.6640625" bestFit="1" customWidth="1"/>
    <col min="16" max="16" width="18.5" bestFit="1" customWidth="1"/>
    <col min="17" max="17" width="17.6640625" customWidth="1"/>
  </cols>
  <sheetData>
    <row r="1" spans="1:20">
      <c r="A1" s="23" t="s">
        <v>40</v>
      </c>
      <c r="B1" s="23"/>
      <c r="C1" s="23"/>
      <c r="D1" s="23"/>
      <c r="E1" s="23"/>
      <c r="F1" s="23"/>
      <c r="G1" s="23"/>
      <c r="H1" s="23"/>
      <c r="I1" s="23"/>
      <c r="P1" s="24" t="s">
        <v>18</v>
      </c>
      <c r="Q1" s="24"/>
    </row>
    <row r="2" spans="1:20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7</v>
      </c>
      <c r="G2" s="17" t="s">
        <v>20</v>
      </c>
      <c r="H2" s="17" t="s">
        <v>21</v>
      </c>
      <c r="I2" s="17" t="s">
        <v>30</v>
      </c>
      <c r="P2" s="12" t="s">
        <v>19</v>
      </c>
      <c r="Q2" s="13">
        <v>5.01</v>
      </c>
    </row>
    <row r="3" spans="1:20">
      <c r="A3" s="17" t="s">
        <v>26</v>
      </c>
      <c r="B3" s="17" t="s">
        <v>26</v>
      </c>
      <c r="C3" s="17" t="s">
        <v>27</v>
      </c>
      <c r="D3" s="17" t="s">
        <v>27</v>
      </c>
      <c r="E3" s="17" t="s">
        <v>28</v>
      </c>
      <c r="F3" s="17" t="s">
        <v>28</v>
      </c>
      <c r="G3" s="17"/>
      <c r="H3" s="17" t="s">
        <v>29</v>
      </c>
      <c r="I3" s="17" t="s">
        <v>29</v>
      </c>
      <c r="P3" s="12"/>
      <c r="Q3" s="15"/>
    </row>
    <row r="4" spans="1:20">
      <c r="A4" s="17">
        <v>200</v>
      </c>
      <c r="B4" s="18">
        <v>199.6</v>
      </c>
      <c r="C4" s="17">
        <f>A4/$Q$2</f>
        <v>39.920159680638726</v>
      </c>
      <c r="D4" s="18">
        <v>39.799999999999997</v>
      </c>
      <c r="E4" s="17">
        <f>B4/D4</f>
        <v>5.0150753768844227</v>
      </c>
      <c r="F4" s="17">
        <f>E4/$Q$2</f>
        <v>1.001013049278328</v>
      </c>
      <c r="G4" s="18">
        <v>0</v>
      </c>
      <c r="H4" s="17">
        <f>G4/$Q$22</f>
        <v>0</v>
      </c>
      <c r="I4" s="17">
        <f>SQRT(G4)/$Q$22</f>
        <v>0</v>
      </c>
      <c r="P4" s="12"/>
      <c r="Q4" s="15"/>
      <c r="S4" s="18">
        <v>199.6</v>
      </c>
      <c r="T4" s="18">
        <v>39.799999999999997</v>
      </c>
    </row>
    <row r="5" spans="1:20">
      <c r="A5" s="17">
        <v>400</v>
      </c>
      <c r="B5" s="18">
        <v>399.6</v>
      </c>
      <c r="C5" s="17">
        <f t="shared" ref="C5" si="0">A5/$Q$2</f>
        <v>79.840319361277452</v>
      </c>
      <c r="D5" s="18">
        <v>79.75</v>
      </c>
      <c r="E5" s="17">
        <f t="shared" ref="E5:E37" si="1">B5/D5</f>
        <v>5.0106583072100319</v>
      </c>
      <c r="F5" s="17">
        <f t="shared" ref="F5:F37" si="2">E5/$Q$2</f>
        <v>1.0001313986447169</v>
      </c>
      <c r="G5" s="18">
        <v>0</v>
      </c>
      <c r="H5" s="17">
        <f t="shared" ref="H5:H37" si="3">G5/$Q$22</f>
        <v>0</v>
      </c>
      <c r="I5" s="17">
        <f t="shared" ref="I5:I37" si="4">SQRT(G5)/$Q$22</f>
        <v>0</v>
      </c>
      <c r="P5" s="24" t="s">
        <v>16</v>
      </c>
      <c r="Q5" s="24"/>
      <c r="S5" s="18">
        <v>399.6</v>
      </c>
      <c r="T5" s="18">
        <v>79.75</v>
      </c>
    </row>
    <row r="6" spans="1:20">
      <c r="A6" s="17">
        <v>600</v>
      </c>
      <c r="B6" s="18">
        <v>599.79999999999995</v>
      </c>
      <c r="C6" s="17">
        <f>A6/E5</f>
        <v>119.74474474474474</v>
      </c>
      <c r="D6" s="18">
        <v>119.8</v>
      </c>
      <c r="E6" s="17">
        <f t="shared" si="1"/>
        <v>5.006677796327212</v>
      </c>
      <c r="F6" s="17">
        <f t="shared" si="2"/>
        <v>0.99933688549445354</v>
      </c>
      <c r="G6" s="18">
        <v>6</v>
      </c>
      <c r="H6" s="17">
        <f t="shared" si="3"/>
        <v>0.1</v>
      </c>
      <c r="I6" s="17">
        <f t="shared" si="4"/>
        <v>4.0824829046386298E-2</v>
      </c>
      <c r="P6" s="12" t="s">
        <v>17</v>
      </c>
      <c r="Q6" s="13" t="s">
        <v>41</v>
      </c>
      <c r="S6" s="18">
        <v>599.79999999999995</v>
      </c>
      <c r="T6" s="18">
        <v>119.8</v>
      </c>
    </row>
    <row r="7" spans="1:20">
      <c r="A7" s="17">
        <v>800</v>
      </c>
      <c r="B7" s="18">
        <v>799.8</v>
      </c>
      <c r="C7" s="17">
        <f t="shared" ref="C7:C37" si="5">A7/E6</f>
        <v>159.78659553184394</v>
      </c>
      <c r="D7" s="18">
        <v>159.75</v>
      </c>
      <c r="E7" s="17">
        <f t="shared" si="1"/>
        <v>5.0065727699530518</v>
      </c>
      <c r="F7" s="17">
        <f t="shared" si="2"/>
        <v>0.99931592214631781</v>
      </c>
      <c r="G7" s="18">
        <v>0</v>
      </c>
      <c r="H7" s="17">
        <f t="shared" si="3"/>
        <v>0</v>
      </c>
      <c r="I7" s="17">
        <f t="shared" si="4"/>
        <v>0</v>
      </c>
      <c r="P7" s="12"/>
      <c r="Q7" s="13" t="s">
        <v>42</v>
      </c>
      <c r="S7" s="18">
        <v>799.8</v>
      </c>
      <c r="T7" s="18">
        <v>159.75</v>
      </c>
    </row>
    <row r="8" spans="1:20">
      <c r="A8" s="17">
        <v>1000</v>
      </c>
      <c r="B8" s="18">
        <v>999.8</v>
      </c>
      <c r="C8" s="17">
        <f t="shared" si="5"/>
        <v>199.73743435858964</v>
      </c>
      <c r="D8" s="18">
        <v>199.8</v>
      </c>
      <c r="E8" s="17">
        <f t="shared" si="1"/>
        <v>5.0040040040040035</v>
      </c>
      <c r="F8" s="17">
        <f t="shared" si="2"/>
        <v>0.99880319441197674</v>
      </c>
      <c r="G8" s="18">
        <v>0</v>
      </c>
      <c r="H8" s="17">
        <f t="shared" si="3"/>
        <v>0</v>
      </c>
      <c r="I8" s="17">
        <f t="shared" si="4"/>
        <v>0</v>
      </c>
      <c r="P8" s="24" t="s">
        <v>15</v>
      </c>
      <c r="Q8" s="24"/>
      <c r="S8" s="18">
        <v>999.8</v>
      </c>
      <c r="T8" s="18">
        <v>199.8</v>
      </c>
    </row>
    <row r="9" spans="1:20">
      <c r="A9" s="17">
        <v>1200</v>
      </c>
      <c r="B9" s="18">
        <v>1199.8</v>
      </c>
      <c r="C9" s="17">
        <f t="shared" si="5"/>
        <v>239.80796159231849</v>
      </c>
      <c r="D9" s="18">
        <v>239.9</v>
      </c>
      <c r="E9" s="17">
        <f t="shared" si="1"/>
        <v>5.0012505210504372</v>
      </c>
      <c r="F9" s="17">
        <f t="shared" si="2"/>
        <v>0.99825359701605543</v>
      </c>
      <c r="G9" s="18">
        <v>0</v>
      </c>
      <c r="H9" s="17">
        <f t="shared" si="3"/>
        <v>0</v>
      </c>
      <c r="I9" s="17">
        <f t="shared" si="4"/>
        <v>0</v>
      </c>
      <c r="P9" s="12" t="s">
        <v>17</v>
      </c>
      <c r="Q9" s="13" t="s">
        <v>43</v>
      </c>
      <c r="S9" s="18">
        <v>1199.8</v>
      </c>
      <c r="T9" s="18">
        <v>239.9</v>
      </c>
    </row>
    <row r="10" spans="1:20">
      <c r="A10" s="17">
        <v>1400</v>
      </c>
      <c r="B10" s="18">
        <v>1399.8</v>
      </c>
      <c r="C10" s="17">
        <f t="shared" si="5"/>
        <v>279.92998833138859</v>
      </c>
      <c r="D10" s="18">
        <v>279.95</v>
      </c>
      <c r="E10" s="17">
        <f t="shared" si="1"/>
        <v>5.0001786033220217</v>
      </c>
      <c r="F10" s="17">
        <f t="shared" si="2"/>
        <v>0.99803964138164114</v>
      </c>
      <c r="G10" s="18">
        <v>0</v>
      </c>
      <c r="H10" s="17">
        <f t="shared" si="3"/>
        <v>0</v>
      </c>
      <c r="I10" s="17">
        <f t="shared" si="4"/>
        <v>0</v>
      </c>
      <c r="P10" s="12" t="s">
        <v>11</v>
      </c>
      <c r="Q10" s="13">
        <v>4</v>
      </c>
      <c r="S10" s="18">
        <v>1399.8</v>
      </c>
      <c r="T10" s="18">
        <v>279.95</v>
      </c>
    </row>
    <row r="11" spans="1:20">
      <c r="A11" s="17">
        <v>1600</v>
      </c>
      <c r="B11" s="18">
        <v>1600</v>
      </c>
      <c r="C11" s="17">
        <f t="shared" si="5"/>
        <v>319.98856979568512</v>
      </c>
      <c r="D11" s="18">
        <v>320.10000000000002</v>
      </c>
      <c r="E11" s="17">
        <f t="shared" si="1"/>
        <v>4.9984379881287095</v>
      </c>
      <c r="F11" s="17">
        <f t="shared" si="2"/>
        <v>0.99769221319934331</v>
      </c>
      <c r="G11" s="18">
        <v>2</v>
      </c>
      <c r="H11" s="17">
        <f t="shared" si="3"/>
        <v>3.3333333333333333E-2</v>
      </c>
      <c r="I11" s="17">
        <f t="shared" si="4"/>
        <v>2.3570226039551587E-2</v>
      </c>
      <c r="P11" s="12" t="s">
        <v>12</v>
      </c>
      <c r="Q11" s="13">
        <v>4.5</v>
      </c>
      <c r="S11" s="18">
        <v>1600</v>
      </c>
      <c r="T11" s="18">
        <v>320.10000000000002</v>
      </c>
    </row>
    <row r="12" spans="1:20">
      <c r="A12" s="17">
        <v>1800</v>
      </c>
      <c r="B12" s="18">
        <v>1800</v>
      </c>
      <c r="C12" s="17">
        <f t="shared" si="5"/>
        <v>360.11250000000001</v>
      </c>
      <c r="D12" s="18">
        <v>360.2</v>
      </c>
      <c r="E12" s="17">
        <f t="shared" si="1"/>
        <v>4.997223764575236</v>
      </c>
      <c r="F12" s="17">
        <f t="shared" si="2"/>
        <v>0.99744985320863</v>
      </c>
      <c r="G12" s="18">
        <v>10</v>
      </c>
      <c r="H12" s="17">
        <f t="shared" si="3"/>
        <v>0.16666666666666666</v>
      </c>
      <c r="I12" s="17">
        <f t="shared" si="4"/>
        <v>5.2704627669472995E-2</v>
      </c>
      <c r="P12" s="12"/>
      <c r="Q12" s="12"/>
      <c r="S12" s="18">
        <v>1800</v>
      </c>
      <c r="T12" s="18">
        <v>360.2</v>
      </c>
    </row>
    <row r="13" spans="1:20">
      <c r="A13" s="17">
        <v>2000</v>
      </c>
      <c r="B13" s="18">
        <v>2000</v>
      </c>
      <c r="C13" s="17">
        <f t="shared" si="5"/>
        <v>400.22222222222223</v>
      </c>
      <c r="D13" s="18">
        <v>400.35</v>
      </c>
      <c r="E13" s="17">
        <f t="shared" si="1"/>
        <v>4.9956288247783185</v>
      </c>
      <c r="F13" s="17">
        <f t="shared" si="2"/>
        <v>0.99713150195176026</v>
      </c>
      <c r="G13" s="18">
        <v>0</v>
      </c>
      <c r="H13" s="17">
        <f t="shared" si="3"/>
        <v>0</v>
      </c>
      <c r="I13" s="17">
        <f t="shared" si="4"/>
        <v>0</v>
      </c>
      <c r="P13" s="12" t="s">
        <v>14</v>
      </c>
      <c r="Q13" s="13">
        <v>500</v>
      </c>
      <c r="S13" s="18">
        <v>2000</v>
      </c>
      <c r="T13" s="18">
        <v>400.35</v>
      </c>
    </row>
    <row r="14" spans="1:20">
      <c r="A14" s="17">
        <v>2200</v>
      </c>
      <c r="B14" s="18">
        <v>2200</v>
      </c>
      <c r="C14" s="17">
        <f t="shared" si="5"/>
        <v>440.38500000000005</v>
      </c>
      <c r="D14" s="18">
        <v>440.55</v>
      </c>
      <c r="E14" s="17">
        <f t="shared" si="1"/>
        <v>4.9937578027465666</v>
      </c>
      <c r="F14" s="17">
        <f t="shared" si="2"/>
        <v>0.99675804446039262</v>
      </c>
      <c r="G14" s="18">
        <v>17</v>
      </c>
      <c r="H14" s="17">
        <f t="shared" si="3"/>
        <v>0.28333333333333333</v>
      </c>
      <c r="I14" s="17">
        <f t="shared" si="4"/>
        <v>6.8718427093627674E-2</v>
      </c>
      <c r="P14" s="12" t="s">
        <v>13</v>
      </c>
      <c r="Q14" s="13">
        <v>500</v>
      </c>
      <c r="S14" s="18">
        <v>2200</v>
      </c>
      <c r="T14" s="18">
        <v>440.55</v>
      </c>
    </row>
    <row r="15" spans="1:20">
      <c r="A15" s="17">
        <v>2400</v>
      </c>
      <c r="B15" s="18">
        <v>2400</v>
      </c>
      <c r="C15" s="17">
        <f t="shared" si="5"/>
        <v>480.6</v>
      </c>
      <c r="D15" s="18">
        <v>480.75</v>
      </c>
      <c r="E15" s="17">
        <f t="shared" si="1"/>
        <v>4.9921996879875197</v>
      </c>
      <c r="F15" s="17">
        <f t="shared" si="2"/>
        <v>0.99644704351048297</v>
      </c>
      <c r="G15" s="18">
        <v>12</v>
      </c>
      <c r="H15" s="17">
        <f t="shared" si="3"/>
        <v>0.2</v>
      </c>
      <c r="I15" s="17">
        <f t="shared" si="4"/>
        <v>5.7735026918962574E-2</v>
      </c>
      <c r="P15" s="12"/>
      <c r="Q15" s="14"/>
      <c r="S15" s="18">
        <v>2400</v>
      </c>
      <c r="T15" s="18">
        <v>480.75</v>
      </c>
    </row>
    <row r="16" spans="1:20">
      <c r="A16" s="17">
        <v>2600</v>
      </c>
      <c r="B16" s="18">
        <v>2600</v>
      </c>
      <c r="C16" s="17">
        <f t="shared" si="5"/>
        <v>520.8125</v>
      </c>
      <c r="D16" s="18">
        <v>521</v>
      </c>
      <c r="E16" s="17">
        <f t="shared" si="1"/>
        <v>4.9904030710172744</v>
      </c>
      <c r="F16" s="17">
        <f t="shared" si="2"/>
        <v>0.99608843732879737</v>
      </c>
      <c r="G16" s="18">
        <v>15</v>
      </c>
      <c r="H16" s="17">
        <f t="shared" si="3"/>
        <v>0.25</v>
      </c>
      <c r="I16" s="17">
        <f t="shared" si="4"/>
        <v>6.4549722436790288E-2</v>
      </c>
      <c r="P16" s="24" t="s">
        <v>22</v>
      </c>
      <c r="Q16" s="24"/>
      <c r="S16" s="18">
        <v>2600</v>
      </c>
      <c r="T16" s="18">
        <v>521</v>
      </c>
    </row>
    <row r="17" spans="1:20">
      <c r="A17" s="17">
        <v>2800</v>
      </c>
      <c r="B17" s="18">
        <v>2800.2</v>
      </c>
      <c r="C17" s="17">
        <f t="shared" si="5"/>
        <v>561.07692307692309</v>
      </c>
      <c r="D17" s="18">
        <v>561.25</v>
      </c>
      <c r="E17" s="17">
        <f t="shared" si="1"/>
        <v>4.9892204899777282</v>
      </c>
      <c r="F17" s="17">
        <f t="shared" si="2"/>
        <v>0.99585239320912744</v>
      </c>
      <c r="G17" s="18">
        <v>17</v>
      </c>
      <c r="H17" s="17">
        <f t="shared" si="3"/>
        <v>0.28333333333333333</v>
      </c>
      <c r="I17" s="17">
        <f t="shared" si="4"/>
        <v>6.8718427093627674E-2</v>
      </c>
      <c r="P17" s="12" t="s">
        <v>17</v>
      </c>
      <c r="Q17" s="13" t="s">
        <v>44</v>
      </c>
      <c r="S17" s="18">
        <v>2800.2</v>
      </c>
      <c r="T17" s="18">
        <v>561.25</v>
      </c>
    </row>
    <row r="18" spans="1:20">
      <c r="A18" s="17">
        <v>3000</v>
      </c>
      <c r="B18" s="18">
        <v>3000</v>
      </c>
      <c r="C18" s="17">
        <f t="shared" si="5"/>
        <v>601.29633597600173</v>
      </c>
      <c r="D18" s="18">
        <v>601.45000000000005</v>
      </c>
      <c r="E18" s="17">
        <f t="shared" si="1"/>
        <v>4.9879457976556649</v>
      </c>
      <c r="F18" s="17">
        <f t="shared" si="2"/>
        <v>0.99559796360392516</v>
      </c>
      <c r="G18" s="18">
        <v>65</v>
      </c>
      <c r="H18" s="17">
        <f t="shared" si="3"/>
        <v>1.0833333333333333</v>
      </c>
      <c r="I18" s="17">
        <f t="shared" si="4"/>
        <v>0.13437096247164249</v>
      </c>
      <c r="P18" s="12" t="s">
        <v>23</v>
      </c>
      <c r="Q18" s="13">
        <v>-142</v>
      </c>
      <c r="S18" s="18">
        <v>3000</v>
      </c>
      <c r="T18" s="18">
        <v>601.45000000000005</v>
      </c>
    </row>
    <row r="19" spans="1:20">
      <c r="A19" s="17">
        <v>3100</v>
      </c>
      <c r="B19" s="18">
        <v>3100</v>
      </c>
      <c r="C19" s="17">
        <f t="shared" si="5"/>
        <v>621.49833333333345</v>
      </c>
      <c r="D19" s="18">
        <v>621.6</v>
      </c>
      <c r="E19" s="17">
        <f t="shared" si="1"/>
        <v>4.987129987129987</v>
      </c>
      <c r="F19" s="17">
        <f t="shared" si="2"/>
        <v>0.99543512717165417</v>
      </c>
      <c r="G19" s="18">
        <v>36</v>
      </c>
      <c r="H19" s="17">
        <f t="shared" si="3"/>
        <v>0.6</v>
      </c>
      <c r="I19" s="17">
        <f t="shared" si="4"/>
        <v>0.1</v>
      </c>
      <c r="P19" s="12"/>
      <c r="Q19" s="12"/>
      <c r="S19" s="18">
        <v>3100</v>
      </c>
      <c r="T19" s="18">
        <v>621.6</v>
      </c>
    </row>
    <row r="20" spans="1:20">
      <c r="A20" s="17">
        <v>3200</v>
      </c>
      <c r="B20" s="18">
        <v>3200</v>
      </c>
      <c r="C20" s="17">
        <f t="shared" si="5"/>
        <v>641.65161290322578</v>
      </c>
      <c r="D20" s="18">
        <v>641.75</v>
      </c>
      <c r="E20" s="17">
        <f t="shared" si="1"/>
        <v>4.9863654070899885</v>
      </c>
      <c r="F20" s="17">
        <f t="shared" si="2"/>
        <v>0.99528251638522724</v>
      </c>
      <c r="G20" s="18">
        <v>65</v>
      </c>
      <c r="H20" s="17">
        <f t="shared" si="3"/>
        <v>1.0833333333333333</v>
      </c>
      <c r="I20" s="17">
        <f t="shared" si="4"/>
        <v>0.13437096247164249</v>
      </c>
      <c r="P20" s="24" t="s">
        <v>24</v>
      </c>
      <c r="Q20" s="24"/>
      <c r="S20" s="18">
        <v>3200</v>
      </c>
      <c r="T20" s="18">
        <v>641.75</v>
      </c>
    </row>
    <row r="21" spans="1:20">
      <c r="A21" s="17">
        <v>3300</v>
      </c>
      <c r="B21" s="18">
        <v>3300.2</v>
      </c>
      <c r="C21" s="17">
        <f t="shared" si="5"/>
        <v>661.8046875</v>
      </c>
      <c r="D21" s="18">
        <v>661.9</v>
      </c>
      <c r="E21" s="17">
        <f t="shared" si="1"/>
        <v>4.9859495392053184</v>
      </c>
      <c r="F21" s="17">
        <f t="shared" si="2"/>
        <v>0.9951995088234169</v>
      </c>
      <c r="G21" s="18">
        <v>109</v>
      </c>
      <c r="H21" s="17">
        <f t="shared" si="3"/>
        <v>1.8166666666666667</v>
      </c>
      <c r="I21" s="17">
        <f t="shared" si="4"/>
        <v>0.1740051084818425</v>
      </c>
      <c r="P21" s="12" t="s">
        <v>17</v>
      </c>
      <c r="Q21" s="13" t="s">
        <v>45</v>
      </c>
      <c r="S21" s="18">
        <v>3300.2</v>
      </c>
      <c r="T21" s="18">
        <v>661.9</v>
      </c>
    </row>
    <row r="22" spans="1:20">
      <c r="A22" s="17">
        <v>3400</v>
      </c>
      <c r="B22" s="18">
        <v>3400.2</v>
      </c>
      <c r="C22" s="17">
        <f t="shared" si="5"/>
        <v>681.91624750015148</v>
      </c>
      <c r="D22" s="18">
        <v>682.05</v>
      </c>
      <c r="E22" s="17">
        <f t="shared" si="1"/>
        <v>4.9852650098966356</v>
      </c>
      <c r="F22" s="17">
        <f t="shared" si="2"/>
        <v>0.99506287622687339</v>
      </c>
      <c r="G22" s="18">
        <v>155</v>
      </c>
      <c r="H22" s="17">
        <f t="shared" si="3"/>
        <v>2.5833333333333335</v>
      </c>
      <c r="I22" s="17">
        <f t="shared" si="4"/>
        <v>0.20749832663314555</v>
      </c>
      <c r="P22" s="12" t="s">
        <v>25</v>
      </c>
      <c r="Q22" s="13">
        <v>60</v>
      </c>
      <c r="S22" s="18">
        <v>3400.2</v>
      </c>
      <c r="T22" s="18">
        <v>682.05</v>
      </c>
    </row>
    <row r="23" spans="1:20">
      <c r="A23" s="17">
        <v>3500</v>
      </c>
      <c r="B23" s="18">
        <v>3500.2</v>
      </c>
      <c r="C23" s="17">
        <f t="shared" si="5"/>
        <v>702.0689959414151</v>
      </c>
      <c r="D23" s="18">
        <v>702.15</v>
      </c>
      <c r="E23" s="17">
        <f t="shared" si="1"/>
        <v>4.9849747205013175</v>
      </c>
      <c r="F23" s="17">
        <f t="shared" si="2"/>
        <v>0.99500493423179992</v>
      </c>
      <c r="G23" s="18">
        <v>180</v>
      </c>
      <c r="H23" s="17">
        <f t="shared" si="3"/>
        <v>3</v>
      </c>
      <c r="I23" s="17">
        <f t="shared" si="4"/>
        <v>0.22360679774997899</v>
      </c>
      <c r="S23" s="18">
        <v>3500.2</v>
      </c>
      <c r="T23" s="18">
        <v>702.15</v>
      </c>
    </row>
    <row r="24" spans="1:20">
      <c r="A24" s="17">
        <v>3600</v>
      </c>
      <c r="B24" s="18">
        <v>3600</v>
      </c>
      <c r="C24" s="17">
        <f t="shared" si="5"/>
        <v>722.17016170504542</v>
      </c>
      <c r="D24" s="18">
        <v>722.3</v>
      </c>
      <c r="E24" s="17">
        <f t="shared" si="1"/>
        <v>4.9840786376851725</v>
      </c>
      <c r="F24" s="17">
        <f t="shared" si="2"/>
        <v>0.994826075386262</v>
      </c>
      <c r="G24" s="18">
        <v>219</v>
      </c>
      <c r="H24" s="17">
        <f t="shared" si="3"/>
        <v>3.65</v>
      </c>
      <c r="I24" s="17">
        <f t="shared" si="4"/>
        <v>0.24664414311581237</v>
      </c>
      <c r="S24" s="18">
        <v>3600</v>
      </c>
      <c r="T24" s="18">
        <v>722.3</v>
      </c>
    </row>
    <row r="25" spans="1:20" ht="15">
      <c r="A25" s="17">
        <v>3700</v>
      </c>
      <c r="B25" s="18">
        <v>3699.8</v>
      </c>
      <c r="C25" s="17">
        <f t="shared" si="5"/>
        <v>742.36388888888882</v>
      </c>
      <c r="D25" s="18">
        <v>742.45</v>
      </c>
      <c r="E25" s="17">
        <f t="shared" si="1"/>
        <v>4.9832311940197993</v>
      </c>
      <c r="F25" s="17">
        <f t="shared" si="2"/>
        <v>0.99465692495405178</v>
      </c>
      <c r="G25" s="18">
        <v>283</v>
      </c>
      <c r="H25" s="17">
        <f t="shared" si="3"/>
        <v>4.7166666666666668</v>
      </c>
      <c r="I25" s="17">
        <f t="shared" si="4"/>
        <v>0.28037673068767871</v>
      </c>
      <c r="J25" s="4"/>
      <c r="K25" s="4"/>
      <c r="L25" s="4"/>
      <c r="M25" s="4"/>
      <c r="N25" s="4"/>
      <c r="O25" s="4"/>
      <c r="P25" s="21" t="s">
        <v>31</v>
      </c>
      <c r="Q25" s="22"/>
      <c r="S25" s="18">
        <v>3699.8</v>
      </c>
      <c r="T25" s="18">
        <v>742.45</v>
      </c>
    </row>
    <row r="26" spans="1:20" ht="15">
      <c r="A26" s="17">
        <v>3800</v>
      </c>
      <c r="B26" s="18">
        <v>3800</v>
      </c>
      <c r="C26" s="17">
        <f t="shared" si="5"/>
        <v>762.55743553705611</v>
      </c>
      <c r="D26" s="18">
        <v>762.65</v>
      </c>
      <c r="E26" s="17">
        <f t="shared" si="1"/>
        <v>4.9826263685832295</v>
      </c>
      <c r="F26" s="17">
        <f t="shared" si="2"/>
        <v>0.99453620131401788</v>
      </c>
      <c r="G26" s="18">
        <v>266</v>
      </c>
      <c r="H26" s="17">
        <f t="shared" si="3"/>
        <v>4.4333333333333336</v>
      </c>
      <c r="I26" s="17">
        <f t="shared" si="4"/>
        <v>0.27182510717166813</v>
      </c>
      <c r="J26" s="4"/>
      <c r="K26" s="8"/>
      <c r="L26" s="8"/>
      <c r="M26" s="8"/>
      <c r="N26" s="8"/>
      <c r="O26" s="4"/>
      <c r="P26" s="16" t="s">
        <v>32</v>
      </c>
      <c r="Q26" s="10">
        <f>B37</f>
        <v>4899.8</v>
      </c>
      <c r="S26" s="18">
        <v>3800</v>
      </c>
      <c r="T26" s="18">
        <v>762.65</v>
      </c>
    </row>
    <row r="27" spans="1:20" ht="15">
      <c r="A27" s="17">
        <v>3900</v>
      </c>
      <c r="B27" s="18">
        <v>3900</v>
      </c>
      <c r="C27" s="17">
        <f t="shared" si="5"/>
        <v>782.71973684210525</v>
      </c>
      <c r="D27" s="18">
        <v>782.8</v>
      </c>
      <c r="E27" s="17">
        <f t="shared" si="1"/>
        <v>4.9821154828819623</v>
      </c>
      <c r="F27" s="17">
        <f t="shared" si="2"/>
        <v>0.99443422812015214</v>
      </c>
      <c r="G27" s="18">
        <v>210</v>
      </c>
      <c r="H27" s="17">
        <f t="shared" si="3"/>
        <v>3.5</v>
      </c>
      <c r="I27" s="17">
        <f t="shared" si="4"/>
        <v>0.24152294576982397</v>
      </c>
      <c r="J27" s="4"/>
      <c r="K27" s="8"/>
      <c r="L27" s="8"/>
      <c r="M27" s="8"/>
      <c r="N27" s="8"/>
      <c r="O27" s="4"/>
      <c r="P27" s="16" t="s">
        <v>33</v>
      </c>
      <c r="Q27" s="10">
        <f>Q28*4.7</f>
        <v>4631.8500000000004</v>
      </c>
      <c r="S27" s="18">
        <v>3900</v>
      </c>
      <c r="T27" s="18">
        <v>782.8</v>
      </c>
    </row>
    <row r="28" spans="1:20" ht="15">
      <c r="A28" s="17">
        <v>4000</v>
      </c>
      <c r="B28" s="18">
        <v>4000</v>
      </c>
      <c r="C28" s="17">
        <f t="shared" si="5"/>
        <v>802.8717948717948</v>
      </c>
      <c r="D28" s="18">
        <v>803</v>
      </c>
      <c r="E28" s="17">
        <f t="shared" si="1"/>
        <v>4.9813200498132009</v>
      </c>
      <c r="F28" s="17">
        <f t="shared" si="2"/>
        <v>0.99427545904455117</v>
      </c>
      <c r="G28" s="18">
        <v>287</v>
      </c>
      <c r="H28" s="17">
        <f t="shared" si="3"/>
        <v>4.7833333333333332</v>
      </c>
      <c r="I28" s="17">
        <f t="shared" si="4"/>
        <v>0.28235123910162357</v>
      </c>
      <c r="J28" s="4"/>
      <c r="K28" s="8"/>
      <c r="L28" s="8"/>
      <c r="M28" s="8"/>
      <c r="N28" s="8"/>
      <c r="O28" s="4"/>
      <c r="P28" s="16" t="s">
        <v>34</v>
      </c>
      <c r="Q28" s="10">
        <f>D37</f>
        <v>985.5</v>
      </c>
      <c r="S28" s="18">
        <v>4000</v>
      </c>
      <c r="T28" s="18">
        <v>803</v>
      </c>
    </row>
    <row r="29" spans="1:20" ht="15">
      <c r="A29" s="17">
        <v>4100</v>
      </c>
      <c r="B29" s="18">
        <v>4100</v>
      </c>
      <c r="C29" s="17">
        <f t="shared" si="5"/>
        <v>823.07499999999993</v>
      </c>
      <c r="D29" s="18">
        <v>823.2</v>
      </c>
      <c r="E29" s="17">
        <f t="shared" si="1"/>
        <v>4.9805636540330411</v>
      </c>
      <c r="F29" s="17">
        <f t="shared" si="2"/>
        <v>0.99412448184292246</v>
      </c>
      <c r="G29" s="18">
        <v>386</v>
      </c>
      <c r="H29" s="17">
        <f t="shared" si="3"/>
        <v>6.4333333333333336</v>
      </c>
      <c r="I29" s="17">
        <f t="shared" si="4"/>
        <v>0.32744804507314168</v>
      </c>
      <c r="J29" s="4"/>
      <c r="K29" s="8"/>
      <c r="L29" s="8"/>
      <c r="M29" s="8"/>
      <c r="N29" s="8"/>
      <c r="O29" s="4"/>
      <c r="P29" s="16" t="s">
        <v>35</v>
      </c>
      <c r="Q29" s="10">
        <f>Q2</f>
        <v>5.01</v>
      </c>
      <c r="S29" s="18">
        <v>4100</v>
      </c>
      <c r="T29" s="18">
        <v>823.2</v>
      </c>
    </row>
    <row r="30" spans="1:20" ht="15">
      <c r="A30" s="17">
        <v>4200</v>
      </c>
      <c r="B30" s="18">
        <v>4200</v>
      </c>
      <c r="C30" s="17">
        <f t="shared" si="5"/>
        <v>843.27804878048789</v>
      </c>
      <c r="D30" s="18">
        <v>843.4</v>
      </c>
      <c r="E30" s="17">
        <f t="shared" si="1"/>
        <v>4.9798434906331517</v>
      </c>
      <c r="F30" s="17">
        <f t="shared" si="2"/>
        <v>0.99398073665332376</v>
      </c>
      <c r="G30" s="18">
        <v>426</v>
      </c>
      <c r="H30" s="17">
        <f t="shared" si="3"/>
        <v>7.1</v>
      </c>
      <c r="I30" s="17">
        <f t="shared" si="4"/>
        <v>0.34399612400917157</v>
      </c>
      <c r="J30" s="4"/>
      <c r="K30" s="8"/>
      <c r="L30" s="8"/>
      <c r="M30" s="8"/>
      <c r="N30" s="8"/>
      <c r="O30" s="4"/>
      <c r="P30" s="16" t="s">
        <v>36</v>
      </c>
      <c r="Q30" s="11">
        <f>SLOPE(V,I)</f>
        <v>4.9707412288855268</v>
      </c>
      <c r="S30" s="18">
        <v>4200</v>
      </c>
      <c r="T30" s="18">
        <v>843.4</v>
      </c>
    </row>
    <row r="31" spans="1:20" ht="15">
      <c r="A31" s="17">
        <v>4300</v>
      </c>
      <c r="B31" s="18">
        <v>4300</v>
      </c>
      <c r="C31" s="17">
        <f t="shared" si="5"/>
        <v>863.48095238095232</v>
      </c>
      <c r="D31" s="18">
        <v>863.7</v>
      </c>
      <c r="E31" s="17">
        <f t="shared" si="1"/>
        <v>4.9785805256454783</v>
      </c>
      <c r="F31" s="17">
        <f t="shared" si="2"/>
        <v>0.99372864783342885</v>
      </c>
      <c r="G31" s="18">
        <v>460</v>
      </c>
      <c r="H31" s="17">
        <f t="shared" si="3"/>
        <v>7.666666666666667</v>
      </c>
      <c r="I31" s="17">
        <f t="shared" si="4"/>
        <v>0.35746017649212025</v>
      </c>
      <c r="J31" s="4"/>
      <c r="K31" s="8"/>
      <c r="L31" s="8"/>
      <c r="M31" s="8"/>
      <c r="N31" s="8"/>
      <c r="O31" s="4"/>
      <c r="P31" s="16" t="s">
        <v>37</v>
      </c>
      <c r="Q31" s="10">
        <f>ABS(Q29-Q30)*100/Q29</f>
        <v>0.78360820587770375</v>
      </c>
      <c r="S31" s="18">
        <v>4300</v>
      </c>
      <c r="T31" s="18">
        <v>863.7</v>
      </c>
    </row>
    <row r="32" spans="1:20" ht="15">
      <c r="A32" s="17">
        <v>4400</v>
      </c>
      <c r="B32" s="18">
        <v>4400.2</v>
      </c>
      <c r="C32" s="17">
        <f t="shared" si="5"/>
        <v>883.786046511628</v>
      </c>
      <c r="D32" s="18">
        <v>883.95</v>
      </c>
      <c r="E32" s="17">
        <f t="shared" si="1"/>
        <v>4.9778833644436897</v>
      </c>
      <c r="F32" s="17">
        <f t="shared" si="2"/>
        <v>0.99358949390093609</v>
      </c>
      <c r="G32" s="18">
        <v>498</v>
      </c>
      <c r="H32" s="17">
        <f t="shared" si="3"/>
        <v>8.3000000000000007</v>
      </c>
      <c r="I32" s="17">
        <f t="shared" si="4"/>
        <v>0.37193189340702326</v>
      </c>
      <c r="J32" s="4"/>
      <c r="K32" s="4"/>
      <c r="L32" s="4"/>
      <c r="M32" s="4"/>
      <c r="N32" s="4"/>
      <c r="O32" s="4"/>
      <c r="P32" s="16" t="s">
        <v>38</v>
      </c>
      <c r="Q32" s="10">
        <f>H37</f>
        <v>21.116666666666667</v>
      </c>
      <c r="S32" s="18">
        <v>4400.2</v>
      </c>
      <c r="T32" s="18">
        <v>883.95</v>
      </c>
    </row>
    <row r="33" spans="1:20" ht="15">
      <c r="A33" s="17">
        <v>4500</v>
      </c>
      <c r="B33" s="18">
        <v>4500.2</v>
      </c>
      <c r="C33" s="17">
        <f t="shared" si="5"/>
        <v>903.99868187809659</v>
      </c>
      <c r="D33" s="18">
        <v>904.2</v>
      </c>
      <c r="E33" s="17">
        <f t="shared" si="1"/>
        <v>4.9769962397699619</v>
      </c>
      <c r="F33" s="17">
        <f t="shared" si="2"/>
        <v>0.99341242310777689</v>
      </c>
      <c r="G33" s="18">
        <v>492</v>
      </c>
      <c r="H33" s="17">
        <f t="shared" si="3"/>
        <v>8.1999999999999993</v>
      </c>
      <c r="I33" s="17">
        <f t="shared" si="4"/>
        <v>0.36968455021364727</v>
      </c>
      <c r="J33" s="4"/>
      <c r="K33" s="4"/>
      <c r="L33" s="4"/>
      <c r="M33" s="4"/>
      <c r="N33" s="4"/>
      <c r="O33" s="4"/>
      <c r="P33" s="16" t="s">
        <v>39</v>
      </c>
      <c r="Q33" s="10">
        <f>I37</f>
        <v>0.59324905768525615</v>
      </c>
      <c r="S33" s="18">
        <v>4500.2</v>
      </c>
      <c r="T33" s="18">
        <v>904.2</v>
      </c>
    </row>
    <row r="34" spans="1:20">
      <c r="A34" s="17">
        <v>4600</v>
      </c>
      <c r="B34" s="18">
        <v>4600</v>
      </c>
      <c r="C34" s="17">
        <f t="shared" si="5"/>
        <v>924.25225545531316</v>
      </c>
      <c r="D34" s="18">
        <v>924.5</v>
      </c>
      <c r="E34" s="17">
        <f t="shared" si="1"/>
        <v>4.975662520281233</v>
      </c>
      <c r="F34" s="17">
        <f t="shared" si="2"/>
        <v>0.99314621163298067</v>
      </c>
      <c r="G34" s="18">
        <v>592</v>
      </c>
      <c r="H34" s="17">
        <f t="shared" si="3"/>
        <v>9.8666666666666671</v>
      </c>
      <c r="I34" s="17">
        <f t="shared" si="4"/>
        <v>0.40551750201988129</v>
      </c>
      <c r="J34" s="4"/>
      <c r="K34" s="4"/>
      <c r="L34" s="4"/>
      <c r="M34" s="4"/>
      <c r="N34" s="4"/>
      <c r="O34" s="4"/>
      <c r="S34" s="18">
        <v>4600</v>
      </c>
      <c r="T34" s="18">
        <v>924.5</v>
      </c>
    </row>
    <row r="35" spans="1:20">
      <c r="A35" s="17">
        <v>4700</v>
      </c>
      <c r="B35" s="18">
        <v>4699.8</v>
      </c>
      <c r="C35" s="17">
        <f t="shared" si="5"/>
        <v>944.5978260869565</v>
      </c>
      <c r="D35" s="18">
        <v>944.8</v>
      </c>
      <c r="E35" s="17">
        <f t="shared" si="1"/>
        <v>4.9743861134631668</v>
      </c>
      <c r="F35" s="17">
        <f t="shared" si="2"/>
        <v>0.99289143981300743</v>
      </c>
      <c r="G35" s="18">
        <v>777</v>
      </c>
      <c r="H35" s="17">
        <f t="shared" si="3"/>
        <v>12.95</v>
      </c>
      <c r="I35" s="17">
        <f t="shared" si="4"/>
        <v>0.46457866215887844</v>
      </c>
      <c r="J35" s="4"/>
      <c r="K35" s="4"/>
      <c r="L35" s="4"/>
      <c r="M35" s="4"/>
      <c r="N35" s="4"/>
      <c r="O35" s="4"/>
      <c r="S35" s="18">
        <v>4699.8</v>
      </c>
      <c r="T35" s="18">
        <v>944.8</v>
      </c>
    </row>
    <row r="36" spans="1:20">
      <c r="A36" s="17">
        <v>4800</v>
      </c>
      <c r="B36" s="18">
        <v>4799.8</v>
      </c>
      <c r="C36" s="17">
        <f t="shared" si="5"/>
        <v>964.94318907187539</v>
      </c>
      <c r="D36" s="18">
        <v>965.1</v>
      </c>
      <c r="E36" s="17">
        <f t="shared" si="1"/>
        <v>4.9733706351673401</v>
      </c>
      <c r="F36" s="17">
        <f t="shared" si="2"/>
        <v>0.99268874953439923</v>
      </c>
      <c r="G36" s="18">
        <v>2438</v>
      </c>
      <c r="H36" s="17">
        <f t="shared" si="3"/>
        <v>40.633333333333333</v>
      </c>
      <c r="I36" s="17">
        <f t="shared" si="4"/>
        <v>0.82293512637523392</v>
      </c>
      <c r="S36" s="18">
        <v>4799.8</v>
      </c>
      <c r="T36" s="18">
        <v>965.1</v>
      </c>
    </row>
    <row r="37" spans="1:20">
      <c r="A37" s="17">
        <v>4900</v>
      </c>
      <c r="B37" s="18">
        <v>4899.8</v>
      </c>
      <c r="C37" s="17">
        <f t="shared" si="5"/>
        <v>985.24730197091549</v>
      </c>
      <c r="D37" s="18">
        <v>985.5</v>
      </c>
      <c r="E37" s="17">
        <f t="shared" si="1"/>
        <v>4.9718924403855915</v>
      </c>
      <c r="F37" s="17">
        <f t="shared" si="2"/>
        <v>0.99239370067576682</v>
      </c>
      <c r="G37" s="18">
        <v>1267</v>
      </c>
      <c r="H37" s="17">
        <f t="shared" si="3"/>
        <v>21.116666666666667</v>
      </c>
      <c r="I37" s="17">
        <f t="shared" si="4"/>
        <v>0.59324905768525615</v>
      </c>
      <c r="S37" s="18">
        <v>4899.8</v>
      </c>
      <c r="T37" s="18">
        <v>985.5</v>
      </c>
    </row>
    <row r="43" spans="1:20" hidden="1">
      <c r="J43" s="1"/>
      <c r="K43" s="1"/>
      <c r="L43" s="1"/>
      <c r="M43" s="1"/>
      <c r="N43" s="1"/>
      <c r="O43" s="1"/>
    </row>
    <row r="44" spans="1:20" hidden="1">
      <c r="A44" s="19" t="s">
        <v>5</v>
      </c>
      <c r="B44" s="19"/>
      <c r="C44" s="19"/>
      <c r="D44" s="19"/>
      <c r="E44" s="19"/>
      <c r="F44" s="19"/>
      <c r="G44" s="9"/>
      <c r="H44" s="9"/>
      <c r="I44" s="9"/>
      <c r="J44" s="3"/>
      <c r="K44" s="3"/>
      <c r="L44" s="3"/>
      <c r="M44" s="3"/>
      <c r="N44" s="3"/>
    </row>
    <row r="45" spans="1:20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20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20" hidden="1">
      <c r="A47" s="5">
        <v>150</v>
      </c>
      <c r="C47" s="5">
        <f t="shared" ref="C47:C68" si="6">A47/1.2228</f>
        <v>122.6692836113837</v>
      </c>
      <c r="E47" s="5" t="e">
        <f t="shared" ref="E47:E68" si="7">B47/D47</f>
        <v>#DIV/0!</v>
      </c>
      <c r="F47" s="7" t="e">
        <f t="shared" ref="F47:F68" si="8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20" hidden="1">
      <c r="A48" s="5">
        <v>200</v>
      </c>
      <c r="C48" s="5">
        <f t="shared" si="6"/>
        <v>163.55904481517825</v>
      </c>
      <c r="E48" s="5" t="e">
        <f t="shared" si="7"/>
        <v>#DIV/0!</v>
      </c>
      <c r="F48" s="7" t="e">
        <f t="shared" si="8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6"/>
        <v>204.44880601897282</v>
      </c>
      <c r="E49" s="5" t="e">
        <f t="shared" si="7"/>
        <v>#DIV/0!</v>
      </c>
      <c r="F49" s="7" t="e">
        <f t="shared" si="8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6"/>
        <v>245.33856722276741</v>
      </c>
      <c r="E50" s="5" t="e">
        <f t="shared" si="7"/>
        <v>#DIV/0!</v>
      </c>
      <c r="F50" s="7" t="e">
        <f t="shared" si="8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6"/>
        <v>286.22832842656197</v>
      </c>
      <c r="E51" s="5" t="e">
        <f t="shared" si="7"/>
        <v>#DIV/0!</v>
      </c>
      <c r="F51" s="7" t="e">
        <f t="shared" si="8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6"/>
        <v>327.11808963035651</v>
      </c>
      <c r="E52" s="5" t="e">
        <f t="shared" si="7"/>
        <v>#DIV/0!</v>
      </c>
      <c r="F52" s="7" t="e">
        <f t="shared" si="8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6"/>
        <v>368.0078508341511</v>
      </c>
      <c r="E53" s="5" t="e">
        <f t="shared" si="7"/>
        <v>#DIV/0!</v>
      </c>
      <c r="F53" s="7" t="e">
        <f t="shared" si="8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6"/>
        <v>408.89761203794563</v>
      </c>
      <c r="E54" s="5" t="e">
        <f t="shared" si="7"/>
        <v>#DIV/0!</v>
      </c>
      <c r="F54" s="7" t="e">
        <f t="shared" si="8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6"/>
        <v>449.78737324174023</v>
      </c>
      <c r="E55" s="5" t="e">
        <f t="shared" si="7"/>
        <v>#DIV/0!</v>
      </c>
      <c r="F55" s="7" t="e">
        <f t="shared" si="8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6"/>
        <v>490.67713444553482</v>
      </c>
      <c r="E56" s="5" t="e">
        <f t="shared" si="7"/>
        <v>#DIV/0!</v>
      </c>
      <c r="F56" s="7" t="e">
        <f t="shared" si="8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6"/>
        <v>531.56689564932935</v>
      </c>
      <c r="E57" s="5" t="e">
        <f t="shared" si="7"/>
        <v>#DIV/0!</v>
      </c>
      <c r="F57" s="7" t="e">
        <f t="shared" si="8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6"/>
        <v>572.45665685312395</v>
      </c>
      <c r="E58" s="5" t="e">
        <f t="shared" si="7"/>
        <v>#DIV/0!</v>
      </c>
      <c r="F58" s="7" t="e">
        <f t="shared" si="8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6"/>
        <v>613.34641805691854</v>
      </c>
      <c r="E59" s="5" t="e">
        <f t="shared" si="7"/>
        <v>#DIV/0!</v>
      </c>
      <c r="F59" s="7" t="e">
        <f t="shared" si="8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6"/>
        <v>654.23617926071302</v>
      </c>
      <c r="E60" s="5" t="e">
        <f t="shared" si="7"/>
        <v>#DIV/0!</v>
      </c>
      <c r="F60" s="7" t="e">
        <f t="shared" si="8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6"/>
        <v>695.12594046450761</v>
      </c>
      <c r="E61" s="5" t="e">
        <f t="shared" si="7"/>
        <v>#DIV/0!</v>
      </c>
      <c r="F61" s="7" t="e">
        <f t="shared" si="8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6"/>
        <v>736.0157016683022</v>
      </c>
      <c r="E62" s="5" t="e">
        <f t="shared" si="7"/>
        <v>#DIV/0!</v>
      </c>
      <c r="F62" s="7" t="e">
        <f t="shared" si="8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6"/>
        <v>776.90546287209679</v>
      </c>
      <c r="E63" s="5" t="e">
        <f t="shared" si="7"/>
        <v>#DIV/0!</v>
      </c>
      <c r="F63" s="7" t="e">
        <f t="shared" si="8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6"/>
        <v>817.79522407589127</v>
      </c>
      <c r="E64" s="5" t="e">
        <f t="shared" si="7"/>
        <v>#DIV/0!</v>
      </c>
      <c r="F64" s="7" t="e">
        <f t="shared" si="8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6"/>
        <v>858.68498527968586</v>
      </c>
      <c r="E65" s="5" t="e">
        <f t="shared" si="7"/>
        <v>#DIV/0!</v>
      </c>
      <c r="F65" s="7" t="e">
        <f t="shared" si="8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6"/>
        <v>899.57474648348045</v>
      </c>
      <c r="E66" s="5" t="e">
        <f t="shared" si="7"/>
        <v>#DIV/0!</v>
      </c>
      <c r="F66" s="7" t="e">
        <f t="shared" si="8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6"/>
        <v>940.46450768727505</v>
      </c>
      <c r="E67" s="5" t="e">
        <f t="shared" si="7"/>
        <v>#DIV/0!</v>
      </c>
      <c r="F67" s="7" t="e">
        <f t="shared" si="8"/>
        <v>#DIV/0!</v>
      </c>
      <c r="G67" s="7"/>
      <c r="H67" s="7"/>
      <c r="I67" s="7"/>
      <c r="J67" s="3"/>
      <c r="O67" s="3"/>
    </row>
    <row r="68" spans="1:15" ht="20" hidden="1" customHeight="1">
      <c r="A68" s="5">
        <v>1176</v>
      </c>
      <c r="C68" s="5">
        <f t="shared" si="6"/>
        <v>961.72718351324818</v>
      </c>
      <c r="E68" s="5" t="e">
        <f t="shared" si="7"/>
        <v>#DIV/0!</v>
      </c>
      <c r="F68" s="7" t="e">
        <f t="shared" si="8"/>
        <v>#DIV/0!</v>
      </c>
      <c r="G68" s="7"/>
      <c r="H68" s="7"/>
      <c r="I68" s="7"/>
    </row>
    <row r="69" spans="1:15" hidden="1"/>
    <row r="70" spans="1:15" hidden="1">
      <c r="A70" s="19" t="s">
        <v>6</v>
      </c>
      <c r="B70" s="19"/>
      <c r="C70" s="19"/>
      <c r="D70" s="19"/>
      <c r="E70" s="19"/>
      <c r="F70" s="19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9">A73/2.095</f>
        <v>95.465393794749389</v>
      </c>
      <c r="E73" s="5" t="e">
        <f t="shared" ref="E73:E89" si="10">B73/D73</f>
        <v>#DIV/0!</v>
      </c>
      <c r="F73" s="5" t="e">
        <f t="shared" ref="F73:F89" si="11">E73/2.096</f>
        <v>#DIV/0!</v>
      </c>
    </row>
    <row r="74" spans="1:15" hidden="1">
      <c r="A74" s="5">
        <v>300</v>
      </c>
      <c r="C74" s="5">
        <f t="shared" si="9"/>
        <v>143.19809069212408</v>
      </c>
      <c r="E74" s="5" t="e">
        <f t="shared" si="10"/>
        <v>#DIV/0!</v>
      </c>
      <c r="F74" s="5" t="e">
        <f t="shared" si="11"/>
        <v>#DIV/0!</v>
      </c>
    </row>
    <row r="75" spans="1:15" hidden="1">
      <c r="A75" s="5">
        <v>400</v>
      </c>
      <c r="C75" s="5">
        <f t="shared" si="9"/>
        <v>190.93078758949878</v>
      </c>
      <c r="E75" s="5" t="e">
        <f t="shared" si="10"/>
        <v>#DIV/0!</v>
      </c>
      <c r="F75" s="5" t="e">
        <f t="shared" si="11"/>
        <v>#DIV/0!</v>
      </c>
    </row>
    <row r="76" spans="1:15" hidden="1">
      <c r="A76" s="5">
        <v>500</v>
      </c>
      <c r="C76" s="5">
        <f t="shared" si="9"/>
        <v>238.6634844868735</v>
      </c>
      <c r="E76" s="5" t="e">
        <f t="shared" si="10"/>
        <v>#DIV/0!</v>
      </c>
      <c r="F76" s="5" t="e">
        <f t="shared" si="11"/>
        <v>#DIV/0!</v>
      </c>
    </row>
    <row r="77" spans="1:15" hidden="1">
      <c r="A77" s="5">
        <v>600</v>
      </c>
      <c r="C77" s="5">
        <f t="shared" si="9"/>
        <v>286.39618138424817</v>
      </c>
      <c r="E77" s="5" t="e">
        <f t="shared" si="10"/>
        <v>#DIV/0!</v>
      </c>
      <c r="F77" s="5" t="e">
        <f t="shared" si="11"/>
        <v>#DIV/0!</v>
      </c>
    </row>
    <row r="78" spans="1:15" hidden="1">
      <c r="A78" s="5">
        <v>700</v>
      </c>
      <c r="C78" s="5">
        <f t="shared" si="9"/>
        <v>334.12887828162286</v>
      </c>
      <c r="E78" s="5" t="e">
        <f t="shared" si="10"/>
        <v>#DIV/0!</v>
      </c>
      <c r="F78" s="5" t="e">
        <f t="shared" si="11"/>
        <v>#DIV/0!</v>
      </c>
    </row>
    <row r="79" spans="1:15" hidden="1">
      <c r="A79" s="5">
        <v>800</v>
      </c>
      <c r="C79" s="5">
        <f t="shared" si="9"/>
        <v>381.86157517899755</v>
      </c>
      <c r="E79" s="5" t="e">
        <f t="shared" si="10"/>
        <v>#DIV/0!</v>
      </c>
      <c r="F79" s="5" t="e">
        <f t="shared" si="11"/>
        <v>#DIV/0!</v>
      </c>
      <c r="J79" s="2"/>
    </row>
    <row r="80" spans="1:15" hidden="1">
      <c r="A80" s="5">
        <v>900</v>
      </c>
      <c r="C80" s="5">
        <f t="shared" si="9"/>
        <v>429.59427207637225</v>
      </c>
      <c r="E80" s="5" t="e">
        <f t="shared" si="10"/>
        <v>#DIV/0!</v>
      </c>
      <c r="F80" s="5" t="e">
        <f t="shared" si="11"/>
        <v>#DIV/0!</v>
      </c>
      <c r="J80" s="2"/>
    </row>
    <row r="81" spans="1:10" hidden="1">
      <c r="A81" s="5">
        <v>1000</v>
      </c>
      <c r="C81" s="5">
        <f t="shared" si="9"/>
        <v>477.326968973747</v>
      </c>
      <c r="E81" s="5" t="e">
        <f t="shared" si="10"/>
        <v>#DIV/0!</v>
      </c>
      <c r="F81" s="5" t="e">
        <f t="shared" si="11"/>
        <v>#DIV/0!</v>
      </c>
      <c r="J81" s="2"/>
    </row>
    <row r="82" spans="1:10" hidden="1">
      <c r="A82" s="5">
        <v>1100</v>
      </c>
      <c r="C82" s="5">
        <f t="shared" si="9"/>
        <v>525.05966587112164</v>
      </c>
      <c r="E82" s="5" t="e">
        <f t="shared" si="10"/>
        <v>#DIV/0!</v>
      </c>
      <c r="F82" s="5" t="e">
        <f t="shared" si="11"/>
        <v>#DIV/0!</v>
      </c>
      <c r="J82" s="2"/>
    </row>
    <row r="83" spans="1:10" hidden="1">
      <c r="A83" s="5">
        <v>1200</v>
      </c>
      <c r="C83" s="5">
        <f t="shared" si="9"/>
        <v>572.79236276849633</v>
      </c>
      <c r="E83" s="5" t="e">
        <f t="shared" si="10"/>
        <v>#DIV/0!</v>
      </c>
      <c r="F83" s="5" t="e">
        <f t="shared" si="11"/>
        <v>#DIV/0!</v>
      </c>
      <c r="J83" s="2"/>
    </row>
    <row r="84" spans="1:10" hidden="1">
      <c r="A84" s="5">
        <v>1300</v>
      </c>
      <c r="C84" s="5">
        <f t="shared" si="9"/>
        <v>620.52505966587103</v>
      </c>
      <c r="E84" s="5" t="e">
        <f t="shared" si="10"/>
        <v>#DIV/0!</v>
      </c>
      <c r="F84" s="5" t="e">
        <f t="shared" si="11"/>
        <v>#DIV/0!</v>
      </c>
      <c r="J84" s="2"/>
    </row>
    <row r="85" spans="1:10" hidden="1">
      <c r="A85" s="5">
        <v>1400</v>
      </c>
      <c r="C85" s="5">
        <f t="shared" si="9"/>
        <v>668.25775656324572</v>
      </c>
      <c r="E85" s="5" t="e">
        <f t="shared" si="10"/>
        <v>#DIV/0!</v>
      </c>
      <c r="F85" s="5" t="e">
        <f t="shared" si="11"/>
        <v>#DIV/0!</v>
      </c>
    </row>
    <row r="86" spans="1:10" hidden="1">
      <c r="A86" s="5">
        <v>1500</v>
      </c>
      <c r="C86" s="5">
        <f t="shared" si="9"/>
        <v>715.99045346062042</v>
      </c>
      <c r="E86" s="5" t="e">
        <f t="shared" si="10"/>
        <v>#DIV/0!</v>
      </c>
      <c r="F86" s="5" t="e">
        <f t="shared" si="11"/>
        <v>#DIV/0!</v>
      </c>
    </row>
    <row r="87" spans="1:10" hidden="1">
      <c r="A87" s="5">
        <v>1600</v>
      </c>
      <c r="C87" s="5">
        <f t="shared" si="9"/>
        <v>763.72315035799511</v>
      </c>
      <c r="E87" s="5" t="e">
        <f t="shared" si="10"/>
        <v>#DIV/0!</v>
      </c>
      <c r="F87" s="5" t="e">
        <f t="shared" si="11"/>
        <v>#DIV/0!</v>
      </c>
    </row>
    <row r="88" spans="1:10" hidden="1">
      <c r="A88" s="5">
        <v>1700</v>
      </c>
      <c r="C88" s="5">
        <f t="shared" si="9"/>
        <v>811.4558472553698</v>
      </c>
      <c r="E88" s="5" t="e">
        <f t="shared" si="10"/>
        <v>#DIV/0!</v>
      </c>
      <c r="F88" s="5" t="e">
        <f t="shared" si="11"/>
        <v>#DIV/0!</v>
      </c>
    </row>
    <row r="89" spans="1:10" hidden="1">
      <c r="A89" s="5">
        <v>1800</v>
      </c>
      <c r="C89" s="5">
        <f t="shared" si="9"/>
        <v>859.1885441527445</v>
      </c>
      <c r="E89" s="5" t="e">
        <f t="shared" si="10"/>
        <v>#DIV/0!</v>
      </c>
      <c r="F89" s="5" t="e">
        <f t="shared" si="11"/>
        <v>#DIV/0!</v>
      </c>
    </row>
    <row r="90" spans="1:10" hidden="1"/>
    <row r="91" spans="1:10" hidden="1"/>
    <row r="92" spans="1:10" hidden="1"/>
    <row r="93" spans="1:10" hidden="1"/>
    <row r="94" spans="1:10" hidden="1">
      <c r="A94" s="20"/>
      <c r="B94" s="20"/>
      <c r="C94" s="20"/>
      <c r="D94" s="20"/>
      <c r="E94" s="20"/>
    </row>
    <row r="95" spans="1:10" hidden="1">
      <c r="A95" s="20"/>
      <c r="B95" s="20"/>
      <c r="C95" s="20"/>
      <c r="D95" s="20"/>
      <c r="E95" s="20"/>
    </row>
    <row r="96" spans="1:10" hidden="1">
      <c r="A96" s="20"/>
      <c r="B96" s="20"/>
      <c r="C96" s="20"/>
      <c r="D96" s="20"/>
      <c r="E96" s="20"/>
    </row>
    <row r="97" spans="1:9" hidden="1">
      <c r="A97" s="20"/>
      <c r="B97" s="20"/>
      <c r="C97" s="20"/>
      <c r="D97" s="20"/>
      <c r="E97" s="20"/>
    </row>
    <row r="98" spans="1:9" hidden="1">
      <c r="A98" s="19" t="s">
        <v>8</v>
      </c>
      <c r="B98" s="19"/>
      <c r="C98" s="19"/>
      <c r="D98" s="19"/>
      <c r="E98" s="19"/>
      <c r="F98" s="19"/>
      <c r="G98" s="9"/>
      <c r="H98" s="9"/>
      <c r="I98" s="9"/>
    </row>
    <row r="99" spans="1:9" hidden="1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>
      <c r="A101" s="5">
        <v>200</v>
      </c>
      <c r="C101" s="5">
        <f t="shared" ref="C101:C115" si="12">A101/1.663</f>
        <v>120.26458208057727</v>
      </c>
      <c r="E101" s="5" t="e">
        <f t="shared" ref="E101:E115" si="13">B101/D101</f>
        <v>#DIV/0!</v>
      </c>
      <c r="F101" s="5" t="e">
        <f t="shared" ref="F101:F115" si="14">E101/1.6605</f>
        <v>#DIV/0!</v>
      </c>
    </row>
    <row r="102" spans="1:9" hidden="1">
      <c r="A102" s="5">
        <v>300</v>
      </c>
      <c r="C102" s="5">
        <f t="shared" si="12"/>
        <v>180.39687312086591</v>
      </c>
      <c r="E102" s="5" t="e">
        <f t="shared" si="13"/>
        <v>#DIV/0!</v>
      </c>
      <c r="F102" s="5" t="e">
        <f t="shared" si="14"/>
        <v>#DIV/0!</v>
      </c>
    </row>
    <row r="103" spans="1:9" hidden="1">
      <c r="A103" s="5">
        <v>400</v>
      </c>
      <c r="C103" s="5">
        <f t="shared" si="12"/>
        <v>240.52916416115454</v>
      </c>
      <c r="E103" s="5" t="e">
        <f t="shared" si="13"/>
        <v>#DIV/0!</v>
      </c>
      <c r="F103" s="5" t="e">
        <f t="shared" si="14"/>
        <v>#DIV/0!</v>
      </c>
    </row>
    <row r="104" spans="1:9" hidden="1">
      <c r="A104" s="5">
        <v>500</v>
      </c>
      <c r="C104" s="5">
        <f t="shared" si="12"/>
        <v>300.66145520144318</v>
      </c>
      <c r="E104" s="5" t="e">
        <f t="shared" si="13"/>
        <v>#DIV/0!</v>
      </c>
      <c r="F104" s="5" t="e">
        <f t="shared" si="14"/>
        <v>#DIV/0!</v>
      </c>
    </row>
    <row r="105" spans="1:9" hidden="1">
      <c r="A105" s="5">
        <v>600</v>
      </c>
      <c r="C105" s="5">
        <f t="shared" si="12"/>
        <v>360.79374624173181</v>
      </c>
      <c r="E105" s="5" t="e">
        <f t="shared" si="13"/>
        <v>#DIV/0!</v>
      </c>
      <c r="F105" s="5" t="e">
        <f t="shared" si="14"/>
        <v>#DIV/0!</v>
      </c>
    </row>
    <row r="106" spans="1:9" hidden="1">
      <c r="A106" s="5">
        <v>700</v>
      </c>
      <c r="C106" s="5">
        <f t="shared" si="12"/>
        <v>420.92603728202045</v>
      </c>
      <c r="E106" s="5" t="e">
        <f t="shared" si="13"/>
        <v>#DIV/0!</v>
      </c>
      <c r="F106" s="5" t="e">
        <f t="shared" si="14"/>
        <v>#DIV/0!</v>
      </c>
    </row>
    <row r="107" spans="1:9" hidden="1">
      <c r="A107" s="5">
        <v>800</v>
      </c>
      <c r="C107" s="5">
        <f t="shared" si="12"/>
        <v>481.05832832230908</v>
      </c>
      <c r="E107" s="5" t="e">
        <f t="shared" si="13"/>
        <v>#DIV/0!</v>
      </c>
      <c r="F107" s="5" t="e">
        <f t="shared" si="14"/>
        <v>#DIV/0!</v>
      </c>
    </row>
    <row r="108" spans="1:9" hidden="1">
      <c r="A108" s="5">
        <v>900</v>
      </c>
      <c r="C108" s="5">
        <f t="shared" si="12"/>
        <v>541.19061936259766</v>
      </c>
      <c r="E108" s="5" t="e">
        <f t="shared" si="13"/>
        <v>#DIV/0!</v>
      </c>
      <c r="F108" s="5" t="e">
        <f t="shared" si="14"/>
        <v>#DIV/0!</v>
      </c>
    </row>
    <row r="109" spans="1:9" hidden="1">
      <c r="A109" s="5">
        <v>1000</v>
      </c>
      <c r="C109" s="5">
        <f t="shared" si="12"/>
        <v>601.32291040288635</v>
      </c>
      <c r="E109" s="5" t="e">
        <f t="shared" si="13"/>
        <v>#DIV/0!</v>
      </c>
      <c r="F109" s="5" t="e">
        <f t="shared" si="14"/>
        <v>#DIV/0!</v>
      </c>
    </row>
    <row r="110" spans="1:9" hidden="1">
      <c r="A110" s="5">
        <v>1100</v>
      </c>
      <c r="C110" s="5">
        <f t="shared" si="12"/>
        <v>661.45520144317493</v>
      </c>
      <c r="E110" s="5" t="e">
        <f t="shared" si="13"/>
        <v>#DIV/0!</v>
      </c>
      <c r="F110" s="5" t="e">
        <f t="shared" si="14"/>
        <v>#DIV/0!</v>
      </c>
    </row>
    <row r="111" spans="1:9" hidden="1">
      <c r="A111" s="5">
        <v>1200</v>
      </c>
      <c r="C111" s="5">
        <f t="shared" si="12"/>
        <v>721.58749248346362</v>
      </c>
      <c r="E111" s="5" t="e">
        <f t="shared" si="13"/>
        <v>#DIV/0!</v>
      </c>
      <c r="F111" s="5" t="e">
        <f t="shared" si="14"/>
        <v>#DIV/0!</v>
      </c>
    </row>
    <row r="112" spans="1:9" hidden="1">
      <c r="A112" s="5">
        <v>1300</v>
      </c>
      <c r="C112" s="5">
        <f t="shared" si="12"/>
        <v>781.7197835237522</v>
      </c>
      <c r="E112" s="5" t="e">
        <f t="shared" si="13"/>
        <v>#DIV/0!</v>
      </c>
      <c r="F112" s="5" t="e">
        <f t="shared" si="14"/>
        <v>#DIV/0!</v>
      </c>
    </row>
    <row r="113" spans="1:9" hidden="1">
      <c r="A113" s="5">
        <v>1400</v>
      </c>
      <c r="C113" s="5">
        <f t="shared" si="12"/>
        <v>841.85207456404089</v>
      </c>
      <c r="E113" s="5" t="e">
        <f t="shared" si="13"/>
        <v>#DIV/0!</v>
      </c>
      <c r="F113" s="5" t="e">
        <f t="shared" si="14"/>
        <v>#DIV/0!</v>
      </c>
    </row>
    <row r="114" spans="1:9" hidden="1">
      <c r="A114" s="5">
        <v>1500</v>
      </c>
      <c r="C114" s="5">
        <f t="shared" si="12"/>
        <v>901.98436560432947</v>
      </c>
      <c r="E114" s="5" t="e">
        <f t="shared" si="13"/>
        <v>#DIV/0!</v>
      </c>
      <c r="F114" s="5" t="e">
        <f t="shared" si="14"/>
        <v>#DIV/0!</v>
      </c>
    </row>
    <row r="115" spans="1:9" hidden="1">
      <c r="A115" s="5">
        <v>1600</v>
      </c>
      <c r="C115" s="5">
        <f t="shared" si="12"/>
        <v>962.11665664461816</v>
      </c>
      <c r="E115" s="5" t="e">
        <f t="shared" si="13"/>
        <v>#DIV/0!</v>
      </c>
      <c r="F115" s="5" t="e">
        <f t="shared" si="14"/>
        <v>#DIV/0!</v>
      </c>
    </row>
    <row r="116" spans="1:9" hidden="1"/>
    <row r="117" spans="1:9" hidden="1"/>
    <row r="118" spans="1:9" hidden="1">
      <c r="A118" s="19" t="s">
        <v>9</v>
      </c>
      <c r="B118" s="19"/>
      <c r="C118" s="19"/>
      <c r="D118" s="19"/>
      <c r="E118" s="19"/>
      <c r="F118" s="19"/>
      <c r="G118" s="9"/>
      <c r="H118" s="9"/>
      <c r="I118" s="9"/>
    </row>
    <row r="119" spans="1:9" hidden="1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>
      <c r="A121" s="5">
        <v>500</v>
      </c>
      <c r="C121" s="5">
        <f t="shared" ref="C121:C139" si="15">A121/2.7855</f>
        <v>179.50098725542992</v>
      </c>
      <c r="E121" s="5" t="e">
        <f t="shared" ref="E121:E139" si="16">B121/D121</f>
        <v>#DIV/0!</v>
      </c>
      <c r="F121" s="5" t="e">
        <f t="shared" ref="F121:F139" si="17">E121/2.7855</f>
        <v>#DIV/0!</v>
      </c>
    </row>
    <row r="122" spans="1:9" hidden="1">
      <c r="A122" s="5">
        <v>1000</v>
      </c>
      <c r="C122" s="5">
        <f t="shared" si="15"/>
        <v>359.00197451085984</v>
      </c>
      <c r="E122" s="5" t="e">
        <f t="shared" si="16"/>
        <v>#DIV/0!</v>
      </c>
      <c r="F122" s="5" t="e">
        <f t="shared" si="17"/>
        <v>#DIV/0!</v>
      </c>
    </row>
    <row r="123" spans="1:9" hidden="1">
      <c r="A123" s="5">
        <v>1100</v>
      </c>
      <c r="C123" s="5">
        <f t="shared" si="15"/>
        <v>394.90217196194578</v>
      </c>
      <c r="E123" s="5" t="e">
        <f t="shared" si="16"/>
        <v>#DIV/0!</v>
      </c>
      <c r="F123" s="5" t="e">
        <f t="shared" si="17"/>
        <v>#DIV/0!</v>
      </c>
    </row>
    <row r="124" spans="1:9" hidden="1">
      <c r="A124" s="5">
        <v>1200</v>
      </c>
      <c r="C124" s="5">
        <f t="shared" si="15"/>
        <v>430.80236941303178</v>
      </c>
      <c r="E124" s="5" t="e">
        <f t="shared" si="16"/>
        <v>#DIV/0!</v>
      </c>
      <c r="F124" s="5" t="e">
        <f t="shared" si="17"/>
        <v>#DIV/0!</v>
      </c>
    </row>
    <row r="125" spans="1:9" hidden="1">
      <c r="A125" s="5">
        <v>1300</v>
      </c>
      <c r="C125" s="5">
        <f t="shared" si="15"/>
        <v>466.70256686411778</v>
      </c>
      <c r="E125" s="5" t="e">
        <f t="shared" si="16"/>
        <v>#DIV/0!</v>
      </c>
      <c r="F125" s="5" t="e">
        <f t="shared" si="17"/>
        <v>#DIV/0!</v>
      </c>
    </row>
    <row r="126" spans="1:9" hidden="1">
      <c r="A126" s="5">
        <v>1400</v>
      </c>
      <c r="C126" s="5">
        <f t="shared" si="15"/>
        <v>502.60276431520379</v>
      </c>
      <c r="E126" s="5" t="e">
        <f t="shared" si="16"/>
        <v>#DIV/0!</v>
      </c>
      <c r="F126" s="5" t="e">
        <f t="shared" si="17"/>
        <v>#DIV/0!</v>
      </c>
    </row>
    <row r="127" spans="1:9" hidden="1">
      <c r="A127" s="5">
        <v>1500</v>
      </c>
      <c r="C127" s="5">
        <f t="shared" si="15"/>
        <v>538.50296176628979</v>
      </c>
      <c r="E127" s="5" t="e">
        <f t="shared" si="16"/>
        <v>#DIV/0!</v>
      </c>
      <c r="F127" s="5" t="e">
        <f t="shared" si="17"/>
        <v>#DIV/0!</v>
      </c>
    </row>
    <row r="128" spans="1:9" hidden="1">
      <c r="A128" s="5">
        <v>1600</v>
      </c>
      <c r="C128" s="5">
        <f t="shared" si="15"/>
        <v>574.40315921737567</v>
      </c>
      <c r="E128" s="5" t="e">
        <f t="shared" si="16"/>
        <v>#DIV/0!</v>
      </c>
      <c r="F128" s="5" t="e">
        <f t="shared" si="17"/>
        <v>#DIV/0!</v>
      </c>
    </row>
    <row r="129" spans="1:6" hidden="1">
      <c r="A129" s="5">
        <v>1700</v>
      </c>
      <c r="C129" s="5">
        <f t="shared" si="15"/>
        <v>610.30335666846167</v>
      </c>
      <c r="E129" s="5" t="e">
        <f t="shared" si="16"/>
        <v>#DIV/0!</v>
      </c>
      <c r="F129" s="5" t="e">
        <f t="shared" si="17"/>
        <v>#DIV/0!</v>
      </c>
    </row>
    <row r="130" spans="1:6" hidden="1">
      <c r="A130" s="5">
        <v>1800</v>
      </c>
      <c r="C130" s="5">
        <f t="shared" si="15"/>
        <v>646.20355411954768</v>
      </c>
      <c r="E130" s="5" t="e">
        <f t="shared" si="16"/>
        <v>#DIV/0!</v>
      </c>
      <c r="F130" s="5" t="e">
        <f t="shared" si="17"/>
        <v>#DIV/0!</v>
      </c>
    </row>
    <row r="131" spans="1:6" hidden="1">
      <c r="A131" s="5">
        <v>1900</v>
      </c>
      <c r="C131" s="5">
        <f t="shared" si="15"/>
        <v>682.10375157063368</v>
      </c>
      <c r="E131" s="5" t="e">
        <f t="shared" si="16"/>
        <v>#DIV/0!</v>
      </c>
      <c r="F131" s="5" t="e">
        <f t="shared" si="17"/>
        <v>#DIV/0!</v>
      </c>
    </row>
    <row r="132" spans="1:6" hidden="1">
      <c r="A132" s="5">
        <v>2000</v>
      </c>
      <c r="C132" s="5">
        <f t="shared" si="15"/>
        <v>718.00394902171968</v>
      </c>
      <c r="E132" s="5" t="e">
        <f t="shared" si="16"/>
        <v>#DIV/0!</v>
      </c>
      <c r="F132" s="5" t="e">
        <f t="shared" si="17"/>
        <v>#DIV/0!</v>
      </c>
    </row>
    <row r="133" spans="1:6" hidden="1">
      <c r="A133" s="5">
        <v>2100</v>
      </c>
      <c r="C133" s="5">
        <f t="shared" si="15"/>
        <v>753.90414647280568</v>
      </c>
      <c r="E133" s="5" t="e">
        <f t="shared" si="16"/>
        <v>#DIV/0!</v>
      </c>
      <c r="F133" s="5" t="e">
        <f t="shared" si="17"/>
        <v>#DIV/0!</v>
      </c>
    </row>
    <row r="134" spans="1:6" hidden="1">
      <c r="A134" s="5">
        <v>2200</v>
      </c>
      <c r="C134" s="5">
        <f t="shared" si="15"/>
        <v>789.80434392389157</v>
      </c>
      <c r="E134" s="5" t="e">
        <f t="shared" si="16"/>
        <v>#DIV/0!</v>
      </c>
      <c r="F134" s="5" t="e">
        <f t="shared" si="17"/>
        <v>#DIV/0!</v>
      </c>
    </row>
    <row r="135" spans="1:6" hidden="1">
      <c r="A135" s="5">
        <v>2300</v>
      </c>
      <c r="C135" s="5">
        <f t="shared" si="15"/>
        <v>825.70454137497757</v>
      </c>
      <c r="E135" s="5" t="e">
        <f t="shared" si="16"/>
        <v>#DIV/0!</v>
      </c>
      <c r="F135" s="5" t="e">
        <f t="shared" si="17"/>
        <v>#DIV/0!</v>
      </c>
    </row>
    <row r="136" spans="1:6" hidden="1">
      <c r="A136" s="5">
        <v>2400</v>
      </c>
      <c r="C136" s="5">
        <f t="shared" si="15"/>
        <v>861.60473882606357</v>
      </c>
      <c r="E136" s="5" t="e">
        <f t="shared" si="16"/>
        <v>#DIV/0!</v>
      </c>
      <c r="F136" s="5" t="e">
        <f t="shared" si="17"/>
        <v>#DIV/0!</v>
      </c>
    </row>
    <row r="137" spans="1:6" hidden="1">
      <c r="A137" s="5">
        <v>2500</v>
      </c>
      <c r="C137" s="5">
        <f t="shared" si="15"/>
        <v>897.50493627714957</v>
      </c>
      <c r="E137" s="5" t="e">
        <f t="shared" si="16"/>
        <v>#DIV/0!</v>
      </c>
      <c r="F137" s="5" t="e">
        <f t="shared" si="17"/>
        <v>#DIV/0!</v>
      </c>
    </row>
    <row r="138" spans="1:6" hidden="1">
      <c r="A138" s="5">
        <v>2600</v>
      </c>
      <c r="C138" s="5">
        <f t="shared" si="15"/>
        <v>933.40513372823557</v>
      </c>
      <c r="E138" s="5" t="e">
        <f t="shared" si="16"/>
        <v>#DIV/0!</v>
      </c>
      <c r="F138" s="5" t="e">
        <f t="shared" si="17"/>
        <v>#DIV/0!</v>
      </c>
    </row>
    <row r="139" spans="1:6" hidden="1">
      <c r="A139" s="5">
        <v>2653</v>
      </c>
      <c r="C139" s="5">
        <f t="shared" si="15"/>
        <v>952.43223837731114</v>
      </c>
      <c r="E139" s="5" t="e">
        <f t="shared" si="16"/>
        <v>#DIV/0!</v>
      </c>
      <c r="F139" s="5" t="e">
        <f t="shared" si="17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19" t="s">
        <v>10</v>
      </c>
      <c r="B146" s="19"/>
      <c r="C146" s="19"/>
      <c r="D146" s="19"/>
      <c r="E146" s="19"/>
      <c r="F146" s="19"/>
      <c r="G146" s="9"/>
      <c r="H146" s="9"/>
      <c r="I146" s="9"/>
    </row>
    <row r="147" spans="1:9" hidden="1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>
      <c r="A149" s="5">
        <v>200</v>
      </c>
      <c r="C149" s="5">
        <f t="shared" ref="C149:C182" si="18">A149/3.64</f>
        <v>54.945054945054942</v>
      </c>
      <c r="E149" s="5" t="e">
        <f t="shared" ref="E149:E182" si="19">B149/D149</f>
        <v>#DIV/0!</v>
      </c>
      <c r="F149" s="5" t="e">
        <f t="shared" ref="F149:F182" si="20">E149/3.6645</f>
        <v>#DIV/0!</v>
      </c>
    </row>
    <row r="150" spans="1:9" hidden="1">
      <c r="A150" s="5">
        <v>300</v>
      </c>
      <c r="C150" s="5">
        <f t="shared" si="18"/>
        <v>82.417582417582409</v>
      </c>
      <c r="E150" s="5" t="e">
        <f t="shared" si="19"/>
        <v>#DIV/0!</v>
      </c>
      <c r="F150" s="5" t="e">
        <f t="shared" si="20"/>
        <v>#DIV/0!</v>
      </c>
    </row>
    <row r="151" spans="1:9" hidden="1">
      <c r="A151" s="5">
        <v>400</v>
      </c>
      <c r="C151" s="5">
        <f t="shared" si="18"/>
        <v>109.89010989010988</v>
      </c>
      <c r="E151" s="5" t="e">
        <f t="shared" si="19"/>
        <v>#DIV/0!</v>
      </c>
      <c r="F151" s="5" t="e">
        <f t="shared" si="20"/>
        <v>#DIV/0!</v>
      </c>
    </row>
    <row r="152" spans="1:9" hidden="1">
      <c r="A152" s="5">
        <v>500</v>
      </c>
      <c r="C152" s="5">
        <f t="shared" si="18"/>
        <v>137.36263736263737</v>
      </c>
      <c r="E152" s="5" t="e">
        <f t="shared" si="19"/>
        <v>#DIV/0!</v>
      </c>
      <c r="F152" s="5" t="e">
        <f t="shared" si="20"/>
        <v>#DIV/0!</v>
      </c>
    </row>
    <row r="153" spans="1:9" hidden="1">
      <c r="A153" s="5">
        <v>600</v>
      </c>
      <c r="C153" s="5">
        <f t="shared" si="18"/>
        <v>164.83516483516482</v>
      </c>
      <c r="E153" s="5" t="e">
        <f t="shared" si="19"/>
        <v>#DIV/0!</v>
      </c>
      <c r="F153" s="5" t="e">
        <f t="shared" si="20"/>
        <v>#DIV/0!</v>
      </c>
    </row>
    <row r="154" spans="1:9" hidden="1">
      <c r="A154" s="5">
        <v>700</v>
      </c>
      <c r="C154" s="5">
        <f t="shared" si="18"/>
        <v>192.30769230769229</v>
      </c>
      <c r="E154" s="5" t="e">
        <f t="shared" si="19"/>
        <v>#DIV/0!</v>
      </c>
      <c r="F154" s="5" t="e">
        <f t="shared" si="20"/>
        <v>#DIV/0!</v>
      </c>
    </row>
    <row r="155" spans="1:9" hidden="1">
      <c r="A155" s="5">
        <v>800</v>
      </c>
      <c r="C155" s="5">
        <f t="shared" si="18"/>
        <v>219.78021978021977</v>
      </c>
      <c r="E155" s="5" t="e">
        <f t="shared" si="19"/>
        <v>#DIV/0!</v>
      </c>
      <c r="F155" s="5" t="e">
        <f t="shared" si="20"/>
        <v>#DIV/0!</v>
      </c>
    </row>
    <row r="156" spans="1:9" hidden="1">
      <c r="A156" s="5">
        <v>900</v>
      </c>
      <c r="C156" s="5">
        <f t="shared" si="18"/>
        <v>247.25274725274724</v>
      </c>
      <c r="E156" s="5" t="e">
        <f t="shared" si="19"/>
        <v>#DIV/0!</v>
      </c>
      <c r="F156" s="5" t="e">
        <f t="shared" si="20"/>
        <v>#DIV/0!</v>
      </c>
    </row>
    <row r="157" spans="1:9" hidden="1">
      <c r="A157" s="5">
        <v>1000</v>
      </c>
      <c r="C157" s="5">
        <f t="shared" si="18"/>
        <v>274.72527472527474</v>
      </c>
      <c r="E157" s="5" t="e">
        <f t="shared" si="19"/>
        <v>#DIV/0!</v>
      </c>
      <c r="F157" s="5" t="e">
        <f t="shared" si="20"/>
        <v>#DIV/0!</v>
      </c>
    </row>
    <row r="158" spans="1:9" hidden="1">
      <c r="A158" s="5">
        <v>1100</v>
      </c>
      <c r="C158" s="5">
        <f t="shared" si="18"/>
        <v>302.19780219780216</v>
      </c>
      <c r="E158" s="5" t="e">
        <f t="shared" si="19"/>
        <v>#DIV/0!</v>
      </c>
      <c r="F158" s="5" t="e">
        <f t="shared" si="20"/>
        <v>#DIV/0!</v>
      </c>
    </row>
    <row r="159" spans="1:9" hidden="1">
      <c r="A159" s="5">
        <v>1200</v>
      </c>
      <c r="C159" s="5">
        <f t="shared" si="18"/>
        <v>329.67032967032964</v>
      </c>
      <c r="E159" s="5" t="e">
        <f t="shared" si="19"/>
        <v>#DIV/0!</v>
      </c>
      <c r="F159" s="5" t="e">
        <f t="shared" si="20"/>
        <v>#DIV/0!</v>
      </c>
    </row>
    <row r="160" spans="1:9" hidden="1">
      <c r="A160" s="5">
        <v>1300</v>
      </c>
      <c r="C160" s="5">
        <f t="shared" si="18"/>
        <v>357.14285714285711</v>
      </c>
      <c r="E160" s="5" t="e">
        <f t="shared" si="19"/>
        <v>#DIV/0!</v>
      </c>
      <c r="F160" s="5" t="e">
        <f t="shared" si="20"/>
        <v>#DIV/0!</v>
      </c>
    </row>
    <row r="161" spans="1:6" hidden="1">
      <c r="A161" s="5">
        <v>1400</v>
      </c>
      <c r="C161" s="5">
        <f t="shared" si="18"/>
        <v>384.61538461538458</v>
      </c>
      <c r="E161" s="5" t="e">
        <f t="shared" si="19"/>
        <v>#DIV/0!</v>
      </c>
      <c r="F161" s="5" t="e">
        <f t="shared" si="20"/>
        <v>#DIV/0!</v>
      </c>
    </row>
    <row r="162" spans="1:6" hidden="1">
      <c r="A162" s="5">
        <v>1500</v>
      </c>
      <c r="C162" s="5">
        <f t="shared" si="18"/>
        <v>412.08791208791206</v>
      </c>
      <c r="E162" s="5" t="e">
        <f t="shared" si="19"/>
        <v>#DIV/0!</v>
      </c>
      <c r="F162" s="5" t="e">
        <f t="shared" si="20"/>
        <v>#DIV/0!</v>
      </c>
    </row>
    <row r="163" spans="1:6" hidden="1">
      <c r="A163" s="5">
        <v>1600</v>
      </c>
      <c r="C163" s="5">
        <f t="shared" si="18"/>
        <v>439.56043956043953</v>
      </c>
      <c r="E163" s="5" t="e">
        <f t="shared" si="19"/>
        <v>#DIV/0!</v>
      </c>
      <c r="F163" s="5" t="e">
        <f t="shared" si="20"/>
        <v>#DIV/0!</v>
      </c>
    </row>
    <row r="164" spans="1:6" hidden="1">
      <c r="A164" s="5">
        <v>1700</v>
      </c>
      <c r="C164" s="5">
        <f t="shared" si="18"/>
        <v>467.03296703296701</v>
      </c>
      <c r="E164" s="5" t="e">
        <f t="shared" si="19"/>
        <v>#DIV/0!</v>
      </c>
      <c r="F164" s="5" t="e">
        <f t="shared" si="20"/>
        <v>#DIV/0!</v>
      </c>
    </row>
    <row r="165" spans="1:6" hidden="1">
      <c r="A165" s="5">
        <v>1800</v>
      </c>
      <c r="C165" s="5">
        <f t="shared" si="18"/>
        <v>494.50549450549448</v>
      </c>
      <c r="E165" s="5" t="e">
        <f t="shared" si="19"/>
        <v>#DIV/0!</v>
      </c>
      <c r="F165" s="5" t="e">
        <f t="shared" si="20"/>
        <v>#DIV/0!</v>
      </c>
    </row>
    <row r="166" spans="1:6" hidden="1">
      <c r="A166" s="5">
        <v>1900</v>
      </c>
      <c r="C166" s="5">
        <f t="shared" si="18"/>
        <v>521.97802197802196</v>
      </c>
      <c r="E166" s="5" t="e">
        <f t="shared" si="19"/>
        <v>#DIV/0!</v>
      </c>
      <c r="F166" s="5" t="e">
        <f t="shared" si="20"/>
        <v>#DIV/0!</v>
      </c>
    </row>
    <row r="167" spans="1:6" hidden="1">
      <c r="A167" s="5">
        <v>2000</v>
      </c>
      <c r="C167" s="5">
        <f t="shared" si="18"/>
        <v>549.45054945054949</v>
      </c>
      <c r="E167" s="5" t="e">
        <f t="shared" si="19"/>
        <v>#DIV/0!</v>
      </c>
      <c r="F167" s="5" t="e">
        <f t="shared" si="20"/>
        <v>#DIV/0!</v>
      </c>
    </row>
    <row r="168" spans="1:6" hidden="1">
      <c r="A168" s="5">
        <v>2100</v>
      </c>
      <c r="C168" s="5">
        <f t="shared" si="18"/>
        <v>576.92307692307691</v>
      </c>
      <c r="E168" s="5" t="e">
        <f t="shared" si="19"/>
        <v>#DIV/0!</v>
      </c>
      <c r="F168" s="5" t="e">
        <f t="shared" si="20"/>
        <v>#DIV/0!</v>
      </c>
    </row>
    <row r="169" spans="1:6" hidden="1">
      <c r="A169" s="5">
        <v>2200</v>
      </c>
      <c r="C169" s="5">
        <f t="shared" si="18"/>
        <v>604.39560439560432</v>
      </c>
      <c r="E169" s="5" t="e">
        <f t="shared" si="19"/>
        <v>#DIV/0!</v>
      </c>
      <c r="F169" s="5" t="e">
        <f t="shared" si="20"/>
        <v>#DIV/0!</v>
      </c>
    </row>
    <row r="170" spans="1:6" hidden="1">
      <c r="A170" s="5">
        <v>2300</v>
      </c>
      <c r="C170" s="5">
        <f t="shared" si="18"/>
        <v>631.86813186813185</v>
      </c>
      <c r="E170" s="5" t="e">
        <f t="shared" si="19"/>
        <v>#DIV/0!</v>
      </c>
      <c r="F170" s="5" t="e">
        <f t="shared" si="20"/>
        <v>#DIV/0!</v>
      </c>
    </row>
    <row r="171" spans="1:6" hidden="1">
      <c r="A171" s="5">
        <v>2400</v>
      </c>
      <c r="C171" s="5">
        <f t="shared" si="18"/>
        <v>659.34065934065927</v>
      </c>
      <c r="E171" s="5" t="e">
        <f t="shared" si="19"/>
        <v>#DIV/0!</v>
      </c>
      <c r="F171" s="5" t="e">
        <f t="shared" si="20"/>
        <v>#DIV/0!</v>
      </c>
    </row>
    <row r="172" spans="1:6" hidden="1">
      <c r="A172" s="5">
        <v>2500</v>
      </c>
      <c r="C172" s="5">
        <f t="shared" si="18"/>
        <v>686.8131868131868</v>
      </c>
      <c r="E172" s="5" t="e">
        <f t="shared" si="19"/>
        <v>#DIV/0!</v>
      </c>
      <c r="F172" s="5" t="e">
        <f t="shared" si="20"/>
        <v>#DIV/0!</v>
      </c>
    </row>
    <row r="173" spans="1:6" hidden="1">
      <c r="A173" s="5">
        <v>2600</v>
      </c>
      <c r="C173" s="5">
        <f t="shared" si="18"/>
        <v>714.28571428571422</v>
      </c>
      <c r="E173" s="5" t="e">
        <f t="shared" si="19"/>
        <v>#DIV/0!</v>
      </c>
      <c r="F173" s="5" t="e">
        <f t="shared" si="20"/>
        <v>#DIV/0!</v>
      </c>
    </row>
    <row r="174" spans="1:6" hidden="1">
      <c r="A174" s="5">
        <v>2700</v>
      </c>
      <c r="C174" s="5">
        <f t="shared" si="18"/>
        <v>741.75824175824175</v>
      </c>
      <c r="E174" s="5" t="e">
        <f t="shared" si="19"/>
        <v>#DIV/0!</v>
      </c>
      <c r="F174" s="5" t="e">
        <f t="shared" si="20"/>
        <v>#DIV/0!</v>
      </c>
    </row>
    <row r="175" spans="1:6" hidden="1">
      <c r="A175" s="5">
        <v>2800</v>
      </c>
      <c r="C175" s="5">
        <f t="shared" si="18"/>
        <v>769.23076923076917</v>
      </c>
      <c r="E175" s="5" t="e">
        <f t="shared" si="19"/>
        <v>#DIV/0!</v>
      </c>
      <c r="F175" s="5" t="e">
        <f t="shared" si="20"/>
        <v>#DIV/0!</v>
      </c>
    </row>
    <row r="176" spans="1:6" hidden="1">
      <c r="A176" s="5">
        <v>2900</v>
      </c>
      <c r="C176" s="5">
        <f t="shared" si="18"/>
        <v>796.7032967032967</v>
      </c>
      <c r="E176" s="5" t="e">
        <f t="shared" si="19"/>
        <v>#DIV/0!</v>
      </c>
      <c r="F176" s="5" t="e">
        <f t="shared" si="20"/>
        <v>#DIV/0!</v>
      </c>
    </row>
    <row r="177" spans="1:6" hidden="1">
      <c r="A177" s="5">
        <v>3000</v>
      </c>
      <c r="C177" s="5">
        <f t="shared" si="18"/>
        <v>824.17582417582412</v>
      </c>
      <c r="E177" s="5" t="e">
        <f t="shared" si="19"/>
        <v>#DIV/0!</v>
      </c>
      <c r="F177" s="5" t="e">
        <f t="shared" si="20"/>
        <v>#DIV/0!</v>
      </c>
    </row>
    <row r="178" spans="1:6" hidden="1">
      <c r="A178" s="5">
        <v>3100</v>
      </c>
      <c r="C178" s="5">
        <f t="shared" si="18"/>
        <v>851.64835164835165</v>
      </c>
      <c r="E178" s="5" t="e">
        <f t="shared" si="19"/>
        <v>#DIV/0!</v>
      </c>
      <c r="F178" s="5" t="e">
        <f t="shared" si="20"/>
        <v>#DIV/0!</v>
      </c>
    </row>
    <row r="179" spans="1:6" hidden="1">
      <c r="A179" s="5">
        <v>3200</v>
      </c>
      <c r="C179" s="5">
        <f t="shared" si="18"/>
        <v>879.12087912087907</v>
      </c>
      <c r="E179" s="5" t="e">
        <f t="shared" si="19"/>
        <v>#DIV/0!</v>
      </c>
      <c r="F179" s="5" t="e">
        <f t="shared" si="20"/>
        <v>#DIV/0!</v>
      </c>
    </row>
    <row r="180" spans="1:6" hidden="1">
      <c r="A180" s="5">
        <v>3300</v>
      </c>
      <c r="C180" s="5">
        <f t="shared" si="18"/>
        <v>906.5934065934066</v>
      </c>
      <c r="E180" s="5" t="e">
        <f t="shared" si="19"/>
        <v>#DIV/0!</v>
      </c>
      <c r="F180" s="5" t="e">
        <f t="shared" si="20"/>
        <v>#DIV/0!</v>
      </c>
    </row>
    <row r="181" spans="1:6" hidden="1">
      <c r="A181" s="5">
        <v>3400</v>
      </c>
      <c r="C181" s="5">
        <f t="shared" si="18"/>
        <v>934.06593406593402</v>
      </c>
      <c r="E181" s="5" t="e">
        <f t="shared" si="19"/>
        <v>#DIV/0!</v>
      </c>
      <c r="F181" s="5" t="e">
        <f t="shared" si="20"/>
        <v>#DIV/0!</v>
      </c>
    </row>
    <row r="182" spans="1:6" hidden="1">
      <c r="A182" s="5">
        <v>3500</v>
      </c>
      <c r="C182" s="5">
        <f t="shared" si="18"/>
        <v>961.53846153846155</v>
      </c>
      <c r="E182" s="5" t="e">
        <f t="shared" si="19"/>
        <v>#DIV/0!</v>
      </c>
      <c r="F182" s="5" t="e">
        <f t="shared" si="20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electLockedCells="1"/>
  <mergeCells count="13">
    <mergeCell ref="P25:Q25"/>
    <mergeCell ref="A1:I1"/>
    <mergeCell ref="P1:Q1"/>
    <mergeCell ref="P16:Q16"/>
    <mergeCell ref="P20:Q20"/>
    <mergeCell ref="P8:Q8"/>
    <mergeCell ref="P5:Q5"/>
    <mergeCell ref="A146:F146"/>
    <mergeCell ref="A44:F44"/>
    <mergeCell ref="A70:F70"/>
    <mergeCell ref="A98:F98"/>
    <mergeCell ref="A118:F118"/>
    <mergeCell ref="A94:E97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Sheet4</vt:lpstr>
      <vt:lpstr>I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Pratik J</cp:lastModifiedBy>
  <cp:revision>2</cp:revision>
  <dcterms:created xsi:type="dcterms:W3CDTF">2006-05-16T10:27:47Z</dcterms:created>
  <dcterms:modified xsi:type="dcterms:W3CDTF">2018-07-31T14:42:23Z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