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\\cern.ch\dfs\Users\c\cmsgemhw\Desktop\QC4_Local_Data\GE11-X-L-CERN-0012\"/>
    </mc:Choice>
  </mc:AlternateContent>
  <bookViews>
    <workbookView xWindow="0" yWindow="0" windowWidth="28800" windowHeight="14100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4" l="1"/>
  <c r="E37" i="4"/>
  <c r="E36" i="4"/>
  <c r="E35" i="4"/>
  <c r="E34" i="4"/>
  <c r="E33" i="4"/>
  <c r="E32" i="4"/>
  <c r="E31" i="4"/>
  <c r="E30" i="4"/>
  <c r="E29" i="4"/>
  <c r="H37" i="4"/>
  <c r="C5" i="4"/>
  <c r="C6" i="4"/>
  <c r="C7" i="4"/>
  <c r="C8" i="4"/>
  <c r="C9" i="4"/>
  <c r="C10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5" i="4"/>
  <c r="C4" i="4"/>
  <c r="Q29" i="4"/>
  <c r="Q26" i="4"/>
  <c r="I37" i="4"/>
  <c r="Q33" i="4"/>
  <c r="Q32" i="4"/>
  <c r="Q30" i="4"/>
  <c r="Q31" i="4"/>
  <c r="Q28" i="4"/>
  <c r="Q27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4" i="4"/>
  <c r="K27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<sst xmlns="http://schemas.openxmlformats.org/spreadsheetml/2006/main" count="83" uniqueCount="46">
  <si>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</si>
  <si>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</si>
  <si>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</si>
  <si>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</si>
  <si>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</si>
  <si>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</si>
  <si>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</si>
  <si>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</si>
  <si>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</si>
  <si>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</si>
  <si>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</si>
  <si>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</si>
  <si>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</si>
  <si>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</si>
  <si>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</si>
  <si>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</si>
  <si>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</si>
  <si>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</si>
  <si>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</si>
  <si>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</si>
  <si>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</si>
  <si>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</si>
  <si>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</si>
  <si>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</si>
  <si>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</si>
  <si>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</si>
  <si>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</si>
  <si>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</si>
  <si>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</si>
  <si>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</si>
  <si>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</si>
  <si>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</si>
  <si>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</si>
  <si>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</si>
  <si>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</si>
  <si>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</si>
  <si>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</si>
  <si>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</si>
  <si>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</si>
  <si>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</si>
  <si>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</si>
  <si>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</t>
  </si>
  <si>
    <t>142PC</t>
  </si>
  <si>
    <t>ORTEC 474</t>
  </si>
  <si>
    <t xml:space="preserve">Lecroy </t>
  </si>
  <si>
    <t>CAEN N1145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</si>
</sst>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;[Red]&quot;-&quot;[$$-409]#,##0.00"/>
    <numFmt numFmtId="165" formatCode="0.0"/>
    <numFmt numFmtId="166" formatCode="0.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>
      <alignment horizontal="center" vertical="center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4" borderId="3" xfId="0" applyNumberFormat="1" applyFill="1" applyBorder="1" applyAlignment="1" applyProtection="1">
      <alignment horizontal="center" vertical="center"/>
      <protection locked="0"/>
    </xf>
    <xf numFmtId="166" fontId="0" fillId="5" borderId="3" xfId="0" applyNumberFormat="1" applyFill="1" applyBorder="1" applyAlignment="1">
      <alignment horizontal="center" vertical="center"/>
    </xf>
    <xf numFmtId="2" fontId="0" fillId="4" borderId="3" xfId="0" applyNumberFormat="1" applyFont="1" applyFill="1" applyBorder="1" applyAlignment="1" applyProtection="1">
      <alignment horizontal="center" vertical="center"/>
      <protection locked="0"/>
    </xf>
    <xf numFmtId="165" fontId="8" fillId="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D1AD-4EDC-A66D-8C803A74930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D1AD-4EDC-A66D-8C803A74930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D1AD-4EDC-A66D-8C803A74930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D1AD-4EDC-A66D-8C803A74930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D1AD-4EDC-A66D-8C803A74930E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1.0007588336501401</c:v>
                </c:pt>
                <c:pt idx="1">
                  <c:v>1.0003787040821301</c:v>
                </c:pt>
                <c:pt idx="2">
                  <c:v>0.99808719368266385</c:v>
                </c:pt>
                <c:pt idx="3">
                  <c:v>0.99775449101796398</c:v>
                </c:pt>
                <c:pt idx="4">
                  <c:v>0.99755500246694806</c:v>
                </c:pt>
                <c:pt idx="5">
                  <c:v>0.99700681900146415</c:v>
                </c:pt>
                <c:pt idx="6">
                  <c:v>0.99661565045404099</c:v>
                </c:pt>
                <c:pt idx="7">
                  <c:v>0.99647794440764292</c:v>
                </c:pt>
                <c:pt idx="8">
                  <c:v>0.99609459854725602</c:v>
                </c:pt>
                <c:pt idx="9">
                  <c:v>0.99578814181540876</c:v>
                </c:pt>
                <c:pt idx="10">
                  <c:v>0.99542470262377092</c:v>
                </c:pt>
                <c:pt idx="11">
                  <c:v>0.99522542282980286</c:v>
                </c:pt>
                <c:pt idx="12">
                  <c:v>0.99505686613350497</c:v>
                </c:pt>
                <c:pt idx="13">
                  <c:v>0.99498350637162569</c:v>
                </c:pt>
                <c:pt idx="14">
                  <c:v>0.99470466824470505</c:v>
                </c:pt>
                <c:pt idx="15">
                  <c:v>0.99449096663219427</c:v>
                </c:pt>
                <c:pt idx="16">
                  <c:v>0.99450767596764444</c:v>
                </c:pt>
                <c:pt idx="17">
                  <c:v>0.99438803552315669</c:v>
                </c:pt>
                <c:pt idx="18">
                  <c:v>0.99427545904455117</c:v>
                </c:pt>
                <c:pt idx="19">
                  <c:v>0.99411252917531945</c:v>
                </c:pt>
                <c:pt idx="20">
                  <c:v>0.99401390896011121</c:v>
                </c:pt>
                <c:pt idx="21">
                  <c:v>0.99393379604610688</c:v>
                </c:pt>
                <c:pt idx="22">
                  <c:v>0.99383229217382585</c:v>
                </c:pt>
                <c:pt idx="23">
                  <c:v>0.99368506237668286</c:v>
                </c:pt>
                <c:pt idx="24">
                  <c:v>0.99354523483677926</c:v>
                </c:pt>
                <c:pt idx="25">
                  <c:v>0.9933519704945537</c:v>
                </c:pt>
                <c:pt idx="26">
                  <c:v>0.99317951774176771</c:v>
                </c:pt>
                <c:pt idx="27">
                  <c:v>0.99309624892534865</c:v>
                </c:pt>
                <c:pt idx="28">
                  <c:v>0.9928252702666569</c:v>
                </c:pt>
                <c:pt idx="29">
                  <c:v>0.99266542070589159</c:v>
                </c:pt>
                <c:pt idx="30">
                  <c:v>0.99245892605665331</c:v>
                </c:pt>
                <c:pt idx="31">
                  <c:v>0.99221907359387429</c:v>
                </c:pt>
                <c:pt idx="32">
                  <c:v>0.99197928243952171</c:v>
                </c:pt>
                <c:pt idx="33">
                  <c:v>0.99163902866004372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AD-4EDC-A66D-8C803A74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799016"/>
        <c:axId val="2122722008"/>
      </c:scatterChart>
      <c:valAx>
        <c:axId val="-208679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22008"/>
        <c:crosses val="autoZero"/>
        <c:crossBetween val="midCat"/>
      </c:valAx>
      <c:valAx>
        <c:axId val="21227220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79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E7AF-4033-856D-911215543A5C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E7AF-4033-856D-911215543A5C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E7AF-4033-856D-911215543A5C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E7AF-4033-856D-911215543A5C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E7AF-4033-856D-911215543A5C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803567987507"/>
                  <c:y val="0.17695091102742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119.95</c:v>
                </c:pt>
                <c:pt idx="3">
                  <c:v>160</c:v>
                </c:pt>
                <c:pt idx="4">
                  <c:v>200.05</c:v>
                </c:pt>
                <c:pt idx="5">
                  <c:v>240.2</c:v>
                </c:pt>
                <c:pt idx="6">
                  <c:v>280.35000000000002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441.1</c:v>
                </c:pt>
                <c:pt idx="11">
                  <c:v>481.3</c:v>
                </c:pt>
                <c:pt idx="12">
                  <c:v>521.5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722.85</c:v>
                </c:pt>
                <c:pt idx="21">
                  <c:v>742.95</c:v>
                </c:pt>
                <c:pt idx="22">
                  <c:v>763.15</c:v>
                </c:pt>
                <c:pt idx="23">
                  <c:v>783.35</c:v>
                </c:pt>
                <c:pt idx="24">
                  <c:v>803.55</c:v>
                </c:pt>
                <c:pt idx="25">
                  <c:v>823.8</c:v>
                </c:pt>
                <c:pt idx="26">
                  <c:v>844</c:v>
                </c:pt>
                <c:pt idx="27">
                  <c:v>864.25</c:v>
                </c:pt>
                <c:pt idx="28">
                  <c:v>884.55</c:v>
                </c:pt>
                <c:pt idx="29">
                  <c:v>904.8</c:v>
                </c:pt>
                <c:pt idx="30">
                  <c:v>925.1</c:v>
                </c:pt>
                <c:pt idx="31">
                  <c:v>945.4</c:v>
                </c:pt>
                <c:pt idx="32">
                  <c:v>965.75</c:v>
                </c:pt>
                <c:pt idx="33">
                  <c:v>986.25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199.8</c:v>
                </c:pt>
                <c:pt idx="1">
                  <c:v>400.2</c:v>
                </c:pt>
                <c:pt idx="2">
                  <c:v>599.79999999999995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3099.8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3499.8</c:v>
                </c:pt>
                <c:pt idx="20">
                  <c:v>3599.8</c:v>
                </c:pt>
                <c:pt idx="21">
                  <c:v>3699.6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4199.6000000000004</c:v>
                </c:pt>
                <c:pt idx="27">
                  <c:v>4300</c:v>
                </c:pt>
                <c:pt idx="28">
                  <c:v>4399.8</c:v>
                </c:pt>
                <c:pt idx="29">
                  <c:v>4499.8</c:v>
                </c:pt>
                <c:pt idx="30">
                  <c:v>4599.8</c:v>
                </c:pt>
                <c:pt idx="31">
                  <c:v>4699.6000000000004</c:v>
                </c:pt>
                <c:pt idx="32">
                  <c:v>4799.6000000000004</c:v>
                </c:pt>
                <c:pt idx="33" formatCode="General">
                  <c:v>4899.8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1.6666666666666666E-2</c:v>
                  </c:pt>
                  <c:pt idx="7">
                    <c:v>0</c:v>
                  </c:pt>
                  <c:pt idx="8">
                    <c:v>0</c:v>
                  </c:pt>
                  <c:pt idx="9">
                    <c:v>1.6666666666666666E-2</c:v>
                  </c:pt>
                  <c:pt idx="10">
                    <c:v>1.6666666666666666E-2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1.6666666666666666E-2</c:v>
                  </c:pt>
                  <c:pt idx="17">
                    <c:v>4.0824829046386298E-2</c:v>
                  </c:pt>
                  <c:pt idx="18">
                    <c:v>7.4535599249992993E-2</c:v>
                  </c:pt>
                  <c:pt idx="19">
                    <c:v>9.1287092917527693E-2</c:v>
                  </c:pt>
                  <c:pt idx="20">
                    <c:v>0.11055415967851333</c:v>
                  </c:pt>
                  <c:pt idx="21">
                    <c:v>0.12133516482134196</c:v>
                  </c:pt>
                  <c:pt idx="22">
                    <c:v>0.13228756555322954</c:v>
                  </c:pt>
                  <c:pt idx="23">
                    <c:v>0.16749792701868149</c:v>
                  </c:pt>
                  <c:pt idx="24">
                    <c:v>0.16749792701868149</c:v>
                  </c:pt>
                  <c:pt idx="25">
                    <c:v>0.1885618083164127</c:v>
                  </c:pt>
                  <c:pt idx="26">
                    <c:v>0.20548046676563253</c:v>
                  </c:pt>
                  <c:pt idx="27">
                    <c:v>0.20069324297987159</c:v>
                  </c:pt>
                  <c:pt idx="28">
                    <c:v>0.21343747458109494</c:v>
                  </c:pt>
                  <c:pt idx="29">
                    <c:v>0.21147629234082535</c:v>
                  </c:pt>
                  <c:pt idx="30">
                    <c:v>0.21794494717703369</c:v>
                  </c:pt>
                  <c:pt idx="31">
                    <c:v>0.26509956200978108</c:v>
                  </c:pt>
                  <c:pt idx="32">
                    <c:v>0.33040379335998349</c:v>
                  </c:pt>
                  <c:pt idx="33">
                    <c:v>0.47463436219660476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1.6666666666666666E-2</c:v>
                  </c:pt>
                  <c:pt idx="7">
                    <c:v>0</c:v>
                  </c:pt>
                  <c:pt idx="8">
                    <c:v>0</c:v>
                  </c:pt>
                  <c:pt idx="9">
                    <c:v>1.6666666666666666E-2</c:v>
                  </c:pt>
                  <c:pt idx="10">
                    <c:v>1.6666666666666666E-2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1.6666666666666666E-2</c:v>
                  </c:pt>
                  <c:pt idx="17">
                    <c:v>4.0824829046386298E-2</c:v>
                  </c:pt>
                  <c:pt idx="18">
                    <c:v>7.4535599249992993E-2</c:v>
                  </c:pt>
                  <c:pt idx="19">
                    <c:v>9.1287092917527693E-2</c:v>
                  </c:pt>
                  <c:pt idx="20">
                    <c:v>0.11055415967851333</c:v>
                  </c:pt>
                  <c:pt idx="21">
                    <c:v>0.12133516482134196</c:v>
                  </c:pt>
                  <c:pt idx="22">
                    <c:v>0.13228756555322954</c:v>
                  </c:pt>
                  <c:pt idx="23">
                    <c:v>0.16749792701868149</c:v>
                  </c:pt>
                  <c:pt idx="24">
                    <c:v>0.16749792701868149</c:v>
                  </c:pt>
                  <c:pt idx="25">
                    <c:v>0.1885618083164127</c:v>
                  </c:pt>
                  <c:pt idx="26">
                    <c:v>0.20548046676563253</c:v>
                  </c:pt>
                  <c:pt idx="27">
                    <c:v>0.20069324297987159</c:v>
                  </c:pt>
                  <c:pt idx="28">
                    <c:v>0.21343747458109494</c:v>
                  </c:pt>
                  <c:pt idx="29">
                    <c:v>0.21147629234082535</c:v>
                  </c:pt>
                  <c:pt idx="30">
                    <c:v>0.21794494717703369</c:v>
                  </c:pt>
                  <c:pt idx="31">
                    <c:v>0.26509956200978108</c:v>
                  </c:pt>
                  <c:pt idx="32">
                    <c:v>0.33040379335998349</c:v>
                  </c:pt>
                  <c:pt idx="33">
                    <c:v>0.47463436219660476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119.95</c:v>
                </c:pt>
                <c:pt idx="3">
                  <c:v>160</c:v>
                </c:pt>
                <c:pt idx="4">
                  <c:v>200.05</c:v>
                </c:pt>
                <c:pt idx="5">
                  <c:v>240.2</c:v>
                </c:pt>
                <c:pt idx="6">
                  <c:v>280.35000000000002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441.1</c:v>
                </c:pt>
                <c:pt idx="11">
                  <c:v>481.3</c:v>
                </c:pt>
                <c:pt idx="12">
                  <c:v>521.5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722.85</c:v>
                </c:pt>
                <c:pt idx="21">
                  <c:v>742.95</c:v>
                </c:pt>
                <c:pt idx="22">
                  <c:v>763.15</c:v>
                </c:pt>
                <c:pt idx="23">
                  <c:v>783.35</c:v>
                </c:pt>
                <c:pt idx="24">
                  <c:v>803.55</c:v>
                </c:pt>
                <c:pt idx="25">
                  <c:v>823.8</c:v>
                </c:pt>
                <c:pt idx="26">
                  <c:v>844</c:v>
                </c:pt>
                <c:pt idx="27">
                  <c:v>864.25</c:v>
                </c:pt>
                <c:pt idx="28">
                  <c:v>884.55</c:v>
                </c:pt>
                <c:pt idx="29">
                  <c:v>904.8</c:v>
                </c:pt>
                <c:pt idx="30">
                  <c:v>925.1</c:v>
                </c:pt>
                <c:pt idx="31">
                  <c:v>945.4</c:v>
                </c:pt>
                <c:pt idx="32">
                  <c:v>965.75</c:v>
                </c:pt>
                <c:pt idx="33">
                  <c:v>986.25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1.6666666666666666E-2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1.6666666666666666E-2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1.6666666666666666E-2</c:v>
                </c:pt>
                <c:pt idx="17">
                  <c:v>0.1</c:v>
                </c:pt>
                <c:pt idx="18">
                  <c:v>0.33333333333333331</c:v>
                </c:pt>
                <c:pt idx="19">
                  <c:v>0.5</c:v>
                </c:pt>
                <c:pt idx="20">
                  <c:v>0.73333333333333328</c:v>
                </c:pt>
                <c:pt idx="21">
                  <c:v>0.8833333333333333</c:v>
                </c:pt>
                <c:pt idx="22">
                  <c:v>1.05</c:v>
                </c:pt>
                <c:pt idx="23">
                  <c:v>1.6833333333333333</c:v>
                </c:pt>
                <c:pt idx="24">
                  <c:v>1.6833333333333333</c:v>
                </c:pt>
                <c:pt idx="25">
                  <c:v>2.1333333333333333</c:v>
                </c:pt>
                <c:pt idx="26">
                  <c:v>2.5333333333333332</c:v>
                </c:pt>
                <c:pt idx="27">
                  <c:v>2.4166666666666665</c:v>
                </c:pt>
                <c:pt idx="28">
                  <c:v>2.7333333333333334</c:v>
                </c:pt>
                <c:pt idx="29">
                  <c:v>2.6833333333333331</c:v>
                </c:pt>
                <c:pt idx="30">
                  <c:v>2.85</c:v>
                </c:pt>
                <c:pt idx="31">
                  <c:v>4.2166666666666668</c:v>
                </c:pt>
                <c:pt idx="32">
                  <c:v>6.55</c:v>
                </c:pt>
                <c:pt idx="33" formatCode="General">
                  <c:v>13.516666666666667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  <c:max val="30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50731798725157"/>
          <c:y val="5.4888451443569519E-2"/>
          <c:w val="0.31578316042477289"/>
          <c:h val="0.129625984251968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5376532452561"/>
          <c:y val="3.6089238845144402E-2"/>
          <c:w val="0.77232507002673334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F24B-4184-BE3C-8BAC4BA633C4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F24B-4184-BE3C-8BAC4BA633C4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F24B-4184-BE3C-8BAC4BA633C4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F24B-4184-BE3C-8BAC4BA633C4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F24B-4184-BE3C-8BAC4BA633C4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300033758816069"/>
                  <c:y val="0.16196023162474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119.95</c:v>
                </c:pt>
                <c:pt idx="3">
                  <c:v>160</c:v>
                </c:pt>
                <c:pt idx="4">
                  <c:v>200.05</c:v>
                </c:pt>
                <c:pt idx="5">
                  <c:v>240.2</c:v>
                </c:pt>
                <c:pt idx="6">
                  <c:v>280.35000000000002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441.1</c:v>
                </c:pt>
                <c:pt idx="11">
                  <c:v>481.3</c:v>
                </c:pt>
                <c:pt idx="12">
                  <c:v>521.5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722.85</c:v>
                </c:pt>
                <c:pt idx="21">
                  <c:v>742.95</c:v>
                </c:pt>
                <c:pt idx="22">
                  <c:v>763.15</c:v>
                </c:pt>
                <c:pt idx="23">
                  <c:v>783.35</c:v>
                </c:pt>
                <c:pt idx="24">
                  <c:v>803.55</c:v>
                </c:pt>
                <c:pt idx="25">
                  <c:v>823.8</c:v>
                </c:pt>
                <c:pt idx="26">
                  <c:v>844</c:v>
                </c:pt>
                <c:pt idx="27">
                  <c:v>864.25</c:v>
                </c:pt>
                <c:pt idx="28">
                  <c:v>884.55</c:v>
                </c:pt>
                <c:pt idx="29">
                  <c:v>904.8</c:v>
                </c:pt>
                <c:pt idx="30">
                  <c:v>925.1</c:v>
                </c:pt>
                <c:pt idx="31">
                  <c:v>945.4</c:v>
                </c:pt>
                <c:pt idx="32">
                  <c:v>965.75</c:v>
                </c:pt>
                <c:pt idx="33">
                  <c:v>986.25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199.8</c:v>
                </c:pt>
                <c:pt idx="1">
                  <c:v>400.2</c:v>
                </c:pt>
                <c:pt idx="2">
                  <c:v>599.79999999999995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3099.8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3499.8</c:v>
                </c:pt>
                <c:pt idx="20">
                  <c:v>3599.8</c:v>
                </c:pt>
                <c:pt idx="21">
                  <c:v>3699.6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4199.6000000000004</c:v>
                </c:pt>
                <c:pt idx="27">
                  <c:v>4300</c:v>
                </c:pt>
                <c:pt idx="28">
                  <c:v>4399.8</c:v>
                </c:pt>
                <c:pt idx="29">
                  <c:v>4499.8</c:v>
                </c:pt>
                <c:pt idx="30">
                  <c:v>4599.8</c:v>
                </c:pt>
                <c:pt idx="31">
                  <c:v>4699.6000000000004</c:v>
                </c:pt>
                <c:pt idx="32">
                  <c:v>4799.6000000000004</c:v>
                </c:pt>
                <c:pt idx="33" formatCode="General">
                  <c:v>4899.8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79.849999999999994</c:v>
                </c:pt>
                <c:pt idx="2">
                  <c:v>119.95</c:v>
                </c:pt>
                <c:pt idx="3">
                  <c:v>160</c:v>
                </c:pt>
                <c:pt idx="4">
                  <c:v>200.05</c:v>
                </c:pt>
                <c:pt idx="5">
                  <c:v>240.2</c:v>
                </c:pt>
                <c:pt idx="6">
                  <c:v>280.35000000000002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441.1</c:v>
                </c:pt>
                <c:pt idx="11">
                  <c:v>481.3</c:v>
                </c:pt>
                <c:pt idx="12">
                  <c:v>521.5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722.85</c:v>
                </c:pt>
                <c:pt idx="21">
                  <c:v>742.95</c:v>
                </c:pt>
                <c:pt idx="22">
                  <c:v>763.15</c:v>
                </c:pt>
                <c:pt idx="23">
                  <c:v>783.35</c:v>
                </c:pt>
                <c:pt idx="24">
                  <c:v>803.55</c:v>
                </c:pt>
                <c:pt idx="25">
                  <c:v>823.8</c:v>
                </c:pt>
                <c:pt idx="26">
                  <c:v>844</c:v>
                </c:pt>
                <c:pt idx="27">
                  <c:v>864.25</c:v>
                </c:pt>
                <c:pt idx="28">
                  <c:v>884.55</c:v>
                </c:pt>
                <c:pt idx="29">
                  <c:v>904.8</c:v>
                </c:pt>
                <c:pt idx="30">
                  <c:v>925.1</c:v>
                </c:pt>
                <c:pt idx="31">
                  <c:v>945.4</c:v>
                </c:pt>
                <c:pt idx="32">
                  <c:v>965.75</c:v>
                </c:pt>
                <c:pt idx="33">
                  <c:v>986.25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1.6666666666666666E-2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1.6666666666666666E-2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1.6666666666666666E-2</c:v>
                </c:pt>
                <c:pt idx="17">
                  <c:v>0.1</c:v>
                </c:pt>
                <c:pt idx="18">
                  <c:v>0.33333333333333331</c:v>
                </c:pt>
                <c:pt idx="19">
                  <c:v>0.5</c:v>
                </c:pt>
                <c:pt idx="20">
                  <c:v>0.73333333333333328</c:v>
                </c:pt>
                <c:pt idx="21">
                  <c:v>0.8833333333333333</c:v>
                </c:pt>
                <c:pt idx="22">
                  <c:v>1.05</c:v>
                </c:pt>
                <c:pt idx="23">
                  <c:v>1.6833333333333333</c:v>
                </c:pt>
                <c:pt idx="24">
                  <c:v>1.6833333333333333</c:v>
                </c:pt>
                <c:pt idx="25">
                  <c:v>2.1333333333333333</c:v>
                </c:pt>
                <c:pt idx="26">
                  <c:v>2.5333333333333332</c:v>
                </c:pt>
                <c:pt idx="27">
                  <c:v>2.4166666666666665</c:v>
                </c:pt>
                <c:pt idx="28">
                  <c:v>2.7333333333333334</c:v>
                </c:pt>
                <c:pt idx="29">
                  <c:v>2.6833333333333331</c:v>
                </c:pt>
                <c:pt idx="30">
                  <c:v>2.85</c:v>
                </c:pt>
                <c:pt idx="31">
                  <c:v>4.2166666666666668</c:v>
                </c:pt>
                <c:pt idx="32">
                  <c:v>6.55</c:v>
                </c:pt>
                <c:pt idx="33" formatCode="General">
                  <c:v>13.516666666666667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Current Drawn (uA)</a:t>
                </a:r>
              </a:p>
            </c:rich>
          </c:tx>
          <c:layout>
            <c:manualLayout>
              <c:xMode val="edge"/>
              <c:yMode val="edge"/>
              <c:x val="0.42716386407666596"/>
              <c:y val="0.93153589264376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1235329361351"/>
          <c:y val="5.4888528039053482E-2"/>
          <c:w val="0.23389823085555786"/>
          <c:h val="0.111467671599415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13</xdr:col>
      <xdr:colOff>676275</xdr:colOff>
      <xdr:row>29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topLeftCell="B7" zoomScale="120" zoomScaleNormal="120" workbookViewId="0">
      <selection activeCell="G37" sqref="G37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0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</cols>
  <sheetData>
    <row r="1" spans="1:17" ht="15">
      <c r="A1" s="29" t="s">
        <v>40</v>
      </c>
      <c r="B1" s="29"/>
      <c r="C1" s="29"/>
      <c r="D1" s="29"/>
      <c r="E1" s="29"/>
      <c r="F1" s="29"/>
      <c r="G1" s="29"/>
      <c r="H1" s="29"/>
      <c r="I1" s="29"/>
      <c r="P1" s="30" t="s">
        <v>18</v>
      </c>
      <c r="Q1" s="30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5.01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21">
        <v>199.8</v>
      </c>
      <c r="C4" s="17">
        <f>A4/$Q$2</f>
        <v>39.920159680638726</v>
      </c>
      <c r="D4" s="20">
        <v>39.85</v>
      </c>
      <c r="E4" s="22">
        <f>B4/D4</f>
        <v>5.0138017565872017</v>
      </c>
      <c r="F4" s="17">
        <f>E4/$Q$2</f>
        <v>1.0007588336501401</v>
      </c>
      <c r="G4" s="18">
        <v>0</v>
      </c>
      <c r="H4" s="22">
        <f>G4/$Q$22</f>
        <v>0</v>
      </c>
      <c r="I4" s="22">
        <f>SQRT(G4)/$Q$22</f>
        <v>0</v>
      </c>
      <c r="P4" s="12"/>
      <c r="Q4" s="15"/>
    </row>
    <row r="5" spans="1:17" ht="15">
      <c r="A5" s="17">
        <v>400</v>
      </c>
      <c r="B5" s="21">
        <v>400.2</v>
      </c>
      <c r="C5" s="17">
        <f t="shared" ref="C5:C37" si="0">A5/$Q$2</f>
        <v>79.840319361277452</v>
      </c>
      <c r="D5" s="20">
        <v>79.849999999999994</v>
      </c>
      <c r="E5" s="22">
        <f t="shared" ref="E5:E37" si="1">B5/D5</f>
        <v>5.0118973074514717</v>
      </c>
      <c r="F5" s="17">
        <f t="shared" ref="F5:F37" si="2">E5/$Q$2</f>
        <v>1.0003787040821301</v>
      </c>
      <c r="G5" s="18">
        <v>0</v>
      </c>
      <c r="H5" s="22">
        <f t="shared" ref="H5:H37" si="3">G5/$Q$22</f>
        <v>0</v>
      </c>
      <c r="I5" s="22">
        <f t="shared" ref="I5:I37" si="4">SQRT(G5)/$Q$22</f>
        <v>0</v>
      </c>
      <c r="P5" s="30" t="s">
        <v>16</v>
      </c>
      <c r="Q5" s="30"/>
    </row>
    <row r="6" spans="1:17" ht="15">
      <c r="A6" s="17">
        <v>600</v>
      </c>
      <c r="B6" s="21">
        <v>599.79999999999995</v>
      </c>
      <c r="C6" s="17">
        <f t="shared" si="0"/>
        <v>119.76047904191617</v>
      </c>
      <c r="D6" s="20">
        <v>119.95</v>
      </c>
      <c r="E6" s="22">
        <f t="shared" si="1"/>
        <v>5.0004168403501454</v>
      </c>
      <c r="F6" s="17">
        <f t="shared" si="2"/>
        <v>0.99808719368266385</v>
      </c>
      <c r="G6" s="18">
        <v>0</v>
      </c>
      <c r="H6" s="22">
        <f t="shared" si="3"/>
        <v>0</v>
      </c>
      <c r="I6" s="22">
        <f t="shared" si="4"/>
        <v>0</v>
      </c>
      <c r="P6" s="12" t="s">
        <v>17</v>
      </c>
      <c r="Q6" s="13" t="s">
        <v>41</v>
      </c>
    </row>
    <row r="7" spans="1:17" ht="15">
      <c r="A7" s="17">
        <v>800</v>
      </c>
      <c r="B7" s="21">
        <v>799.8</v>
      </c>
      <c r="C7" s="17">
        <f t="shared" si="0"/>
        <v>159.6806387225549</v>
      </c>
      <c r="D7" s="20">
        <v>160</v>
      </c>
      <c r="E7" s="22">
        <f t="shared" si="1"/>
        <v>4.9987499999999994</v>
      </c>
      <c r="F7" s="17">
        <f t="shared" si="2"/>
        <v>0.99775449101796398</v>
      </c>
      <c r="G7" s="18">
        <v>0</v>
      </c>
      <c r="H7" s="22">
        <f t="shared" si="3"/>
        <v>0</v>
      </c>
      <c r="I7" s="22">
        <f t="shared" si="4"/>
        <v>0</v>
      </c>
      <c r="P7" s="12"/>
      <c r="Q7" s="13" t="s">
        <v>42</v>
      </c>
    </row>
    <row r="8" spans="1:17" ht="15">
      <c r="A8" s="17">
        <v>1000</v>
      </c>
      <c r="B8" s="21">
        <v>999.8</v>
      </c>
      <c r="C8" s="17">
        <f t="shared" si="0"/>
        <v>199.60079840319361</v>
      </c>
      <c r="D8" s="20">
        <v>200.05</v>
      </c>
      <c r="E8" s="22">
        <f t="shared" si="1"/>
        <v>4.9977505623594096</v>
      </c>
      <c r="F8" s="17">
        <f t="shared" si="2"/>
        <v>0.99755500246694806</v>
      </c>
      <c r="G8" s="18">
        <v>0</v>
      </c>
      <c r="H8" s="22">
        <f t="shared" si="3"/>
        <v>0</v>
      </c>
      <c r="I8" s="22">
        <f t="shared" si="4"/>
        <v>0</v>
      </c>
      <c r="P8" s="30" t="s">
        <v>15</v>
      </c>
      <c r="Q8" s="30"/>
    </row>
    <row r="9" spans="1:17" ht="15">
      <c r="A9" s="19">
        <v>1200</v>
      </c>
      <c r="B9" s="21">
        <v>1199.8</v>
      </c>
      <c r="C9" s="17">
        <f t="shared" si="0"/>
        <v>239.52095808383234</v>
      </c>
      <c r="D9" s="20">
        <v>240.2</v>
      </c>
      <c r="E9" s="22">
        <f t="shared" si="1"/>
        <v>4.9950041631973354</v>
      </c>
      <c r="F9" s="17">
        <f t="shared" si="2"/>
        <v>0.99700681900146415</v>
      </c>
      <c r="G9" s="18">
        <v>0</v>
      </c>
      <c r="H9" s="22">
        <f t="shared" si="3"/>
        <v>0</v>
      </c>
      <c r="I9" s="22">
        <f t="shared" si="4"/>
        <v>0</v>
      </c>
      <c r="P9" s="12" t="s">
        <v>17</v>
      </c>
      <c r="Q9" s="13" t="s">
        <v>43</v>
      </c>
    </row>
    <row r="10" spans="1:17" ht="15">
      <c r="A10" s="17">
        <v>1400</v>
      </c>
      <c r="B10" s="21">
        <v>1399.8</v>
      </c>
      <c r="C10" s="17">
        <f t="shared" si="0"/>
        <v>279.44111776447107</v>
      </c>
      <c r="D10" s="20">
        <v>280.35000000000002</v>
      </c>
      <c r="E10" s="22">
        <f t="shared" si="1"/>
        <v>4.993044408774745</v>
      </c>
      <c r="F10" s="17">
        <f t="shared" si="2"/>
        <v>0.99661565045404099</v>
      </c>
      <c r="G10" s="18">
        <v>1</v>
      </c>
      <c r="H10" s="22">
        <f t="shared" si="3"/>
        <v>1.6666666666666666E-2</v>
      </c>
      <c r="I10" s="22">
        <f t="shared" si="4"/>
        <v>1.6666666666666666E-2</v>
      </c>
      <c r="P10" s="12" t="s">
        <v>11</v>
      </c>
      <c r="Q10" s="13">
        <v>4</v>
      </c>
    </row>
    <row r="11" spans="1:17" ht="15">
      <c r="A11" s="19">
        <v>1600</v>
      </c>
      <c r="B11" s="21">
        <v>1599.8</v>
      </c>
      <c r="C11" s="17">
        <f t="shared" si="0"/>
        <v>319.36127744510981</v>
      </c>
      <c r="D11" s="20">
        <v>320.45</v>
      </c>
      <c r="E11" s="22">
        <f t="shared" si="1"/>
        <v>4.992354501482291</v>
      </c>
      <c r="F11" s="17">
        <f t="shared" si="2"/>
        <v>0.99647794440764292</v>
      </c>
      <c r="G11" s="18">
        <v>0</v>
      </c>
      <c r="H11" s="22">
        <f t="shared" si="3"/>
        <v>0</v>
      </c>
      <c r="I11" s="22">
        <f t="shared" si="4"/>
        <v>0</v>
      </c>
      <c r="P11" s="12" t="s">
        <v>12</v>
      </c>
      <c r="Q11" s="13">
        <v>4.5</v>
      </c>
    </row>
    <row r="12" spans="1:17" ht="15">
      <c r="A12" s="19">
        <v>1800</v>
      </c>
      <c r="B12" s="21">
        <v>1799.8</v>
      </c>
      <c r="C12" s="17">
        <f t="shared" si="0"/>
        <v>359.28143712574854</v>
      </c>
      <c r="D12" s="20">
        <v>360.65</v>
      </c>
      <c r="E12" s="22">
        <f t="shared" si="1"/>
        <v>4.9904339387217522</v>
      </c>
      <c r="F12" s="17">
        <f t="shared" si="2"/>
        <v>0.99609459854725602</v>
      </c>
      <c r="G12" s="18">
        <v>0</v>
      </c>
      <c r="H12" s="22">
        <f t="shared" si="3"/>
        <v>0</v>
      </c>
      <c r="I12" s="22">
        <f t="shared" si="4"/>
        <v>0</v>
      </c>
      <c r="P12" s="12"/>
      <c r="Q12" s="12"/>
    </row>
    <row r="13" spans="1:17" ht="15">
      <c r="A13" s="19">
        <v>2000</v>
      </c>
      <c r="B13" s="21">
        <v>1999.8</v>
      </c>
      <c r="C13" s="17">
        <f t="shared" si="0"/>
        <v>399.20159680638722</v>
      </c>
      <c r="D13" s="20">
        <v>400.85</v>
      </c>
      <c r="E13" s="22">
        <f t="shared" si="1"/>
        <v>4.9888985904951975</v>
      </c>
      <c r="F13" s="17">
        <f t="shared" si="2"/>
        <v>0.99578814181540876</v>
      </c>
      <c r="G13" s="18">
        <v>1</v>
      </c>
      <c r="H13" s="22">
        <f t="shared" si="3"/>
        <v>1.6666666666666666E-2</v>
      </c>
      <c r="I13" s="22">
        <f t="shared" si="4"/>
        <v>1.6666666666666666E-2</v>
      </c>
      <c r="P13" s="12" t="s">
        <v>14</v>
      </c>
      <c r="Q13" s="13">
        <v>500</v>
      </c>
    </row>
    <row r="14" spans="1:17" ht="15">
      <c r="A14" s="19">
        <v>2200</v>
      </c>
      <c r="B14" s="21">
        <v>2199.8000000000002</v>
      </c>
      <c r="C14" s="17">
        <f t="shared" si="0"/>
        <v>439.12175648702595</v>
      </c>
      <c r="D14" s="20">
        <v>441.1</v>
      </c>
      <c r="E14" s="22">
        <f t="shared" si="1"/>
        <v>4.987077760145092</v>
      </c>
      <c r="F14" s="17">
        <f t="shared" si="2"/>
        <v>0.99542470262377092</v>
      </c>
      <c r="G14" s="18">
        <v>1</v>
      </c>
      <c r="H14" s="22">
        <f t="shared" si="3"/>
        <v>1.6666666666666666E-2</v>
      </c>
      <c r="I14" s="22">
        <f t="shared" si="4"/>
        <v>1.6666666666666666E-2</v>
      </c>
      <c r="P14" s="12" t="s">
        <v>13</v>
      </c>
      <c r="Q14" s="13">
        <v>500</v>
      </c>
    </row>
    <row r="15" spans="1:17" ht="15">
      <c r="A15" s="19">
        <v>2400</v>
      </c>
      <c r="B15" s="21">
        <v>2399.8000000000002</v>
      </c>
      <c r="C15" s="17">
        <f t="shared" si="0"/>
        <v>479.04191616766468</v>
      </c>
      <c r="D15" s="20">
        <v>481.3</v>
      </c>
      <c r="E15" s="22">
        <f t="shared" si="1"/>
        <v>4.9860793683773119</v>
      </c>
      <c r="F15" s="17">
        <f t="shared" si="2"/>
        <v>0.99522542282980286</v>
      </c>
      <c r="G15" s="18">
        <v>0</v>
      </c>
      <c r="H15" s="22">
        <f t="shared" si="3"/>
        <v>0</v>
      </c>
      <c r="I15" s="22">
        <f t="shared" si="4"/>
        <v>0</v>
      </c>
      <c r="P15" s="12"/>
      <c r="Q15" s="14"/>
    </row>
    <row r="16" spans="1:17" ht="15">
      <c r="A16" s="19">
        <v>2600</v>
      </c>
      <c r="B16" s="21">
        <v>2599.8000000000002</v>
      </c>
      <c r="C16" s="17">
        <f t="shared" si="0"/>
        <v>518.96207584830347</v>
      </c>
      <c r="D16" s="20">
        <v>521.5</v>
      </c>
      <c r="E16" s="22">
        <f t="shared" si="1"/>
        <v>4.9852348993288595</v>
      </c>
      <c r="F16" s="17">
        <f t="shared" si="2"/>
        <v>0.99505686613350497</v>
      </c>
      <c r="G16" s="18">
        <v>0</v>
      </c>
      <c r="H16" s="22">
        <f t="shared" si="3"/>
        <v>0</v>
      </c>
      <c r="I16" s="22">
        <f t="shared" si="4"/>
        <v>0</v>
      </c>
      <c r="P16" s="30" t="s">
        <v>22</v>
      </c>
      <c r="Q16" s="30"/>
    </row>
    <row r="17" spans="1:17" ht="15">
      <c r="A17" s="19">
        <v>2800</v>
      </c>
      <c r="B17" s="21">
        <v>2800</v>
      </c>
      <c r="C17" s="17">
        <f t="shared" si="0"/>
        <v>558.88223552894215</v>
      </c>
      <c r="D17" s="23">
        <v>561.70000000000005</v>
      </c>
      <c r="E17" s="22">
        <f t="shared" si="1"/>
        <v>4.9848673669218444</v>
      </c>
      <c r="F17" s="17">
        <f t="shared" si="2"/>
        <v>0.99498350637162569</v>
      </c>
      <c r="G17" s="18">
        <v>0</v>
      </c>
      <c r="H17" s="22">
        <f t="shared" si="3"/>
        <v>0</v>
      </c>
      <c r="I17" s="22">
        <f t="shared" si="4"/>
        <v>0</v>
      </c>
      <c r="P17" s="12" t="s">
        <v>17</v>
      </c>
      <c r="Q17" s="13" t="s">
        <v>44</v>
      </c>
    </row>
    <row r="18" spans="1:17" ht="15">
      <c r="A18" s="19">
        <v>3000</v>
      </c>
      <c r="B18" s="21">
        <v>2999.8</v>
      </c>
      <c r="C18" s="17">
        <f t="shared" si="0"/>
        <v>598.80239520958082</v>
      </c>
      <c r="D18" s="23">
        <v>601.95000000000005</v>
      </c>
      <c r="E18" s="22">
        <f t="shared" si="1"/>
        <v>4.9834703879059719</v>
      </c>
      <c r="F18" s="17">
        <f t="shared" si="2"/>
        <v>0.99470466824470505</v>
      </c>
      <c r="G18" s="18">
        <v>0</v>
      </c>
      <c r="H18" s="22">
        <f t="shared" si="3"/>
        <v>0</v>
      </c>
      <c r="I18" s="22">
        <f t="shared" si="4"/>
        <v>0</v>
      </c>
      <c r="P18" s="12" t="s">
        <v>23</v>
      </c>
      <c r="Q18" s="13">
        <v>-142</v>
      </c>
    </row>
    <row r="19" spans="1:17" ht="15">
      <c r="A19" s="19">
        <v>3100</v>
      </c>
      <c r="B19" s="21">
        <v>3099.8</v>
      </c>
      <c r="C19" s="17">
        <f t="shared" si="0"/>
        <v>618.76247504990022</v>
      </c>
      <c r="D19" s="20">
        <v>622.15</v>
      </c>
      <c r="E19" s="22">
        <f t="shared" si="1"/>
        <v>4.982399742827293</v>
      </c>
      <c r="F19" s="17">
        <f t="shared" si="2"/>
        <v>0.99449096663219427</v>
      </c>
      <c r="G19" s="18">
        <v>0</v>
      </c>
      <c r="H19" s="22">
        <f t="shared" si="3"/>
        <v>0</v>
      </c>
      <c r="I19" s="22">
        <f t="shared" si="4"/>
        <v>0</v>
      </c>
      <c r="P19" s="12"/>
      <c r="Q19" s="12"/>
    </row>
    <row r="20" spans="1:17" ht="15">
      <c r="A20" s="19">
        <v>3200</v>
      </c>
      <c r="B20" s="21">
        <v>3200</v>
      </c>
      <c r="C20" s="17">
        <f t="shared" si="0"/>
        <v>638.72255489021961</v>
      </c>
      <c r="D20" s="20">
        <v>642.25</v>
      </c>
      <c r="E20" s="22">
        <f t="shared" si="1"/>
        <v>4.9824834565978984</v>
      </c>
      <c r="F20" s="17">
        <f t="shared" si="2"/>
        <v>0.99450767596764444</v>
      </c>
      <c r="G20" s="18">
        <v>1</v>
      </c>
      <c r="H20" s="22">
        <f t="shared" si="3"/>
        <v>1.6666666666666666E-2</v>
      </c>
      <c r="I20" s="22">
        <f t="shared" si="4"/>
        <v>1.6666666666666666E-2</v>
      </c>
      <c r="P20" s="30" t="s">
        <v>24</v>
      </c>
      <c r="Q20" s="30"/>
    </row>
    <row r="21" spans="1:17" ht="15">
      <c r="A21" s="19">
        <v>3300</v>
      </c>
      <c r="B21" s="21">
        <v>3300</v>
      </c>
      <c r="C21" s="17">
        <f t="shared" si="0"/>
        <v>658.68263473053889</v>
      </c>
      <c r="D21" s="20">
        <v>662.4</v>
      </c>
      <c r="E21" s="22">
        <f t="shared" si="1"/>
        <v>4.9818840579710146</v>
      </c>
      <c r="F21" s="17">
        <f t="shared" si="2"/>
        <v>0.99438803552315669</v>
      </c>
      <c r="G21" s="18">
        <v>6</v>
      </c>
      <c r="H21" s="22">
        <f t="shared" si="3"/>
        <v>0.1</v>
      </c>
      <c r="I21" s="22">
        <f t="shared" si="4"/>
        <v>4.0824829046386298E-2</v>
      </c>
      <c r="P21" s="12" t="s">
        <v>17</v>
      </c>
      <c r="Q21" s="13" t="s">
        <v>45</v>
      </c>
    </row>
    <row r="22" spans="1:17" ht="15">
      <c r="A22" s="19">
        <v>3400</v>
      </c>
      <c r="B22" s="21">
        <v>3400</v>
      </c>
      <c r="C22" s="17">
        <f t="shared" si="0"/>
        <v>678.64271457085829</v>
      </c>
      <c r="D22" s="20">
        <v>682.55</v>
      </c>
      <c r="E22" s="22">
        <f t="shared" si="1"/>
        <v>4.9813200498132009</v>
      </c>
      <c r="F22" s="17">
        <f t="shared" si="2"/>
        <v>0.99427545904455117</v>
      </c>
      <c r="G22" s="18">
        <v>20</v>
      </c>
      <c r="H22" s="22">
        <f t="shared" si="3"/>
        <v>0.33333333333333331</v>
      </c>
      <c r="I22" s="22">
        <f t="shared" si="4"/>
        <v>7.4535599249992993E-2</v>
      </c>
      <c r="P22" s="12" t="s">
        <v>25</v>
      </c>
      <c r="Q22" s="13">
        <v>60</v>
      </c>
    </row>
    <row r="23" spans="1:17">
      <c r="A23" s="19">
        <v>3500</v>
      </c>
      <c r="B23" s="21">
        <v>3499.8</v>
      </c>
      <c r="C23" s="17">
        <f t="shared" si="0"/>
        <v>698.60279441117768</v>
      </c>
      <c r="D23" s="20">
        <v>702.7</v>
      </c>
      <c r="E23" s="22">
        <f t="shared" si="1"/>
        <v>4.9805037711683502</v>
      </c>
      <c r="F23" s="17">
        <f t="shared" si="2"/>
        <v>0.99411252917531945</v>
      </c>
      <c r="G23" s="18">
        <v>30</v>
      </c>
      <c r="H23" s="22">
        <f t="shared" si="3"/>
        <v>0.5</v>
      </c>
      <c r="I23" s="22">
        <f t="shared" si="4"/>
        <v>9.1287092917527693E-2</v>
      </c>
    </row>
    <row r="24" spans="1:17">
      <c r="A24" s="19">
        <v>3600</v>
      </c>
      <c r="B24" s="21">
        <v>3599.8</v>
      </c>
      <c r="C24" s="17">
        <f t="shared" si="0"/>
        <v>718.56287425149708</v>
      </c>
      <c r="D24" s="20">
        <v>722.85</v>
      </c>
      <c r="E24" s="22">
        <f>B24/D24</f>
        <v>4.9800096838901569</v>
      </c>
      <c r="F24" s="17">
        <f t="shared" si="2"/>
        <v>0.99401390896011121</v>
      </c>
      <c r="G24" s="18">
        <v>44</v>
      </c>
      <c r="H24" s="22">
        <f>G24/$Q$22</f>
        <v>0.73333333333333328</v>
      </c>
      <c r="I24" s="22">
        <f>SQRT(G24)/$Q$22</f>
        <v>0.11055415967851333</v>
      </c>
    </row>
    <row r="25" spans="1:17" ht="15">
      <c r="A25" s="19">
        <v>3700</v>
      </c>
      <c r="B25" s="21">
        <v>3699.6</v>
      </c>
      <c r="C25" s="17">
        <f t="shared" si="0"/>
        <v>738.52295409181636</v>
      </c>
      <c r="D25" s="20">
        <v>742.95</v>
      </c>
      <c r="E25" s="22">
        <f t="shared" si="1"/>
        <v>4.9796083181909951</v>
      </c>
      <c r="F25" s="17">
        <f t="shared" si="2"/>
        <v>0.99393379604610688</v>
      </c>
      <c r="G25" s="18">
        <v>53</v>
      </c>
      <c r="H25" s="22">
        <f t="shared" si="3"/>
        <v>0.8833333333333333</v>
      </c>
      <c r="I25" s="22">
        <f t="shared" si="4"/>
        <v>0.12133516482134196</v>
      </c>
      <c r="J25" s="4"/>
      <c r="K25" s="4"/>
      <c r="L25" s="4"/>
      <c r="M25" s="4"/>
      <c r="N25" s="4"/>
      <c r="O25" s="4"/>
      <c r="P25" s="27" t="s">
        <v>31</v>
      </c>
      <c r="Q25" s="28"/>
    </row>
    <row r="26" spans="1:17" ht="15">
      <c r="A26" s="19">
        <v>3800</v>
      </c>
      <c r="B26" s="21">
        <v>3799.8</v>
      </c>
      <c r="C26" s="17">
        <f t="shared" si="0"/>
        <v>758.48303393213575</v>
      </c>
      <c r="D26" s="20">
        <v>763.15</v>
      </c>
      <c r="E26" s="22">
        <f t="shared" si="1"/>
        <v>4.9790997837908675</v>
      </c>
      <c r="F26" s="17">
        <f t="shared" si="2"/>
        <v>0.99383229217382585</v>
      </c>
      <c r="G26" s="18">
        <v>63</v>
      </c>
      <c r="H26" s="22">
        <f t="shared" si="3"/>
        <v>1.05</v>
      </c>
      <c r="I26" s="22">
        <f t="shared" si="4"/>
        <v>0.13228756555322954</v>
      </c>
      <c r="J26" s="4"/>
      <c r="K26" s="8"/>
      <c r="L26" s="8"/>
      <c r="M26" s="8"/>
      <c r="N26" s="8"/>
      <c r="O26" s="4"/>
      <c r="P26" s="16" t="s">
        <v>32</v>
      </c>
      <c r="Q26" s="10">
        <f>B37</f>
        <v>4899.8</v>
      </c>
    </row>
    <row r="27" spans="1:17" ht="15">
      <c r="A27" s="19">
        <v>3900</v>
      </c>
      <c r="B27" s="21">
        <v>3899.8</v>
      </c>
      <c r="C27" s="17">
        <f t="shared" si="0"/>
        <v>778.44311377245515</v>
      </c>
      <c r="D27" s="20">
        <v>783.35</v>
      </c>
      <c r="E27" s="22">
        <f t="shared" si="1"/>
        <v>4.9783621625071808</v>
      </c>
      <c r="F27" s="17">
        <f t="shared" si="2"/>
        <v>0.99368506237668286</v>
      </c>
      <c r="G27" s="18">
        <v>101</v>
      </c>
      <c r="H27" s="22">
        <f t="shared" si="3"/>
        <v>1.6833333333333333</v>
      </c>
      <c r="I27" s="22">
        <f t="shared" si="4"/>
        <v>0.16749792701868149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4635.375</v>
      </c>
    </row>
    <row r="28" spans="1:17" ht="15">
      <c r="A28" s="19">
        <v>4000</v>
      </c>
      <c r="B28" s="21">
        <v>3999.8</v>
      </c>
      <c r="C28" s="17">
        <f t="shared" si="0"/>
        <v>798.40319361277443</v>
      </c>
      <c r="D28" s="20">
        <v>803.55</v>
      </c>
      <c r="E28" s="22">
        <f t="shared" si="1"/>
        <v>4.9776616265322637</v>
      </c>
      <c r="F28" s="17">
        <f t="shared" si="2"/>
        <v>0.99354523483677926</v>
      </c>
      <c r="G28" s="18">
        <v>101</v>
      </c>
      <c r="H28" s="22">
        <f t="shared" si="3"/>
        <v>1.6833333333333333</v>
      </c>
      <c r="I28" s="22">
        <f t="shared" si="4"/>
        <v>0.16749792701868149</v>
      </c>
      <c r="J28" s="4"/>
      <c r="K28" s="8"/>
      <c r="L28" s="8"/>
      <c r="M28" s="8"/>
      <c r="N28" s="8"/>
      <c r="O28" s="4"/>
      <c r="P28" s="16" t="s">
        <v>34</v>
      </c>
      <c r="Q28" s="10">
        <f>D37</f>
        <v>986.25</v>
      </c>
    </row>
    <row r="29" spans="1:17" ht="15">
      <c r="A29" s="19">
        <v>4100</v>
      </c>
      <c r="B29" s="21">
        <v>4099.8</v>
      </c>
      <c r="C29" s="17">
        <f t="shared" si="0"/>
        <v>818.36327345309383</v>
      </c>
      <c r="D29" s="20">
        <v>823.8</v>
      </c>
      <c r="E29" s="22">
        <f t="shared" si="1"/>
        <v>4.9766933721777136</v>
      </c>
      <c r="F29" s="17">
        <f t="shared" si="2"/>
        <v>0.9933519704945537</v>
      </c>
      <c r="G29" s="18">
        <v>128</v>
      </c>
      <c r="H29" s="22">
        <f t="shared" si="3"/>
        <v>2.1333333333333333</v>
      </c>
      <c r="I29" s="22">
        <f t="shared" si="4"/>
        <v>0.1885618083164127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5.01</v>
      </c>
    </row>
    <row r="30" spans="1:17" ht="15">
      <c r="A30" s="19">
        <v>4200</v>
      </c>
      <c r="B30" s="21">
        <v>4199.6000000000004</v>
      </c>
      <c r="C30" s="17">
        <f t="shared" si="0"/>
        <v>838.32335329341322</v>
      </c>
      <c r="D30" s="20">
        <v>844</v>
      </c>
      <c r="E30" s="22">
        <f t="shared" si="1"/>
        <v>4.9758293838862562</v>
      </c>
      <c r="F30" s="17">
        <f t="shared" si="2"/>
        <v>0.99317951774176771</v>
      </c>
      <c r="G30" s="18">
        <v>152</v>
      </c>
      <c r="H30" s="22">
        <f t="shared" si="3"/>
        <v>2.5333333333333332</v>
      </c>
      <c r="I30" s="22">
        <f t="shared" si="4"/>
        <v>0.20548046676563253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4.9678055380066333</v>
      </c>
    </row>
    <row r="31" spans="1:17" ht="15">
      <c r="A31" s="19">
        <v>4300</v>
      </c>
      <c r="B31" s="21">
        <v>4300</v>
      </c>
      <c r="C31" s="17">
        <f t="shared" si="0"/>
        <v>858.28343313373261</v>
      </c>
      <c r="D31" s="20">
        <v>864.25</v>
      </c>
      <c r="E31" s="22">
        <f t="shared" si="1"/>
        <v>4.9754122071159967</v>
      </c>
      <c r="F31" s="17">
        <f t="shared" si="2"/>
        <v>0.99309624892534865</v>
      </c>
      <c r="G31" s="18">
        <v>145</v>
      </c>
      <c r="H31" s="22">
        <f t="shared" si="3"/>
        <v>2.4166666666666665</v>
      </c>
      <c r="I31" s="22">
        <f t="shared" si="4"/>
        <v>0.20069324297987159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0.8422048302069165</v>
      </c>
    </row>
    <row r="32" spans="1:17" ht="15">
      <c r="A32" s="19">
        <v>4400</v>
      </c>
      <c r="B32" s="21">
        <v>4399.8</v>
      </c>
      <c r="C32" s="17">
        <f t="shared" si="0"/>
        <v>878.2435129740519</v>
      </c>
      <c r="D32" s="20">
        <v>884.55</v>
      </c>
      <c r="E32" s="22">
        <f t="shared" si="1"/>
        <v>4.9740546040359508</v>
      </c>
      <c r="F32" s="17">
        <f t="shared" si="2"/>
        <v>0.9928252702666569</v>
      </c>
      <c r="G32" s="18">
        <v>164</v>
      </c>
      <c r="H32" s="22">
        <f t="shared" si="3"/>
        <v>2.7333333333333334</v>
      </c>
      <c r="I32" s="22">
        <f t="shared" si="4"/>
        <v>0.21343747458109494</v>
      </c>
      <c r="J32" s="4"/>
      <c r="K32" s="4"/>
      <c r="L32" s="4"/>
      <c r="M32" s="4"/>
      <c r="N32" s="4"/>
      <c r="O32" s="4"/>
      <c r="P32" s="16" t="s">
        <v>38</v>
      </c>
      <c r="Q32" s="10">
        <f>H37</f>
        <v>13.516666666666667</v>
      </c>
    </row>
    <row r="33" spans="1:17" ht="15">
      <c r="A33" s="19">
        <v>4500</v>
      </c>
      <c r="B33" s="24">
        <v>4499.8</v>
      </c>
      <c r="C33" s="17">
        <f t="shared" si="0"/>
        <v>898.20359281437129</v>
      </c>
      <c r="D33" s="20">
        <v>904.8</v>
      </c>
      <c r="E33" s="22">
        <f t="shared" si="1"/>
        <v>4.9732537577365168</v>
      </c>
      <c r="F33" s="17">
        <f t="shared" si="2"/>
        <v>0.99266542070589159</v>
      </c>
      <c r="G33" s="18">
        <v>161</v>
      </c>
      <c r="H33" s="22">
        <f t="shared" si="3"/>
        <v>2.6833333333333331</v>
      </c>
      <c r="I33" s="22">
        <f t="shared" si="4"/>
        <v>0.21147629234082535</v>
      </c>
      <c r="J33" s="4"/>
      <c r="K33" s="4"/>
      <c r="L33" s="4"/>
      <c r="M33" s="4"/>
      <c r="N33" s="4"/>
      <c r="O33" s="4"/>
      <c r="P33" s="16" t="s">
        <v>39</v>
      </c>
      <c r="Q33" s="10">
        <f>I37</f>
        <v>0.47463436219660476</v>
      </c>
    </row>
    <row r="34" spans="1:17">
      <c r="A34" s="19">
        <v>4600</v>
      </c>
      <c r="B34" s="21">
        <v>4599.8</v>
      </c>
      <c r="C34" s="17">
        <f t="shared" si="0"/>
        <v>918.16367265469069</v>
      </c>
      <c r="D34" s="20">
        <v>925.1</v>
      </c>
      <c r="E34" s="22">
        <f t="shared" si="1"/>
        <v>4.9722192195438328</v>
      </c>
      <c r="F34" s="17">
        <f t="shared" si="2"/>
        <v>0.99245892605665331</v>
      </c>
      <c r="G34" s="18">
        <v>171</v>
      </c>
      <c r="H34" s="22">
        <f t="shared" si="3"/>
        <v>2.85</v>
      </c>
      <c r="I34" s="22">
        <f t="shared" si="4"/>
        <v>0.21794494717703369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21">
        <v>4699.6000000000004</v>
      </c>
      <c r="C35" s="17">
        <f t="shared" si="0"/>
        <v>938.12375249500997</v>
      </c>
      <c r="D35" s="20">
        <v>945.4</v>
      </c>
      <c r="E35" s="22">
        <f t="shared" si="1"/>
        <v>4.9710175587053103</v>
      </c>
      <c r="F35" s="17">
        <f t="shared" si="2"/>
        <v>0.99221907359387429</v>
      </c>
      <c r="G35" s="18">
        <v>253</v>
      </c>
      <c r="H35" s="22">
        <f t="shared" si="3"/>
        <v>4.2166666666666668</v>
      </c>
      <c r="I35" s="22">
        <f t="shared" si="4"/>
        <v>0.26509956200978108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21">
        <v>4799.6000000000004</v>
      </c>
      <c r="C36" s="17">
        <f t="shared" si="0"/>
        <v>958.08383233532936</v>
      </c>
      <c r="D36" s="20">
        <v>965.75</v>
      </c>
      <c r="E36" s="22">
        <f t="shared" si="1"/>
        <v>4.9698162050220036</v>
      </c>
      <c r="F36" s="17">
        <f t="shared" si="2"/>
        <v>0.99197928243952171</v>
      </c>
      <c r="G36" s="18">
        <v>393</v>
      </c>
      <c r="H36" s="22">
        <f t="shared" si="3"/>
        <v>6.55</v>
      </c>
      <c r="I36" s="22">
        <f t="shared" si="4"/>
        <v>0.33040379335998349</v>
      </c>
    </row>
    <row r="37" spans="1:17">
      <c r="A37" s="19">
        <v>4900</v>
      </c>
      <c r="B37" s="18">
        <v>4899.8</v>
      </c>
      <c r="C37" s="17">
        <f t="shared" si="0"/>
        <v>978.04391217564876</v>
      </c>
      <c r="D37" s="20">
        <v>986.25</v>
      </c>
      <c r="E37" s="22">
        <f t="shared" si="1"/>
        <v>4.9681115335868187</v>
      </c>
      <c r="F37" s="17">
        <f t="shared" si="2"/>
        <v>0.99163902866004372</v>
      </c>
      <c r="G37" s="18">
        <v>811</v>
      </c>
      <c r="H37" s="17">
        <f t="shared" si="3"/>
        <v>13.516666666666667</v>
      </c>
      <c r="I37" s="17">
        <f t="shared" si="4"/>
        <v>0.47463436219660476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5" t="s">
        <v>5</v>
      </c>
      <c r="B44" s="25"/>
      <c r="C44" s="25"/>
      <c r="D44" s="25"/>
      <c r="E44" s="25"/>
      <c r="F44" s="25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5" t="s">
        <v>6</v>
      </c>
      <c r="B70" s="25"/>
      <c r="C70" s="25"/>
      <c r="D70" s="25"/>
      <c r="E70" s="25"/>
      <c r="F70" s="25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6"/>
      <c r="B94" s="26"/>
      <c r="C94" s="26"/>
      <c r="D94" s="26"/>
      <c r="E94" s="26"/>
    </row>
    <row r="95" spans="1:10" hidden="1">
      <c r="A95" s="26"/>
      <c r="B95" s="26"/>
      <c r="C95" s="26"/>
      <c r="D95" s="26"/>
      <c r="E95" s="26"/>
    </row>
    <row r="96" spans="1:10" hidden="1">
      <c r="A96" s="26"/>
      <c r="B96" s="26"/>
      <c r="C96" s="26"/>
      <c r="D96" s="26"/>
      <c r="E96" s="26"/>
    </row>
    <row r="97" spans="1:9" hidden="1">
      <c r="A97" s="26"/>
      <c r="B97" s="26"/>
      <c r="C97" s="26"/>
      <c r="D97" s="26"/>
      <c r="E97" s="26"/>
    </row>
    <row r="98" spans="1:9" hidden="1">
      <c r="A98" s="25" t="s">
        <v>8</v>
      </c>
      <c r="B98" s="25"/>
      <c r="C98" s="25"/>
      <c r="D98" s="25"/>
      <c r="E98" s="25"/>
      <c r="F98" s="25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5" t="s">
        <v>9</v>
      </c>
      <c r="B118" s="25"/>
      <c r="C118" s="25"/>
      <c r="D118" s="25"/>
      <c r="E118" s="25"/>
      <c r="F118" s="25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5" t="s">
        <v>10</v>
      </c>
      <c r="B146" s="25"/>
      <c r="C146" s="25"/>
      <c r="D146" s="25"/>
      <c r="E146" s="25"/>
      <c r="F146" s="25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" sqref="P3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CMS GEM Detector Group</cp:lastModifiedBy>
  <cp:revision>2</cp:revision>
  <dcterms:created xsi:type="dcterms:W3CDTF">2006-05-16T10:27:47Z</dcterms:created>
  <dcterms:modified xsi:type="dcterms:W3CDTF">2018-02-13T09:29:27Z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