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C4_Local_files\GE11-X-L-PAK-0001\"/>
    </mc:Choice>
  </mc:AlternateContent>
  <bookViews>
    <workbookView xWindow="0" yWindow="0" windowWidth="28800" windowHeight="18000" activeTab="1"/>
  </bookViews>
  <sheets>
    <sheet name="Sheet4" sheetId="4" r:id="rId1"/>
    <sheet name="Sheet1" sheetId="5" r:id="rId2"/>
  </sheets>
  <definedNames>
    <definedName name="I">Sheet4!$D$4:$D$37</definedName>
    <definedName name="V">Sheet4!$B$4:$B$37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3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Q32" i="4"/>
  <c r="Q29" i="4"/>
  <c r="Q30" i="4"/>
  <c r="Q31" i="4"/>
  <c r="Q28" i="4"/>
  <c r="Q26" i="4"/>
  <c r="Q27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K278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4" i="4"/>
  <c r="F4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<sst xmlns="http://schemas.openxmlformats.org/spreadsheetml/2006/main" count="83" uniqueCount="46">
  <si>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</si>
  <si>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</si>
  <si>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</si>
  <si>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</si>
  <si>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</si>
  <si>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</si>
  <si>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</si>
  <si>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</si>
  <si>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</si>
  <si>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</si>
  <si>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</si>
  <si>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</si>
  <si>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</si>
  <si>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</si>
  <si>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</si>
  <si>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</si>
  <si>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</si>
  <si>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</si>
  <si>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</si>
  <si>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</si>
  <si>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</si>
  <si>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</si>
  <si>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</si>
  <si>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</si>
  <si>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</si>
  <si>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</si>
  <si>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</si>
  <si>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</si>
  <si>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</si>
  <si>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</si>
  <si>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</si>
  <si>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</si>
  <si>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</si>
  <si>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</si>
  <si>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</si>
  <si>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</si>
  <si>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</si>
  <si>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</si>
  <si>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</si>
  <si>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</si>
  <si>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</si>
  <si>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ORTEC 142PC</t>
  </si>
  <si>
    <t>142 PC</t>
  </si>
  <si>
    <t>ORTEC 474</t>
  </si>
  <si>
    <t>LRS 620CL</t>
  </si>
  <si>
    <t>Caen N145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</si>
</sst>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;[Red]&quot;-&quot;[$$-409]#,##0.00"/>
    <numFmt numFmtId="165" formatCode="0.000"/>
  </numFmts>
  <fonts count="1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name val="Nimbus Sans L"/>
    </font>
    <font>
      <u/>
      <sz val="11"/>
      <color theme="10"/>
      <name val="Nimbus Sans L"/>
    </font>
    <font>
      <u/>
      <sz val="11"/>
      <color theme="11"/>
      <name val="Nimbus Sans 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5" fillId="5" borderId="3" xfId="0" applyFont="1" applyFill="1" applyBorder="1"/>
    <xf numFmtId="0" fontId="4" fillId="4" borderId="3" xfId="0" applyFont="1" applyFill="1" applyBorder="1" applyProtection="1">
      <protection locked="0"/>
    </xf>
    <xf numFmtId="0" fontId="5" fillId="5" borderId="3" xfId="0" applyFont="1" applyFill="1" applyBorder="1" applyProtection="1">
      <protection locked="0"/>
    </xf>
    <xf numFmtId="0" fontId="5" fillId="5" borderId="3" xfId="0" applyFont="1" applyFill="1" applyBorder="1" applyProtection="1"/>
    <xf numFmtId="0" fontId="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2" fontId="0" fillId="4" borderId="3" xfId="0" applyNumberFormat="1" applyFill="1" applyBorder="1" applyAlignment="1" applyProtection="1">
      <alignment horizontal="center" vertical="center"/>
      <protection locked="0"/>
    </xf>
    <xf numFmtId="165" fontId="0" fillId="4" borderId="3" xfId="0" applyNumberFormat="1" applyFill="1" applyBorder="1" applyAlignment="1" applyProtection="1">
      <alignment horizontal="center" vertical="center"/>
      <protection locked="0"/>
    </xf>
    <xf numFmtId="2" fontId="0" fillId="5" borderId="3" xfId="0" applyNumberForma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</cellXfs>
  <cellStyles count="7">
    <cellStyle name="Followed Hyperlink" xfId="6" builtinId="9" hidden="1"/>
    <cellStyle name="Heading" xfId="1"/>
    <cellStyle name="Heading1" xfId="2"/>
    <cellStyle name="Hyperlink" xfId="5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3.6124794745484398E-2"/>
          <c:w val="0.84624671916010497"/>
          <c:h val="0.80788146078768497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D674-4A22-A111-DAE76EC03CBD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D674-4A22-A111-DAE76EC03CBD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D674-4A22-A111-DAE76EC03CBD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D674-4A22-A111-DAE76EC03CBD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D674-4A22-A111-DAE76EC03CBD}"/>
            </c:ext>
          </c:extLst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xVal>
          <c:yVal>
            <c:numRef>
              <c:f>Sheet4!$F$4:$F$38</c:f>
              <c:numCache>
                <c:formatCode>General</c:formatCode>
                <c:ptCount val="35"/>
                <c:pt idx="0">
                  <c:v>0.99599999999999989</c:v>
                </c:pt>
                <c:pt idx="1">
                  <c:v>0.99538940809968834</c:v>
                </c:pt>
                <c:pt idx="2">
                  <c:v>0.99477395271671509</c:v>
                </c:pt>
                <c:pt idx="3">
                  <c:v>0.99477611940298494</c:v>
                </c:pt>
                <c:pt idx="4">
                  <c:v>0.99408401690280868</c:v>
                </c:pt>
                <c:pt idx="5">
                  <c:v>0.99362318840579711</c:v>
                </c:pt>
                <c:pt idx="6">
                  <c:v>0.99311812699538859</c:v>
                </c:pt>
                <c:pt idx="7">
                  <c:v>0.99276958882854915</c:v>
                </c:pt>
                <c:pt idx="8">
                  <c:v>0.99258237970494978</c:v>
                </c:pt>
                <c:pt idx="9">
                  <c:v>0.99221036963532616</c:v>
                </c:pt>
                <c:pt idx="10">
                  <c:v>0.99239843908600833</c:v>
                </c:pt>
                <c:pt idx="11">
                  <c:v>0.99155045966325805</c:v>
                </c:pt>
                <c:pt idx="12">
                  <c:v>0.99132589838909557</c:v>
                </c:pt>
                <c:pt idx="13">
                  <c:v>0.99097504866395325</c:v>
                </c:pt>
                <c:pt idx="14">
                  <c:v>0.99081902245706721</c:v>
                </c:pt>
                <c:pt idx="15">
                  <c:v>0.99063748202588275</c:v>
                </c:pt>
                <c:pt idx="16">
                  <c:v>0.99055873703761022</c:v>
                </c:pt>
                <c:pt idx="17">
                  <c:v>0.99039615846338536</c:v>
                </c:pt>
                <c:pt idx="18">
                  <c:v>0.99024319207805434</c:v>
                </c:pt>
                <c:pt idx="19">
                  <c:v>0.99015558698727002</c:v>
                </c:pt>
                <c:pt idx="20">
                  <c:v>0.99001787432971278</c:v>
                </c:pt>
                <c:pt idx="21">
                  <c:v>0.98988764044943811</c:v>
                </c:pt>
                <c:pt idx="22">
                  <c:v>0.98971220210964961</c:v>
                </c:pt>
                <c:pt idx="23">
                  <c:v>0.9895337773549</c:v>
                </c:pt>
                <c:pt idx="24">
                  <c:v>0.98947498608620366</c:v>
                </c:pt>
                <c:pt idx="25">
                  <c:v>0.989311135239474</c:v>
                </c:pt>
                <c:pt idx="26">
                  <c:v>0.98915513688548717</c:v>
                </c:pt>
                <c:pt idx="27">
                  <c:v>0.98894957741620182</c:v>
                </c:pt>
                <c:pt idx="28">
                  <c:v>0.98864236364657643</c:v>
                </c:pt>
                <c:pt idx="29">
                  <c:v>0.98851180669961547</c:v>
                </c:pt>
                <c:pt idx="30">
                  <c:v>0.98833387044795362</c:v>
                </c:pt>
                <c:pt idx="31">
                  <c:v>0.98791382028376251</c:v>
                </c:pt>
                <c:pt idx="32">
                  <c:v>0.9876954732510288</c:v>
                </c:pt>
                <c:pt idx="33">
                  <c:v>0.98735580071532925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674-4A22-A111-DAE76EC03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55248"/>
        <c:axId val="171455640"/>
      </c:scatterChart>
      <c:valAx>
        <c:axId val="17145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5640"/>
        <c:crosses val="autoZero"/>
        <c:crossBetween val="midCat"/>
      </c:valAx>
      <c:valAx>
        <c:axId val="171455640"/>
        <c:scaling>
          <c:orientation val="minMax"/>
          <c:min val="0.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E559-49C6-B671-CB57D86D1ADC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E559-49C6-B671-CB57D86D1ADC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E559-49C6-B671-CB57D86D1ADC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E559-49C6-B671-CB57D86D1ADC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E559-49C6-B671-CB57D86D1ADC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089263470682271"/>
                  <c:y val="0.162210430217961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0.000</c:formatCode>
                <c:ptCount val="35"/>
                <c:pt idx="0">
                  <c:v>40</c:v>
                </c:pt>
                <c:pt idx="1">
                  <c:v>80.25</c:v>
                </c:pt>
                <c:pt idx="2">
                  <c:v>120.55</c:v>
                </c:pt>
                <c:pt idx="3">
                  <c:v>160.80000000000001</c:v>
                </c:pt>
                <c:pt idx="4">
                  <c:v>201.15</c:v>
                </c:pt>
                <c:pt idx="5">
                  <c:v>241.5</c:v>
                </c:pt>
                <c:pt idx="6">
                  <c:v>281.89999999999998</c:v>
                </c:pt>
                <c:pt idx="7">
                  <c:v>322.25</c:v>
                </c:pt>
                <c:pt idx="8">
                  <c:v>362.65</c:v>
                </c:pt>
                <c:pt idx="9">
                  <c:v>403.1</c:v>
                </c:pt>
                <c:pt idx="10">
                  <c:v>443.33</c:v>
                </c:pt>
                <c:pt idx="11">
                  <c:v>484.05</c:v>
                </c:pt>
                <c:pt idx="12">
                  <c:v>524.54999999999995</c:v>
                </c:pt>
                <c:pt idx="13">
                  <c:v>565.1</c:v>
                </c:pt>
                <c:pt idx="14">
                  <c:v>605.6</c:v>
                </c:pt>
                <c:pt idx="15">
                  <c:v>625.9</c:v>
                </c:pt>
                <c:pt idx="16">
                  <c:v>646.1</c:v>
                </c:pt>
                <c:pt idx="17">
                  <c:v>666.4</c:v>
                </c:pt>
                <c:pt idx="18">
                  <c:v>686.7</c:v>
                </c:pt>
                <c:pt idx="19">
                  <c:v>707</c:v>
                </c:pt>
                <c:pt idx="20">
                  <c:v>727.3</c:v>
                </c:pt>
                <c:pt idx="21">
                  <c:v>747.6</c:v>
                </c:pt>
                <c:pt idx="22">
                  <c:v>767.9</c:v>
                </c:pt>
                <c:pt idx="23">
                  <c:v>788.25</c:v>
                </c:pt>
                <c:pt idx="24">
                  <c:v>808.55</c:v>
                </c:pt>
                <c:pt idx="25">
                  <c:v>828.9</c:v>
                </c:pt>
                <c:pt idx="26">
                  <c:v>849.25</c:v>
                </c:pt>
                <c:pt idx="27">
                  <c:v>869.65</c:v>
                </c:pt>
                <c:pt idx="28">
                  <c:v>890.15</c:v>
                </c:pt>
                <c:pt idx="29">
                  <c:v>910.5</c:v>
                </c:pt>
                <c:pt idx="30">
                  <c:v>930.9</c:v>
                </c:pt>
                <c:pt idx="31">
                  <c:v>951.5</c:v>
                </c:pt>
                <c:pt idx="32">
                  <c:v>972</c:v>
                </c:pt>
                <c:pt idx="33" formatCode="General">
                  <c:v>992.55</c:v>
                </c:pt>
              </c:numCache>
            </c:numRef>
          </c:xVal>
          <c:yVal>
            <c:numRef>
              <c:f>Sheet4!$B$4:$B$38</c:f>
              <c:numCache>
                <c:formatCode>0.00</c:formatCode>
                <c:ptCount val="35"/>
                <c:pt idx="0">
                  <c:v>199.2</c:v>
                </c:pt>
                <c:pt idx="1">
                  <c:v>399.4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1599.6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</c:v>
                </c:pt>
                <c:pt idx="14">
                  <c:v>3000.2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</c:v>
                </c:pt>
                <c:pt idx="23">
                  <c:v>3900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4600.2</c:v>
                </c:pt>
                <c:pt idx="31">
                  <c:v>4700</c:v>
                </c:pt>
                <c:pt idx="32">
                  <c:v>4800.2</c:v>
                </c:pt>
                <c:pt idx="33">
                  <c:v>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59-49C6-B671-CB57D86D1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56424"/>
        <c:axId val="171456816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Sheet4!$I$4:$I$37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1.6666666666666666E-2</c:v>
                  </c:pt>
                  <c:pt idx="10">
                    <c:v>4.0824829046386298E-2</c:v>
                  </c:pt>
                  <c:pt idx="11">
                    <c:v>0.05</c:v>
                  </c:pt>
                  <c:pt idx="12">
                    <c:v>8.6602540378443865E-2</c:v>
                  </c:pt>
                  <c:pt idx="13">
                    <c:v>0.1130388330520878</c:v>
                  </c:pt>
                  <c:pt idx="14">
                    <c:v>0.15275252316519466</c:v>
                  </c:pt>
                  <c:pt idx="15">
                    <c:v>0.16666666666666666</c:v>
                  </c:pt>
                  <c:pt idx="16">
                    <c:v>0.1810463415200036</c:v>
                  </c:pt>
                  <c:pt idx="17">
                    <c:v>0.19220937657784662</c:v>
                  </c:pt>
                  <c:pt idx="18">
                    <c:v>0.20412414523193151</c:v>
                  </c:pt>
                  <c:pt idx="19">
                    <c:v>0.22047927592204922</c:v>
                  </c:pt>
                  <c:pt idx="20">
                    <c:v>0.22669117514559073</c:v>
                  </c:pt>
                  <c:pt idx="21">
                    <c:v>0.22791323885295572</c:v>
                  </c:pt>
                  <c:pt idx="22">
                    <c:v>0.23154073315749674</c:v>
                  </c:pt>
                  <c:pt idx="23">
                    <c:v>0.24608038433722335</c:v>
                  </c:pt>
                  <c:pt idx="24">
                    <c:v>0.25440562537456246</c:v>
                  </c:pt>
                  <c:pt idx="25">
                    <c:v>0.26718699236468996</c:v>
                  </c:pt>
                  <c:pt idx="26">
                    <c:v>0.27788886667555107</c:v>
                  </c:pt>
                  <c:pt idx="27">
                    <c:v>0.28333333333333333</c:v>
                  </c:pt>
                  <c:pt idx="28">
                    <c:v>0.28431203515386633</c:v>
                  </c:pt>
                  <c:pt idx="29">
                    <c:v>0.29107081994288297</c:v>
                  </c:pt>
                  <c:pt idx="30">
                    <c:v>0.3261730965130154</c:v>
                  </c:pt>
                  <c:pt idx="31">
                    <c:v>0.39616214413349043</c:v>
                  </c:pt>
                  <c:pt idx="32">
                    <c:v>0.4963757537278477</c:v>
                  </c:pt>
                  <c:pt idx="33">
                    <c:v>0.52572700985291687</c:v>
                  </c:pt>
                </c:numCache>
              </c:numRef>
            </c:plus>
            <c:minus>
              <c:numRef>
                <c:f>Sheet4!$I$4:$I$37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1.6666666666666666E-2</c:v>
                  </c:pt>
                  <c:pt idx="10">
                    <c:v>4.0824829046386298E-2</c:v>
                  </c:pt>
                  <c:pt idx="11">
                    <c:v>0.05</c:v>
                  </c:pt>
                  <c:pt idx="12">
                    <c:v>8.6602540378443865E-2</c:v>
                  </c:pt>
                  <c:pt idx="13">
                    <c:v>0.1130388330520878</c:v>
                  </c:pt>
                  <c:pt idx="14">
                    <c:v>0.15275252316519466</c:v>
                  </c:pt>
                  <c:pt idx="15">
                    <c:v>0.16666666666666666</c:v>
                  </c:pt>
                  <c:pt idx="16">
                    <c:v>0.1810463415200036</c:v>
                  </c:pt>
                  <c:pt idx="17">
                    <c:v>0.19220937657784662</c:v>
                  </c:pt>
                  <c:pt idx="18">
                    <c:v>0.20412414523193151</c:v>
                  </c:pt>
                  <c:pt idx="19">
                    <c:v>0.22047927592204922</c:v>
                  </c:pt>
                  <c:pt idx="20">
                    <c:v>0.22669117514559073</c:v>
                  </c:pt>
                  <c:pt idx="21">
                    <c:v>0.22791323885295572</c:v>
                  </c:pt>
                  <c:pt idx="22">
                    <c:v>0.23154073315749674</c:v>
                  </c:pt>
                  <c:pt idx="23">
                    <c:v>0.24608038433722335</c:v>
                  </c:pt>
                  <c:pt idx="24">
                    <c:v>0.25440562537456246</c:v>
                  </c:pt>
                  <c:pt idx="25">
                    <c:v>0.26718699236468996</c:v>
                  </c:pt>
                  <c:pt idx="26">
                    <c:v>0.27788886667555107</c:v>
                  </c:pt>
                  <c:pt idx="27">
                    <c:v>0.28333333333333333</c:v>
                  </c:pt>
                  <c:pt idx="28">
                    <c:v>0.28431203515386633</c:v>
                  </c:pt>
                  <c:pt idx="29">
                    <c:v>0.29107081994288297</c:v>
                  </c:pt>
                  <c:pt idx="30">
                    <c:v>0.3261730965130154</c:v>
                  </c:pt>
                  <c:pt idx="31">
                    <c:v>0.39616214413349043</c:v>
                  </c:pt>
                  <c:pt idx="32">
                    <c:v>0.4963757537278477</c:v>
                  </c:pt>
                  <c:pt idx="33">
                    <c:v>0.52572700985291687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Sheet4!$D$4:$D$38</c:f>
              <c:numCache>
                <c:formatCode>0.000</c:formatCode>
                <c:ptCount val="35"/>
                <c:pt idx="0">
                  <c:v>40</c:v>
                </c:pt>
                <c:pt idx="1">
                  <c:v>80.25</c:v>
                </c:pt>
                <c:pt idx="2">
                  <c:v>120.55</c:v>
                </c:pt>
                <c:pt idx="3">
                  <c:v>160.80000000000001</c:v>
                </c:pt>
                <c:pt idx="4">
                  <c:v>201.15</c:v>
                </c:pt>
                <c:pt idx="5">
                  <c:v>241.5</c:v>
                </c:pt>
                <c:pt idx="6">
                  <c:v>281.89999999999998</c:v>
                </c:pt>
                <c:pt idx="7">
                  <c:v>322.25</c:v>
                </c:pt>
                <c:pt idx="8">
                  <c:v>362.65</c:v>
                </c:pt>
                <c:pt idx="9">
                  <c:v>403.1</c:v>
                </c:pt>
                <c:pt idx="10">
                  <c:v>443.33</c:v>
                </c:pt>
                <c:pt idx="11">
                  <c:v>484.05</c:v>
                </c:pt>
                <c:pt idx="12">
                  <c:v>524.54999999999995</c:v>
                </c:pt>
                <c:pt idx="13">
                  <c:v>565.1</c:v>
                </c:pt>
                <c:pt idx="14">
                  <c:v>605.6</c:v>
                </c:pt>
                <c:pt idx="15">
                  <c:v>625.9</c:v>
                </c:pt>
                <c:pt idx="16">
                  <c:v>646.1</c:v>
                </c:pt>
                <c:pt idx="17">
                  <c:v>666.4</c:v>
                </c:pt>
                <c:pt idx="18">
                  <c:v>686.7</c:v>
                </c:pt>
                <c:pt idx="19">
                  <c:v>707</c:v>
                </c:pt>
                <c:pt idx="20">
                  <c:v>727.3</c:v>
                </c:pt>
                <c:pt idx="21">
                  <c:v>747.6</c:v>
                </c:pt>
                <c:pt idx="22">
                  <c:v>767.9</c:v>
                </c:pt>
                <c:pt idx="23">
                  <c:v>788.25</c:v>
                </c:pt>
                <c:pt idx="24">
                  <c:v>808.55</c:v>
                </c:pt>
                <c:pt idx="25">
                  <c:v>828.9</c:v>
                </c:pt>
                <c:pt idx="26">
                  <c:v>849.25</c:v>
                </c:pt>
                <c:pt idx="27">
                  <c:v>869.65</c:v>
                </c:pt>
                <c:pt idx="28">
                  <c:v>890.15</c:v>
                </c:pt>
                <c:pt idx="29">
                  <c:v>910.5</c:v>
                </c:pt>
                <c:pt idx="30">
                  <c:v>930.9</c:v>
                </c:pt>
                <c:pt idx="31">
                  <c:v>951.5</c:v>
                </c:pt>
                <c:pt idx="32">
                  <c:v>972</c:v>
                </c:pt>
                <c:pt idx="33" formatCode="General">
                  <c:v>992.55</c:v>
                </c:pt>
              </c:numCache>
            </c:numRef>
          </c:xVal>
          <c:yVal>
            <c:numRef>
              <c:f>Sheet4!$H$4:$H$38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1.6666666666666666E-2</c:v>
                </c:pt>
                <c:pt idx="10">
                  <c:v>0.1</c:v>
                </c:pt>
                <c:pt idx="11">
                  <c:v>0.15</c:v>
                </c:pt>
                <c:pt idx="12">
                  <c:v>0.45</c:v>
                </c:pt>
                <c:pt idx="13">
                  <c:v>0.76666666666666672</c:v>
                </c:pt>
                <c:pt idx="14">
                  <c:v>1.4</c:v>
                </c:pt>
                <c:pt idx="15">
                  <c:v>1.6666666666666667</c:v>
                </c:pt>
                <c:pt idx="16">
                  <c:v>1.9666666666666666</c:v>
                </c:pt>
                <c:pt idx="17">
                  <c:v>2.2166666666666668</c:v>
                </c:pt>
                <c:pt idx="18">
                  <c:v>2.5</c:v>
                </c:pt>
                <c:pt idx="19">
                  <c:v>2.9166666666666665</c:v>
                </c:pt>
                <c:pt idx="20">
                  <c:v>3.0833333333333335</c:v>
                </c:pt>
                <c:pt idx="21">
                  <c:v>3.1166666666666667</c:v>
                </c:pt>
                <c:pt idx="22">
                  <c:v>3.2166666666666668</c:v>
                </c:pt>
                <c:pt idx="23">
                  <c:v>3.6333333333333333</c:v>
                </c:pt>
                <c:pt idx="24">
                  <c:v>3.8833333333333333</c:v>
                </c:pt>
                <c:pt idx="25">
                  <c:v>4.2833333333333332</c:v>
                </c:pt>
                <c:pt idx="26">
                  <c:v>4.6333333333333337</c:v>
                </c:pt>
                <c:pt idx="27">
                  <c:v>4.8166666666666664</c:v>
                </c:pt>
                <c:pt idx="28">
                  <c:v>4.8499999999999996</c:v>
                </c:pt>
                <c:pt idx="29">
                  <c:v>5.083333333333333</c:v>
                </c:pt>
                <c:pt idx="30">
                  <c:v>6.3833333333333337</c:v>
                </c:pt>
                <c:pt idx="31">
                  <c:v>9.4166666666666661</c:v>
                </c:pt>
                <c:pt idx="32">
                  <c:v>14.783333333333333</c:v>
                </c:pt>
                <c:pt idx="33">
                  <c:v>16.583333333333332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59-49C6-B671-CB57D86D1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57600"/>
        <c:axId val="171457208"/>
      </c:scatterChart>
      <c:valAx>
        <c:axId val="17145642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6816"/>
        <c:crosses val="autoZero"/>
        <c:crossBetween val="midCat"/>
      </c:valAx>
      <c:valAx>
        <c:axId val="17145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6424"/>
        <c:crosses val="autoZero"/>
        <c:crossBetween val="midCat"/>
      </c:valAx>
      <c:valAx>
        <c:axId val="1714572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7600"/>
        <c:crosses val="max"/>
        <c:crossBetween val="midCat"/>
      </c:valAx>
      <c:valAx>
        <c:axId val="171457600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171457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890812417017064"/>
          <c:y val="5.7907775115067131E-2"/>
          <c:w val="0.29242618634332102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C46C-4F13-B3C4-846215551A0B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C46C-4F13-B3C4-846215551A0B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C46C-4F13-B3C4-846215551A0B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C46C-4F13-B3C4-846215551A0B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C46C-4F13-B3C4-846215551A0B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089263470682271"/>
                  <c:y val="0.162210430217961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0.000</c:formatCode>
                <c:ptCount val="35"/>
                <c:pt idx="0">
                  <c:v>40</c:v>
                </c:pt>
                <c:pt idx="1">
                  <c:v>80.25</c:v>
                </c:pt>
                <c:pt idx="2">
                  <c:v>120.55</c:v>
                </c:pt>
                <c:pt idx="3">
                  <c:v>160.80000000000001</c:v>
                </c:pt>
                <c:pt idx="4">
                  <c:v>201.15</c:v>
                </c:pt>
                <c:pt idx="5">
                  <c:v>241.5</c:v>
                </c:pt>
                <c:pt idx="6">
                  <c:v>281.89999999999998</c:v>
                </c:pt>
                <c:pt idx="7">
                  <c:v>322.25</c:v>
                </c:pt>
                <c:pt idx="8">
                  <c:v>362.65</c:v>
                </c:pt>
                <c:pt idx="9">
                  <c:v>403.1</c:v>
                </c:pt>
                <c:pt idx="10">
                  <c:v>443.33</c:v>
                </c:pt>
                <c:pt idx="11">
                  <c:v>484.05</c:v>
                </c:pt>
                <c:pt idx="12">
                  <c:v>524.54999999999995</c:v>
                </c:pt>
                <c:pt idx="13">
                  <c:v>565.1</c:v>
                </c:pt>
                <c:pt idx="14">
                  <c:v>605.6</c:v>
                </c:pt>
                <c:pt idx="15">
                  <c:v>625.9</c:v>
                </c:pt>
                <c:pt idx="16">
                  <c:v>646.1</c:v>
                </c:pt>
                <c:pt idx="17">
                  <c:v>666.4</c:v>
                </c:pt>
                <c:pt idx="18">
                  <c:v>686.7</c:v>
                </c:pt>
                <c:pt idx="19">
                  <c:v>707</c:v>
                </c:pt>
                <c:pt idx="20">
                  <c:v>727.3</c:v>
                </c:pt>
                <c:pt idx="21">
                  <c:v>747.6</c:v>
                </c:pt>
                <c:pt idx="22">
                  <c:v>767.9</c:v>
                </c:pt>
                <c:pt idx="23">
                  <c:v>788.25</c:v>
                </c:pt>
                <c:pt idx="24">
                  <c:v>808.55</c:v>
                </c:pt>
                <c:pt idx="25">
                  <c:v>828.9</c:v>
                </c:pt>
                <c:pt idx="26">
                  <c:v>849.25</c:v>
                </c:pt>
                <c:pt idx="27">
                  <c:v>869.65</c:v>
                </c:pt>
                <c:pt idx="28">
                  <c:v>890.15</c:v>
                </c:pt>
                <c:pt idx="29">
                  <c:v>910.5</c:v>
                </c:pt>
                <c:pt idx="30">
                  <c:v>930.9</c:v>
                </c:pt>
                <c:pt idx="31">
                  <c:v>951.5</c:v>
                </c:pt>
                <c:pt idx="32">
                  <c:v>972</c:v>
                </c:pt>
                <c:pt idx="33" formatCode="General">
                  <c:v>992.55</c:v>
                </c:pt>
              </c:numCache>
            </c:numRef>
          </c:xVal>
          <c:yVal>
            <c:numRef>
              <c:f>Sheet4!$B$4:$B$38</c:f>
              <c:numCache>
                <c:formatCode>0.00</c:formatCode>
                <c:ptCount val="35"/>
                <c:pt idx="0">
                  <c:v>199.2</c:v>
                </c:pt>
                <c:pt idx="1">
                  <c:v>399.4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1599.6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</c:v>
                </c:pt>
                <c:pt idx="14">
                  <c:v>3000.2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</c:v>
                </c:pt>
                <c:pt idx="23">
                  <c:v>3900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4600.2</c:v>
                </c:pt>
                <c:pt idx="31">
                  <c:v>4700</c:v>
                </c:pt>
                <c:pt idx="32">
                  <c:v>4800.2</c:v>
                </c:pt>
                <c:pt idx="33">
                  <c:v>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6C-4F13-B3C4-846215551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56424"/>
        <c:axId val="171456816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Sheet4!$I$4:$I$37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1.6666666666666666E-2</c:v>
                  </c:pt>
                  <c:pt idx="10">
                    <c:v>4.0824829046386298E-2</c:v>
                  </c:pt>
                  <c:pt idx="11">
                    <c:v>0.05</c:v>
                  </c:pt>
                  <c:pt idx="12">
                    <c:v>8.6602540378443865E-2</c:v>
                  </c:pt>
                  <c:pt idx="13">
                    <c:v>0.1130388330520878</c:v>
                  </c:pt>
                  <c:pt idx="14">
                    <c:v>0.15275252316519466</c:v>
                  </c:pt>
                  <c:pt idx="15">
                    <c:v>0.16666666666666666</c:v>
                  </c:pt>
                  <c:pt idx="16">
                    <c:v>0.1810463415200036</c:v>
                  </c:pt>
                  <c:pt idx="17">
                    <c:v>0.19220937657784662</c:v>
                  </c:pt>
                  <c:pt idx="18">
                    <c:v>0.20412414523193151</c:v>
                  </c:pt>
                  <c:pt idx="19">
                    <c:v>0.22047927592204922</c:v>
                  </c:pt>
                  <c:pt idx="20">
                    <c:v>0.22669117514559073</c:v>
                  </c:pt>
                  <c:pt idx="21">
                    <c:v>0.22791323885295572</c:v>
                  </c:pt>
                  <c:pt idx="22">
                    <c:v>0.23154073315749674</c:v>
                  </c:pt>
                  <c:pt idx="23">
                    <c:v>0.24608038433722335</c:v>
                  </c:pt>
                  <c:pt idx="24">
                    <c:v>0.25440562537456246</c:v>
                  </c:pt>
                  <c:pt idx="25">
                    <c:v>0.26718699236468996</c:v>
                  </c:pt>
                  <c:pt idx="26">
                    <c:v>0.27788886667555107</c:v>
                  </c:pt>
                  <c:pt idx="27">
                    <c:v>0.28333333333333333</c:v>
                  </c:pt>
                  <c:pt idx="28">
                    <c:v>0.28431203515386633</c:v>
                  </c:pt>
                  <c:pt idx="29">
                    <c:v>0.29107081994288297</c:v>
                  </c:pt>
                  <c:pt idx="30">
                    <c:v>0.3261730965130154</c:v>
                  </c:pt>
                  <c:pt idx="31">
                    <c:v>0.39616214413349043</c:v>
                  </c:pt>
                  <c:pt idx="32">
                    <c:v>0.4963757537278477</c:v>
                  </c:pt>
                  <c:pt idx="33">
                    <c:v>0.52572700985291687</c:v>
                  </c:pt>
                </c:numCache>
              </c:numRef>
            </c:plus>
            <c:minus>
              <c:numRef>
                <c:f>Sheet4!$I$4:$I$37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1.6666666666666666E-2</c:v>
                  </c:pt>
                  <c:pt idx="10">
                    <c:v>4.0824829046386298E-2</c:v>
                  </c:pt>
                  <c:pt idx="11">
                    <c:v>0.05</c:v>
                  </c:pt>
                  <c:pt idx="12">
                    <c:v>8.6602540378443865E-2</c:v>
                  </c:pt>
                  <c:pt idx="13">
                    <c:v>0.1130388330520878</c:v>
                  </c:pt>
                  <c:pt idx="14">
                    <c:v>0.15275252316519466</c:v>
                  </c:pt>
                  <c:pt idx="15">
                    <c:v>0.16666666666666666</c:v>
                  </c:pt>
                  <c:pt idx="16">
                    <c:v>0.1810463415200036</c:v>
                  </c:pt>
                  <c:pt idx="17">
                    <c:v>0.19220937657784662</c:v>
                  </c:pt>
                  <c:pt idx="18">
                    <c:v>0.20412414523193151</c:v>
                  </c:pt>
                  <c:pt idx="19">
                    <c:v>0.22047927592204922</c:v>
                  </c:pt>
                  <c:pt idx="20">
                    <c:v>0.22669117514559073</c:v>
                  </c:pt>
                  <c:pt idx="21">
                    <c:v>0.22791323885295572</c:v>
                  </c:pt>
                  <c:pt idx="22">
                    <c:v>0.23154073315749674</c:v>
                  </c:pt>
                  <c:pt idx="23">
                    <c:v>0.24608038433722335</c:v>
                  </c:pt>
                  <c:pt idx="24">
                    <c:v>0.25440562537456246</c:v>
                  </c:pt>
                  <c:pt idx="25">
                    <c:v>0.26718699236468996</c:v>
                  </c:pt>
                  <c:pt idx="26">
                    <c:v>0.27788886667555107</c:v>
                  </c:pt>
                  <c:pt idx="27">
                    <c:v>0.28333333333333333</c:v>
                  </c:pt>
                  <c:pt idx="28">
                    <c:v>0.28431203515386633</c:v>
                  </c:pt>
                  <c:pt idx="29">
                    <c:v>0.29107081994288297</c:v>
                  </c:pt>
                  <c:pt idx="30">
                    <c:v>0.3261730965130154</c:v>
                  </c:pt>
                  <c:pt idx="31">
                    <c:v>0.39616214413349043</c:v>
                  </c:pt>
                  <c:pt idx="32">
                    <c:v>0.4963757537278477</c:v>
                  </c:pt>
                  <c:pt idx="33">
                    <c:v>0.52572700985291687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Sheet4!$D$4:$D$38</c:f>
              <c:numCache>
                <c:formatCode>0.000</c:formatCode>
                <c:ptCount val="35"/>
                <c:pt idx="0">
                  <c:v>40</c:v>
                </c:pt>
                <c:pt idx="1">
                  <c:v>80.25</c:v>
                </c:pt>
                <c:pt idx="2">
                  <c:v>120.55</c:v>
                </c:pt>
                <c:pt idx="3">
                  <c:v>160.80000000000001</c:v>
                </c:pt>
                <c:pt idx="4">
                  <c:v>201.15</c:v>
                </c:pt>
                <c:pt idx="5">
                  <c:v>241.5</c:v>
                </c:pt>
                <c:pt idx="6">
                  <c:v>281.89999999999998</c:v>
                </c:pt>
                <c:pt idx="7">
                  <c:v>322.25</c:v>
                </c:pt>
                <c:pt idx="8">
                  <c:v>362.65</c:v>
                </c:pt>
                <c:pt idx="9">
                  <c:v>403.1</c:v>
                </c:pt>
                <c:pt idx="10">
                  <c:v>443.33</c:v>
                </c:pt>
                <c:pt idx="11">
                  <c:v>484.05</c:v>
                </c:pt>
                <c:pt idx="12">
                  <c:v>524.54999999999995</c:v>
                </c:pt>
                <c:pt idx="13">
                  <c:v>565.1</c:v>
                </c:pt>
                <c:pt idx="14">
                  <c:v>605.6</c:v>
                </c:pt>
                <c:pt idx="15">
                  <c:v>625.9</c:v>
                </c:pt>
                <c:pt idx="16">
                  <c:v>646.1</c:v>
                </c:pt>
                <c:pt idx="17">
                  <c:v>666.4</c:v>
                </c:pt>
                <c:pt idx="18">
                  <c:v>686.7</c:v>
                </c:pt>
                <c:pt idx="19">
                  <c:v>707</c:v>
                </c:pt>
                <c:pt idx="20">
                  <c:v>727.3</c:v>
                </c:pt>
                <c:pt idx="21">
                  <c:v>747.6</c:v>
                </c:pt>
                <c:pt idx="22">
                  <c:v>767.9</c:v>
                </c:pt>
                <c:pt idx="23">
                  <c:v>788.25</c:v>
                </c:pt>
                <c:pt idx="24">
                  <c:v>808.55</c:v>
                </c:pt>
                <c:pt idx="25">
                  <c:v>828.9</c:v>
                </c:pt>
                <c:pt idx="26">
                  <c:v>849.25</c:v>
                </c:pt>
                <c:pt idx="27">
                  <c:v>869.65</c:v>
                </c:pt>
                <c:pt idx="28">
                  <c:v>890.15</c:v>
                </c:pt>
                <c:pt idx="29">
                  <c:v>910.5</c:v>
                </c:pt>
                <c:pt idx="30">
                  <c:v>930.9</c:v>
                </c:pt>
                <c:pt idx="31">
                  <c:v>951.5</c:v>
                </c:pt>
                <c:pt idx="32">
                  <c:v>972</c:v>
                </c:pt>
                <c:pt idx="33" formatCode="General">
                  <c:v>992.55</c:v>
                </c:pt>
              </c:numCache>
            </c:numRef>
          </c:xVal>
          <c:yVal>
            <c:numRef>
              <c:f>Sheet4!$H$4:$H$38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1.6666666666666666E-2</c:v>
                </c:pt>
                <c:pt idx="10">
                  <c:v>0.1</c:v>
                </c:pt>
                <c:pt idx="11">
                  <c:v>0.15</c:v>
                </c:pt>
                <c:pt idx="12">
                  <c:v>0.45</c:v>
                </c:pt>
                <c:pt idx="13">
                  <c:v>0.76666666666666672</c:v>
                </c:pt>
                <c:pt idx="14">
                  <c:v>1.4</c:v>
                </c:pt>
                <c:pt idx="15">
                  <c:v>1.6666666666666667</c:v>
                </c:pt>
                <c:pt idx="16">
                  <c:v>1.9666666666666666</c:v>
                </c:pt>
                <c:pt idx="17">
                  <c:v>2.2166666666666668</c:v>
                </c:pt>
                <c:pt idx="18">
                  <c:v>2.5</c:v>
                </c:pt>
                <c:pt idx="19">
                  <c:v>2.9166666666666665</c:v>
                </c:pt>
                <c:pt idx="20">
                  <c:v>3.0833333333333335</c:v>
                </c:pt>
                <c:pt idx="21">
                  <c:v>3.1166666666666667</c:v>
                </c:pt>
                <c:pt idx="22">
                  <c:v>3.2166666666666668</c:v>
                </c:pt>
                <c:pt idx="23">
                  <c:v>3.6333333333333333</c:v>
                </c:pt>
                <c:pt idx="24">
                  <c:v>3.8833333333333333</c:v>
                </c:pt>
                <c:pt idx="25">
                  <c:v>4.2833333333333332</c:v>
                </c:pt>
                <c:pt idx="26">
                  <c:v>4.6333333333333337</c:v>
                </c:pt>
                <c:pt idx="27">
                  <c:v>4.8166666666666664</c:v>
                </c:pt>
                <c:pt idx="28">
                  <c:v>4.8499999999999996</c:v>
                </c:pt>
                <c:pt idx="29">
                  <c:v>5.083333333333333</c:v>
                </c:pt>
                <c:pt idx="30">
                  <c:v>6.3833333333333337</c:v>
                </c:pt>
                <c:pt idx="31">
                  <c:v>9.4166666666666661</c:v>
                </c:pt>
                <c:pt idx="32">
                  <c:v>14.783333333333333</c:v>
                </c:pt>
                <c:pt idx="33">
                  <c:v>16.583333333333332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6C-4F13-B3C4-846215551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57600"/>
        <c:axId val="171457208"/>
      </c:scatterChart>
      <c:valAx>
        <c:axId val="17145642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6816"/>
        <c:crosses val="autoZero"/>
        <c:crossBetween val="midCat"/>
      </c:valAx>
      <c:valAx>
        <c:axId val="17145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6424"/>
        <c:crosses val="autoZero"/>
        <c:crossBetween val="midCat"/>
      </c:valAx>
      <c:valAx>
        <c:axId val="1714572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7600"/>
        <c:crosses val="max"/>
        <c:crossBetween val="midCat"/>
      </c:valAx>
      <c:valAx>
        <c:axId val="171457600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171457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890812417017064"/>
          <c:y val="5.7907775115067131E-2"/>
          <c:w val="0.29242618634332102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2</xdr:row>
      <xdr:rowOff>38100</xdr:rowOff>
    </xdr:from>
    <xdr:to>
      <xdr:col>12</xdr:col>
      <xdr:colOff>265800</xdr:colOff>
      <xdr:row>32</xdr:row>
      <xdr:rowOff>8850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workbookViewId="0">
      <selection activeCell="R36" sqref="R36"/>
    </sheetView>
  </sheetViews>
  <sheetFormatPr defaultColWidth="8.625" defaultRowHeight="14.25"/>
  <cols>
    <col min="1" max="1" width="4.875" style="5" bestFit="1" customWidth="1"/>
    <col min="2" max="2" width="8.875" style="5" customWidth="1"/>
    <col min="3" max="3" width="9.375" style="5" customWidth="1"/>
    <col min="4" max="4" width="7.125" style="5" customWidth="1"/>
    <col min="5" max="5" width="11.625" style="5" customWidth="1"/>
    <col min="6" max="6" width="10" style="5" bestFit="1" customWidth="1"/>
    <col min="7" max="8" width="10" style="5" customWidth="1"/>
    <col min="9" max="9" width="10" style="6" customWidth="1"/>
    <col min="10" max="10" width="8.625" customWidth="1"/>
    <col min="12" max="12" width="13.625" customWidth="1"/>
    <col min="13" max="13" width="12.375" bestFit="1" customWidth="1"/>
    <col min="14" max="14" width="10.875" customWidth="1"/>
    <col min="15" max="15" width="10.625" bestFit="1" customWidth="1"/>
    <col min="16" max="16" width="18.5" bestFit="1" customWidth="1"/>
    <col min="17" max="17" width="17.625" customWidth="1"/>
  </cols>
  <sheetData>
    <row r="1" spans="1:17" ht="15">
      <c r="A1" s="27" t="s">
        <v>40</v>
      </c>
      <c r="B1" s="27"/>
      <c r="C1" s="27"/>
      <c r="D1" s="27"/>
      <c r="E1" s="27"/>
      <c r="F1" s="27"/>
      <c r="G1" s="27"/>
      <c r="H1" s="27"/>
      <c r="I1" s="27"/>
      <c r="P1" s="28" t="s">
        <v>18</v>
      </c>
      <c r="Q1" s="28"/>
    </row>
    <row r="2" spans="1:17" ht="1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7</v>
      </c>
      <c r="G2" s="17" t="s">
        <v>20</v>
      </c>
      <c r="H2" s="17" t="s">
        <v>21</v>
      </c>
      <c r="I2" s="17" t="s">
        <v>30</v>
      </c>
      <c r="P2" s="12" t="s">
        <v>19</v>
      </c>
      <c r="Q2" s="13">
        <v>5</v>
      </c>
    </row>
    <row r="3" spans="1:17" ht="15">
      <c r="A3" s="17" t="s">
        <v>26</v>
      </c>
      <c r="B3" s="17" t="s">
        <v>26</v>
      </c>
      <c r="C3" s="17" t="s">
        <v>27</v>
      </c>
      <c r="D3" s="17" t="s">
        <v>27</v>
      </c>
      <c r="E3" s="17" t="s">
        <v>28</v>
      </c>
      <c r="F3" s="17" t="s">
        <v>28</v>
      </c>
      <c r="G3" s="17"/>
      <c r="H3" s="17" t="s">
        <v>29</v>
      </c>
      <c r="I3" s="17" t="s">
        <v>29</v>
      </c>
      <c r="P3" s="12"/>
      <c r="Q3" s="15"/>
    </row>
    <row r="4" spans="1:17" ht="15">
      <c r="A4" s="17">
        <v>200</v>
      </c>
      <c r="B4" s="20">
        <v>199.2</v>
      </c>
      <c r="C4" s="17">
        <f>A4/$Q$2</f>
        <v>40</v>
      </c>
      <c r="D4" s="21">
        <v>40</v>
      </c>
      <c r="E4" s="17">
        <f>B4/D4</f>
        <v>4.9799999999999995</v>
      </c>
      <c r="F4" s="17">
        <f>E4/$Q$2</f>
        <v>0.99599999999999989</v>
      </c>
      <c r="G4" s="18">
        <v>0</v>
      </c>
      <c r="H4" s="22">
        <f>G4/$Q$22</f>
        <v>0</v>
      </c>
      <c r="I4" s="22">
        <f>SQRT(G4)/$Q$22</f>
        <v>0</v>
      </c>
      <c r="P4" s="12"/>
      <c r="Q4" s="15"/>
    </row>
    <row r="5" spans="1:17" ht="15">
      <c r="A5" s="17">
        <v>400</v>
      </c>
      <c r="B5" s="20">
        <v>399.4</v>
      </c>
      <c r="C5" s="17">
        <f t="shared" ref="C5:C37" si="0">A5/$Q$2</f>
        <v>80</v>
      </c>
      <c r="D5" s="21">
        <v>80.25</v>
      </c>
      <c r="E5" s="17">
        <f t="shared" ref="E5:E37" si="1">B5/D5</f>
        <v>4.9769470404984419</v>
      </c>
      <c r="F5" s="17">
        <f t="shared" ref="F5:F37" si="2">E5/$Q$2</f>
        <v>0.99538940809968834</v>
      </c>
      <c r="G5" s="18">
        <v>0</v>
      </c>
      <c r="H5" s="22">
        <f t="shared" ref="H5:H37" si="3">G5/$Q$22</f>
        <v>0</v>
      </c>
      <c r="I5" s="22">
        <f t="shared" ref="I5:I37" si="4">SQRT(G5)/$Q$22</f>
        <v>0</v>
      </c>
      <c r="P5" s="28" t="s">
        <v>16</v>
      </c>
      <c r="Q5" s="28"/>
    </row>
    <row r="6" spans="1:17" ht="15">
      <c r="A6" s="17">
        <v>600</v>
      </c>
      <c r="B6" s="20">
        <v>599.6</v>
      </c>
      <c r="C6" s="17">
        <f t="shared" si="0"/>
        <v>120</v>
      </c>
      <c r="D6" s="21">
        <v>120.55</v>
      </c>
      <c r="E6" s="17">
        <f t="shared" si="1"/>
        <v>4.9738697635835756</v>
      </c>
      <c r="F6" s="17">
        <f t="shared" si="2"/>
        <v>0.99477395271671509</v>
      </c>
      <c r="G6" s="18">
        <v>0</v>
      </c>
      <c r="H6" s="22">
        <f t="shared" si="3"/>
        <v>0</v>
      </c>
      <c r="I6" s="22">
        <f t="shared" si="4"/>
        <v>0</v>
      </c>
      <c r="P6" s="12" t="s">
        <v>17</v>
      </c>
      <c r="Q6" s="19" t="s">
        <v>41</v>
      </c>
    </row>
    <row r="7" spans="1:17" ht="15">
      <c r="A7" s="17">
        <v>800</v>
      </c>
      <c r="B7" s="20">
        <v>799.8</v>
      </c>
      <c r="C7" s="17">
        <f t="shared" si="0"/>
        <v>160</v>
      </c>
      <c r="D7" s="21">
        <v>160.80000000000001</v>
      </c>
      <c r="E7" s="17">
        <f t="shared" si="1"/>
        <v>4.9738805970149249</v>
      </c>
      <c r="F7" s="17">
        <f t="shared" si="2"/>
        <v>0.99477611940298494</v>
      </c>
      <c r="G7" s="18">
        <v>0</v>
      </c>
      <c r="H7" s="22">
        <f t="shared" si="3"/>
        <v>0</v>
      </c>
      <c r="I7" s="22">
        <f t="shared" si="4"/>
        <v>0</v>
      </c>
      <c r="P7" s="12"/>
      <c r="Q7" s="13" t="s">
        <v>42</v>
      </c>
    </row>
    <row r="8" spans="1:17" ht="15">
      <c r="A8" s="17">
        <v>1000</v>
      </c>
      <c r="B8" s="20">
        <v>999.8</v>
      </c>
      <c r="C8" s="17">
        <f t="shared" si="0"/>
        <v>200</v>
      </c>
      <c r="D8" s="21">
        <v>201.15</v>
      </c>
      <c r="E8" s="17">
        <f t="shared" si="1"/>
        <v>4.9704200845140436</v>
      </c>
      <c r="F8" s="17">
        <f t="shared" si="2"/>
        <v>0.99408401690280868</v>
      </c>
      <c r="G8" s="18">
        <v>0</v>
      </c>
      <c r="H8" s="22">
        <f t="shared" si="3"/>
        <v>0</v>
      </c>
      <c r="I8" s="22">
        <f t="shared" si="4"/>
        <v>0</v>
      </c>
      <c r="P8" s="28" t="s">
        <v>15</v>
      </c>
      <c r="Q8" s="28"/>
    </row>
    <row r="9" spans="1:17" ht="15">
      <c r="A9" s="17">
        <v>1200</v>
      </c>
      <c r="B9" s="20">
        <v>1199.8</v>
      </c>
      <c r="C9" s="17">
        <f t="shared" si="0"/>
        <v>240</v>
      </c>
      <c r="D9" s="21">
        <v>241.5</v>
      </c>
      <c r="E9" s="17">
        <f t="shared" si="1"/>
        <v>4.9681159420289855</v>
      </c>
      <c r="F9" s="17">
        <f t="shared" si="2"/>
        <v>0.99362318840579711</v>
      </c>
      <c r="G9" s="18">
        <v>0</v>
      </c>
      <c r="H9" s="22">
        <f t="shared" si="3"/>
        <v>0</v>
      </c>
      <c r="I9" s="22">
        <f t="shared" si="4"/>
        <v>0</v>
      </c>
      <c r="P9" s="12" t="s">
        <v>17</v>
      </c>
      <c r="Q9" s="19" t="s">
        <v>43</v>
      </c>
    </row>
    <row r="10" spans="1:17" ht="15">
      <c r="A10" s="17">
        <v>1400</v>
      </c>
      <c r="B10" s="20">
        <v>1399.8</v>
      </c>
      <c r="C10" s="17">
        <f t="shared" si="0"/>
        <v>280</v>
      </c>
      <c r="D10" s="21">
        <v>281.89999999999998</v>
      </c>
      <c r="E10" s="17">
        <f t="shared" si="1"/>
        <v>4.9655906349769428</v>
      </c>
      <c r="F10" s="17">
        <f t="shared" si="2"/>
        <v>0.99311812699538859</v>
      </c>
      <c r="G10" s="18">
        <v>0</v>
      </c>
      <c r="H10" s="22">
        <f t="shared" si="3"/>
        <v>0</v>
      </c>
      <c r="I10" s="22">
        <f t="shared" si="4"/>
        <v>0</v>
      </c>
      <c r="P10" s="12" t="s">
        <v>11</v>
      </c>
      <c r="Q10" s="19">
        <v>4</v>
      </c>
    </row>
    <row r="11" spans="1:17" ht="15">
      <c r="A11" s="17">
        <v>1600</v>
      </c>
      <c r="B11" s="20">
        <v>1599.6</v>
      </c>
      <c r="C11" s="17">
        <f t="shared" si="0"/>
        <v>320</v>
      </c>
      <c r="D11" s="21">
        <v>322.25</v>
      </c>
      <c r="E11" s="17">
        <f t="shared" si="1"/>
        <v>4.9638479441427457</v>
      </c>
      <c r="F11" s="17">
        <f t="shared" si="2"/>
        <v>0.99276958882854915</v>
      </c>
      <c r="G11" s="18">
        <v>0</v>
      </c>
      <c r="H11" s="22">
        <f t="shared" si="3"/>
        <v>0</v>
      </c>
      <c r="I11" s="22">
        <f t="shared" si="4"/>
        <v>0</v>
      </c>
      <c r="P11" s="12" t="s">
        <v>12</v>
      </c>
      <c r="Q11" s="19">
        <v>4.5</v>
      </c>
    </row>
    <row r="12" spans="1:17" ht="15">
      <c r="A12" s="17">
        <v>1800</v>
      </c>
      <c r="B12" s="20">
        <v>1799.8</v>
      </c>
      <c r="C12" s="17">
        <f t="shared" si="0"/>
        <v>360</v>
      </c>
      <c r="D12" s="21">
        <v>362.65</v>
      </c>
      <c r="E12" s="17">
        <f t="shared" si="1"/>
        <v>4.9629118985247489</v>
      </c>
      <c r="F12" s="17">
        <f t="shared" si="2"/>
        <v>0.99258237970494978</v>
      </c>
      <c r="G12" s="18">
        <v>0</v>
      </c>
      <c r="H12" s="22">
        <f t="shared" si="3"/>
        <v>0</v>
      </c>
      <c r="I12" s="22">
        <f t="shared" si="4"/>
        <v>0</v>
      </c>
      <c r="P12" s="12"/>
      <c r="Q12" s="12"/>
    </row>
    <row r="13" spans="1:17" ht="15">
      <c r="A13" s="17">
        <v>2000</v>
      </c>
      <c r="B13" s="20">
        <v>1999.8</v>
      </c>
      <c r="C13" s="17">
        <f t="shared" si="0"/>
        <v>400</v>
      </c>
      <c r="D13" s="21">
        <v>403.1</v>
      </c>
      <c r="E13" s="17">
        <f t="shared" si="1"/>
        <v>4.9610518481766306</v>
      </c>
      <c r="F13" s="17">
        <f t="shared" si="2"/>
        <v>0.99221036963532616</v>
      </c>
      <c r="G13" s="18">
        <v>1</v>
      </c>
      <c r="H13" s="22">
        <f t="shared" si="3"/>
        <v>1.6666666666666666E-2</v>
      </c>
      <c r="I13" s="22">
        <f t="shared" si="4"/>
        <v>1.6666666666666666E-2</v>
      </c>
      <c r="P13" s="12" t="s">
        <v>14</v>
      </c>
      <c r="Q13" s="19">
        <v>500</v>
      </c>
    </row>
    <row r="14" spans="1:17" ht="15">
      <c r="A14" s="17">
        <v>2200</v>
      </c>
      <c r="B14" s="20">
        <v>2199.8000000000002</v>
      </c>
      <c r="C14" s="17">
        <f t="shared" si="0"/>
        <v>440</v>
      </c>
      <c r="D14" s="21">
        <v>443.33</v>
      </c>
      <c r="E14" s="17">
        <f t="shared" si="1"/>
        <v>4.9619921954300414</v>
      </c>
      <c r="F14" s="17">
        <f t="shared" si="2"/>
        <v>0.99239843908600833</v>
      </c>
      <c r="G14" s="18">
        <v>6</v>
      </c>
      <c r="H14" s="22">
        <f t="shared" si="3"/>
        <v>0.1</v>
      </c>
      <c r="I14" s="22">
        <f t="shared" si="4"/>
        <v>4.0824829046386298E-2</v>
      </c>
      <c r="P14" s="12" t="s">
        <v>13</v>
      </c>
      <c r="Q14" s="19">
        <v>500</v>
      </c>
    </row>
    <row r="15" spans="1:17" ht="15">
      <c r="A15" s="17">
        <v>2400</v>
      </c>
      <c r="B15" s="20">
        <v>2399.8000000000002</v>
      </c>
      <c r="C15" s="17">
        <f t="shared" si="0"/>
        <v>480</v>
      </c>
      <c r="D15" s="21">
        <v>484.05</v>
      </c>
      <c r="E15" s="17">
        <f t="shared" si="1"/>
        <v>4.9577522983162901</v>
      </c>
      <c r="F15" s="17">
        <f t="shared" si="2"/>
        <v>0.99155045966325805</v>
      </c>
      <c r="G15" s="18">
        <v>9</v>
      </c>
      <c r="H15" s="22">
        <f t="shared" si="3"/>
        <v>0.15</v>
      </c>
      <c r="I15" s="22">
        <f t="shared" si="4"/>
        <v>0.05</v>
      </c>
      <c r="P15" s="12"/>
      <c r="Q15" s="14"/>
    </row>
    <row r="16" spans="1:17" ht="15">
      <c r="A16" s="17">
        <v>2600</v>
      </c>
      <c r="B16" s="20">
        <v>2600</v>
      </c>
      <c r="C16" s="17">
        <f t="shared" si="0"/>
        <v>520</v>
      </c>
      <c r="D16" s="21">
        <v>524.54999999999995</v>
      </c>
      <c r="E16" s="17">
        <f t="shared" si="1"/>
        <v>4.9566294919454776</v>
      </c>
      <c r="F16" s="17">
        <f t="shared" si="2"/>
        <v>0.99132589838909557</v>
      </c>
      <c r="G16" s="18">
        <v>27</v>
      </c>
      <c r="H16" s="22">
        <f t="shared" si="3"/>
        <v>0.45</v>
      </c>
      <c r="I16" s="22">
        <f t="shared" si="4"/>
        <v>8.6602540378443865E-2</v>
      </c>
      <c r="P16" s="28" t="s">
        <v>22</v>
      </c>
      <c r="Q16" s="28"/>
    </row>
    <row r="17" spans="1:17" ht="15">
      <c r="A17" s="17">
        <v>2800</v>
      </c>
      <c r="B17" s="20">
        <v>2800</v>
      </c>
      <c r="C17" s="17">
        <f t="shared" si="0"/>
        <v>560</v>
      </c>
      <c r="D17" s="21">
        <v>565.1</v>
      </c>
      <c r="E17" s="17">
        <f t="shared" si="1"/>
        <v>4.9548752433197665</v>
      </c>
      <c r="F17" s="17">
        <f t="shared" si="2"/>
        <v>0.99097504866395325</v>
      </c>
      <c r="G17" s="18">
        <v>46</v>
      </c>
      <c r="H17" s="22">
        <f t="shared" si="3"/>
        <v>0.76666666666666672</v>
      </c>
      <c r="I17" s="22">
        <f t="shared" si="4"/>
        <v>0.1130388330520878</v>
      </c>
      <c r="P17" s="12" t="s">
        <v>17</v>
      </c>
      <c r="Q17" s="19" t="s">
        <v>44</v>
      </c>
    </row>
    <row r="18" spans="1:17" ht="15">
      <c r="A18" s="17">
        <v>3000</v>
      </c>
      <c r="B18" s="20">
        <v>3000.2</v>
      </c>
      <c r="C18" s="17">
        <f t="shared" si="0"/>
        <v>600</v>
      </c>
      <c r="D18" s="21">
        <v>605.6</v>
      </c>
      <c r="E18" s="17">
        <f t="shared" si="1"/>
        <v>4.9540951122853363</v>
      </c>
      <c r="F18" s="17">
        <f t="shared" si="2"/>
        <v>0.99081902245706721</v>
      </c>
      <c r="G18" s="18">
        <v>84</v>
      </c>
      <c r="H18" s="22">
        <f t="shared" si="3"/>
        <v>1.4</v>
      </c>
      <c r="I18" s="22">
        <f t="shared" si="4"/>
        <v>0.15275252316519466</v>
      </c>
      <c r="P18" s="12" t="s">
        <v>23</v>
      </c>
      <c r="Q18" s="19">
        <v>140</v>
      </c>
    </row>
    <row r="19" spans="1:17" ht="15">
      <c r="A19" s="17">
        <v>3100</v>
      </c>
      <c r="B19" s="20">
        <v>3100.2</v>
      </c>
      <c r="C19" s="17">
        <f t="shared" si="0"/>
        <v>620</v>
      </c>
      <c r="D19" s="21">
        <v>625.9</v>
      </c>
      <c r="E19" s="17">
        <f t="shared" si="1"/>
        <v>4.9531874101294138</v>
      </c>
      <c r="F19" s="17">
        <f t="shared" si="2"/>
        <v>0.99063748202588275</v>
      </c>
      <c r="G19" s="18">
        <v>100</v>
      </c>
      <c r="H19" s="22">
        <f t="shared" si="3"/>
        <v>1.6666666666666667</v>
      </c>
      <c r="I19" s="22">
        <f t="shared" si="4"/>
        <v>0.16666666666666666</v>
      </c>
      <c r="P19" s="12"/>
      <c r="Q19" s="12"/>
    </row>
    <row r="20" spans="1:17" ht="15">
      <c r="A20" s="17">
        <v>3200</v>
      </c>
      <c r="B20" s="20">
        <v>3200</v>
      </c>
      <c r="C20" s="17">
        <f t="shared" si="0"/>
        <v>640</v>
      </c>
      <c r="D20" s="21">
        <v>646.1</v>
      </c>
      <c r="E20" s="17">
        <f t="shared" si="1"/>
        <v>4.952793685188051</v>
      </c>
      <c r="F20" s="17">
        <f t="shared" si="2"/>
        <v>0.99055873703761022</v>
      </c>
      <c r="G20" s="18">
        <v>118</v>
      </c>
      <c r="H20" s="22">
        <f t="shared" si="3"/>
        <v>1.9666666666666666</v>
      </c>
      <c r="I20" s="22">
        <f t="shared" si="4"/>
        <v>0.1810463415200036</v>
      </c>
      <c r="P20" s="28" t="s">
        <v>24</v>
      </c>
      <c r="Q20" s="28"/>
    </row>
    <row r="21" spans="1:17" ht="15">
      <c r="A21" s="17">
        <v>3300</v>
      </c>
      <c r="B21" s="20">
        <v>3300</v>
      </c>
      <c r="C21" s="17">
        <f t="shared" si="0"/>
        <v>660</v>
      </c>
      <c r="D21" s="21">
        <v>666.4</v>
      </c>
      <c r="E21" s="17">
        <f t="shared" si="1"/>
        <v>4.9519807923169266</v>
      </c>
      <c r="F21" s="17">
        <f t="shared" si="2"/>
        <v>0.99039615846338536</v>
      </c>
      <c r="G21" s="18">
        <v>133</v>
      </c>
      <c r="H21" s="22">
        <f t="shared" si="3"/>
        <v>2.2166666666666668</v>
      </c>
      <c r="I21" s="22">
        <f t="shared" si="4"/>
        <v>0.19220937657784662</v>
      </c>
      <c r="P21" s="12" t="s">
        <v>17</v>
      </c>
      <c r="Q21" s="19" t="s">
        <v>45</v>
      </c>
    </row>
    <row r="22" spans="1:17" ht="15">
      <c r="A22" s="17">
        <v>3400</v>
      </c>
      <c r="B22" s="20">
        <v>3400</v>
      </c>
      <c r="C22" s="17">
        <f t="shared" si="0"/>
        <v>680</v>
      </c>
      <c r="D22" s="21">
        <v>686.7</v>
      </c>
      <c r="E22" s="17">
        <f t="shared" si="1"/>
        <v>4.9512159603902717</v>
      </c>
      <c r="F22" s="17">
        <f t="shared" si="2"/>
        <v>0.99024319207805434</v>
      </c>
      <c r="G22" s="18">
        <v>150</v>
      </c>
      <c r="H22" s="22">
        <f t="shared" si="3"/>
        <v>2.5</v>
      </c>
      <c r="I22" s="22">
        <f t="shared" si="4"/>
        <v>0.20412414523193151</v>
      </c>
      <c r="P22" s="12" t="s">
        <v>25</v>
      </c>
      <c r="Q22" s="19">
        <v>60</v>
      </c>
    </row>
    <row r="23" spans="1:17">
      <c r="A23" s="17">
        <v>3500</v>
      </c>
      <c r="B23" s="20">
        <v>3500.2</v>
      </c>
      <c r="C23" s="17">
        <f t="shared" si="0"/>
        <v>700</v>
      </c>
      <c r="D23" s="21">
        <v>707</v>
      </c>
      <c r="E23" s="17">
        <f t="shared" si="1"/>
        <v>4.9507779349363501</v>
      </c>
      <c r="F23" s="17">
        <f t="shared" si="2"/>
        <v>0.99015558698727002</v>
      </c>
      <c r="G23" s="18">
        <v>175</v>
      </c>
      <c r="H23" s="22">
        <f t="shared" si="3"/>
        <v>2.9166666666666665</v>
      </c>
      <c r="I23" s="22">
        <f t="shared" si="4"/>
        <v>0.22047927592204922</v>
      </c>
    </row>
    <row r="24" spans="1:17">
      <c r="A24" s="17">
        <v>3600</v>
      </c>
      <c r="B24" s="20">
        <v>3600.2</v>
      </c>
      <c r="C24" s="17">
        <f t="shared" si="0"/>
        <v>720</v>
      </c>
      <c r="D24" s="21">
        <v>727.3</v>
      </c>
      <c r="E24" s="17">
        <f t="shared" si="1"/>
        <v>4.9500893716485637</v>
      </c>
      <c r="F24" s="17">
        <f t="shared" si="2"/>
        <v>0.99001787432971278</v>
      </c>
      <c r="G24" s="18">
        <v>185</v>
      </c>
      <c r="H24" s="22">
        <f t="shared" si="3"/>
        <v>3.0833333333333335</v>
      </c>
      <c r="I24" s="22">
        <f t="shared" si="4"/>
        <v>0.22669117514559073</v>
      </c>
    </row>
    <row r="25" spans="1:17" ht="15">
      <c r="A25" s="17">
        <v>3700</v>
      </c>
      <c r="B25" s="20">
        <v>3700.2</v>
      </c>
      <c r="C25" s="17">
        <f t="shared" si="0"/>
        <v>740</v>
      </c>
      <c r="D25" s="21">
        <v>747.6</v>
      </c>
      <c r="E25" s="17">
        <f t="shared" si="1"/>
        <v>4.9494382022471903</v>
      </c>
      <c r="F25" s="17">
        <f t="shared" si="2"/>
        <v>0.98988764044943811</v>
      </c>
      <c r="G25" s="18">
        <v>187</v>
      </c>
      <c r="H25" s="22">
        <f t="shared" si="3"/>
        <v>3.1166666666666667</v>
      </c>
      <c r="I25" s="22">
        <f t="shared" si="4"/>
        <v>0.22791323885295572</v>
      </c>
      <c r="J25" s="4"/>
      <c r="K25" s="4"/>
      <c r="L25" s="4"/>
      <c r="M25" s="4"/>
      <c r="N25" s="4"/>
      <c r="O25" s="4"/>
      <c r="P25" s="25" t="s">
        <v>31</v>
      </c>
      <c r="Q25" s="26"/>
    </row>
    <row r="26" spans="1:17" ht="15">
      <c r="A26" s="17">
        <v>3800</v>
      </c>
      <c r="B26" s="20">
        <v>3800</v>
      </c>
      <c r="C26" s="17">
        <f t="shared" si="0"/>
        <v>760</v>
      </c>
      <c r="D26" s="21">
        <v>767.9</v>
      </c>
      <c r="E26" s="17">
        <f t="shared" si="1"/>
        <v>4.9485610105482483</v>
      </c>
      <c r="F26" s="17">
        <f t="shared" si="2"/>
        <v>0.98971220210964961</v>
      </c>
      <c r="G26" s="18">
        <v>193</v>
      </c>
      <c r="H26" s="22">
        <f t="shared" si="3"/>
        <v>3.2166666666666668</v>
      </c>
      <c r="I26" s="22">
        <f t="shared" si="4"/>
        <v>0.23154073315749674</v>
      </c>
      <c r="J26" s="4"/>
      <c r="K26" s="8"/>
      <c r="L26" s="8"/>
      <c r="M26" s="8"/>
      <c r="N26" s="8"/>
      <c r="O26" s="4"/>
      <c r="P26" s="16" t="s">
        <v>32</v>
      </c>
      <c r="Q26" s="10">
        <f>MAX(V)</f>
        <v>4900</v>
      </c>
    </row>
    <row r="27" spans="1:17" ht="15">
      <c r="A27" s="17">
        <v>3900</v>
      </c>
      <c r="B27" s="20">
        <v>3900</v>
      </c>
      <c r="C27" s="17">
        <f t="shared" si="0"/>
        <v>780</v>
      </c>
      <c r="D27" s="21">
        <v>788.25</v>
      </c>
      <c r="E27" s="17">
        <f t="shared" si="1"/>
        <v>4.9476688867745002</v>
      </c>
      <c r="F27" s="17">
        <f t="shared" si="2"/>
        <v>0.9895337773549</v>
      </c>
      <c r="G27" s="18">
        <v>218</v>
      </c>
      <c r="H27" s="22">
        <f t="shared" si="3"/>
        <v>3.6333333333333333</v>
      </c>
      <c r="I27" s="22">
        <f t="shared" si="4"/>
        <v>0.24608038433722335</v>
      </c>
      <c r="J27" s="4"/>
      <c r="K27" s="8"/>
      <c r="L27" s="8"/>
      <c r="M27" s="8"/>
      <c r="N27" s="8"/>
      <c r="O27" s="4"/>
      <c r="P27" s="16" t="s">
        <v>33</v>
      </c>
      <c r="Q27" s="10">
        <f>Q28*4.7</f>
        <v>4664.9849999999997</v>
      </c>
    </row>
    <row r="28" spans="1:17" ht="15">
      <c r="A28" s="17">
        <v>4000</v>
      </c>
      <c r="B28" s="20">
        <v>4000.2</v>
      </c>
      <c r="C28" s="17">
        <f t="shared" si="0"/>
        <v>800</v>
      </c>
      <c r="D28" s="21">
        <v>808.55</v>
      </c>
      <c r="E28" s="17">
        <f t="shared" si="1"/>
        <v>4.9473749304310184</v>
      </c>
      <c r="F28" s="17">
        <f t="shared" si="2"/>
        <v>0.98947498608620366</v>
      </c>
      <c r="G28" s="18">
        <v>233</v>
      </c>
      <c r="H28" s="22">
        <f t="shared" si="3"/>
        <v>3.8833333333333333</v>
      </c>
      <c r="I28" s="22">
        <f t="shared" si="4"/>
        <v>0.25440562537456246</v>
      </c>
      <c r="J28" s="4"/>
      <c r="K28" s="8"/>
      <c r="L28" s="8"/>
      <c r="M28" s="8"/>
      <c r="N28" s="8"/>
      <c r="O28" s="4"/>
      <c r="P28" s="16" t="s">
        <v>34</v>
      </c>
      <c r="Q28" s="10">
        <f>MAX(I)</f>
        <v>992.55</v>
      </c>
    </row>
    <row r="29" spans="1:17" ht="15">
      <c r="A29" s="17">
        <v>4100</v>
      </c>
      <c r="B29" s="20">
        <v>4100.2</v>
      </c>
      <c r="C29" s="17">
        <f t="shared" si="0"/>
        <v>820</v>
      </c>
      <c r="D29" s="21">
        <v>828.9</v>
      </c>
      <c r="E29" s="17">
        <f t="shared" si="1"/>
        <v>4.9465556761973701</v>
      </c>
      <c r="F29" s="17">
        <f t="shared" si="2"/>
        <v>0.989311135239474</v>
      </c>
      <c r="G29" s="18">
        <v>257</v>
      </c>
      <c r="H29" s="22">
        <f t="shared" si="3"/>
        <v>4.2833333333333332</v>
      </c>
      <c r="I29" s="22">
        <f t="shared" si="4"/>
        <v>0.26718699236468996</v>
      </c>
      <c r="J29" s="4"/>
      <c r="K29" s="8"/>
      <c r="L29" s="8"/>
      <c r="M29" s="8"/>
      <c r="N29" s="8"/>
      <c r="O29" s="4"/>
      <c r="P29" s="16" t="s">
        <v>35</v>
      </c>
      <c r="Q29" s="10">
        <f>Q2</f>
        <v>5</v>
      </c>
    </row>
    <row r="30" spans="1:17" ht="15">
      <c r="A30" s="17">
        <v>4200</v>
      </c>
      <c r="B30" s="20">
        <v>4200.2</v>
      </c>
      <c r="C30" s="17">
        <f t="shared" si="0"/>
        <v>840</v>
      </c>
      <c r="D30" s="21">
        <v>849.25</v>
      </c>
      <c r="E30" s="17">
        <f t="shared" si="1"/>
        <v>4.9457756844274359</v>
      </c>
      <c r="F30" s="17">
        <f t="shared" si="2"/>
        <v>0.98915513688548717</v>
      </c>
      <c r="G30" s="18">
        <v>278</v>
      </c>
      <c r="H30" s="22">
        <f t="shared" si="3"/>
        <v>4.6333333333333337</v>
      </c>
      <c r="I30" s="22">
        <f t="shared" si="4"/>
        <v>0.27788886667555107</v>
      </c>
      <c r="J30" s="4"/>
      <c r="K30" s="8"/>
      <c r="L30" s="8"/>
      <c r="M30" s="8"/>
      <c r="N30" s="8"/>
      <c r="O30" s="4"/>
      <c r="P30" s="16" t="s">
        <v>36</v>
      </c>
      <c r="Q30" s="11">
        <f>SLOPE(V,I)</f>
        <v>4.9361545684456889</v>
      </c>
    </row>
    <row r="31" spans="1:17" ht="15">
      <c r="A31" s="17">
        <v>4300</v>
      </c>
      <c r="B31" s="20">
        <v>4300.2</v>
      </c>
      <c r="C31" s="17">
        <f t="shared" si="0"/>
        <v>860</v>
      </c>
      <c r="D31" s="21">
        <v>869.65</v>
      </c>
      <c r="E31" s="17">
        <f t="shared" si="1"/>
        <v>4.9447478870810091</v>
      </c>
      <c r="F31" s="17">
        <f t="shared" si="2"/>
        <v>0.98894957741620182</v>
      </c>
      <c r="G31" s="18">
        <v>289</v>
      </c>
      <c r="H31" s="22">
        <f t="shared" si="3"/>
        <v>4.8166666666666664</v>
      </c>
      <c r="I31" s="22">
        <f t="shared" si="4"/>
        <v>0.28333333333333333</v>
      </c>
      <c r="J31" s="4"/>
      <c r="K31" s="8"/>
      <c r="L31" s="8"/>
      <c r="M31" s="8"/>
      <c r="N31" s="8"/>
      <c r="O31" s="4"/>
      <c r="P31" s="16" t="s">
        <v>37</v>
      </c>
      <c r="Q31" s="10">
        <f>ABS(Q29-Q30)*100/Q29</f>
        <v>1.2769086310862221</v>
      </c>
    </row>
    <row r="32" spans="1:17" ht="15">
      <c r="A32" s="17">
        <v>4400</v>
      </c>
      <c r="B32" s="20">
        <v>4400.2</v>
      </c>
      <c r="C32" s="17">
        <f t="shared" si="0"/>
        <v>880</v>
      </c>
      <c r="D32" s="21">
        <v>890.15</v>
      </c>
      <c r="E32" s="17">
        <f t="shared" si="1"/>
        <v>4.9432118182328821</v>
      </c>
      <c r="F32" s="17">
        <f t="shared" si="2"/>
        <v>0.98864236364657643</v>
      </c>
      <c r="G32" s="18">
        <v>291</v>
      </c>
      <c r="H32" s="22">
        <f t="shared" si="3"/>
        <v>4.8499999999999996</v>
      </c>
      <c r="I32" s="22">
        <f t="shared" si="4"/>
        <v>0.28431203515386633</v>
      </c>
      <c r="J32" s="4"/>
      <c r="K32" s="4"/>
      <c r="L32" s="4"/>
      <c r="M32" s="4"/>
      <c r="N32" s="4"/>
      <c r="O32" s="4"/>
      <c r="P32" s="16" t="s">
        <v>38</v>
      </c>
      <c r="Q32" s="10">
        <f>MAX(H4:H37)</f>
        <v>16.583333333333332</v>
      </c>
    </row>
    <row r="33" spans="1:17" ht="15">
      <c r="A33" s="17">
        <v>4500</v>
      </c>
      <c r="B33" s="20">
        <v>4500.2</v>
      </c>
      <c r="C33" s="17">
        <f t="shared" si="0"/>
        <v>900</v>
      </c>
      <c r="D33" s="21">
        <v>910.5</v>
      </c>
      <c r="E33" s="17">
        <f t="shared" si="1"/>
        <v>4.9425590334980773</v>
      </c>
      <c r="F33" s="17">
        <f t="shared" si="2"/>
        <v>0.98851180669961547</v>
      </c>
      <c r="G33" s="18">
        <v>305</v>
      </c>
      <c r="H33" s="22">
        <f t="shared" si="3"/>
        <v>5.083333333333333</v>
      </c>
      <c r="I33" s="22">
        <f t="shared" si="4"/>
        <v>0.29107081994288297</v>
      </c>
      <c r="J33" s="4"/>
      <c r="K33" s="4"/>
      <c r="L33" s="4"/>
      <c r="M33" s="4"/>
      <c r="N33" s="4"/>
      <c r="O33" s="4"/>
      <c r="P33" s="16" t="s">
        <v>39</v>
      </c>
      <c r="Q33" s="10">
        <f>MAX(I4:I37)</f>
        <v>0.52572700985291687</v>
      </c>
    </row>
    <row r="34" spans="1:17">
      <c r="A34" s="17">
        <v>4600</v>
      </c>
      <c r="B34" s="20">
        <v>4600.2</v>
      </c>
      <c r="C34" s="17">
        <f t="shared" si="0"/>
        <v>920</v>
      </c>
      <c r="D34" s="21">
        <v>930.9</v>
      </c>
      <c r="E34" s="17">
        <f t="shared" si="1"/>
        <v>4.9416693522397681</v>
      </c>
      <c r="F34" s="17">
        <f t="shared" si="2"/>
        <v>0.98833387044795362</v>
      </c>
      <c r="G34" s="18">
        <v>383</v>
      </c>
      <c r="H34" s="22">
        <f t="shared" si="3"/>
        <v>6.3833333333333337</v>
      </c>
      <c r="I34" s="22">
        <f t="shared" si="4"/>
        <v>0.3261730965130154</v>
      </c>
      <c r="J34" s="4"/>
      <c r="K34" s="4"/>
      <c r="L34" s="4"/>
      <c r="M34" s="4"/>
      <c r="N34" s="4"/>
      <c r="O34" s="4"/>
    </row>
    <row r="35" spans="1:17">
      <c r="A35" s="17">
        <v>4700</v>
      </c>
      <c r="B35" s="20">
        <v>4700</v>
      </c>
      <c r="C35" s="17">
        <f t="shared" si="0"/>
        <v>940</v>
      </c>
      <c r="D35" s="21">
        <v>951.5</v>
      </c>
      <c r="E35" s="17">
        <f t="shared" si="1"/>
        <v>4.9395691014188126</v>
      </c>
      <c r="F35" s="17">
        <f t="shared" si="2"/>
        <v>0.98791382028376251</v>
      </c>
      <c r="G35" s="18">
        <v>565</v>
      </c>
      <c r="H35" s="22">
        <f t="shared" si="3"/>
        <v>9.4166666666666661</v>
      </c>
      <c r="I35" s="22">
        <f t="shared" si="4"/>
        <v>0.39616214413349043</v>
      </c>
      <c r="J35" s="4"/>
      <c r="K35" s="4"/>
      <c r="L35" s="4"/>
      <c r="M35" s="4"/>
      <c r="N35" s="4"/>
      <c r="O35" s="4"/>
    </row>
    <row r="36" spans="1:17">
      <c r="A36" s="17">
        <v>4800</v>
      </c>
      <c r="B36" s="20">
        <v>4800.2</v>
      </c>
      <c r="C36" s="17">
        <f t="shared" si="0"/>
        <v>960</v>
      </c>
      <c r="D36" s="21">
        <v>972</v>
      </c>
      <c r="E36" s="17">
        <f t="shared" si="1"/>
        <v>4.9384773662551442</v>
      </c>
      <c r="F36" s="17">
        <f t="shared" si="2"/>
        <v>0.9876954732510288</v>
      </c>
      <c r="G36" s="18">
        <v>887</v>
      </c>
      <c r="H36" s="22">
        <f t="shared" si="3"/>
        <v>14.783333333333333</v>
      </c>
      <c r="I36" s="22">
        <f t="shared" si="4"/>
        <v>0.4963757537278477</v>
      </c>
    </row>
    <row r="37" spans="1:17">
      <c r="A37" s="17">
        <v>4900</v>
      </c>
      <c r="B37" s="20">
        <v>4900</v>
      </c>
      <c r="C37" s="17">
        <f t="shared" si="0"/>
        <v>980</v>
      </c>
      <c r="D37" s="18">
        <v>992.55</v>
      </c>
      <c r="E37" s="17">
        <f t="shared" si="1"/>
        <v>4.9367790035766461</v>
      </c>
      <c r="F37" s="17">
        <f t="shared" si="2"/>
        <v>0.98735580071532925</v>
      </c>
      <c r="G37" s="18">
        <v>995</v>
      </c>
      <c r="H37" s="22">
        <f t="shared" si="3"/>
        <v>16.583333333333332</v>
      </c>
      <c r="I37" s="22">
        <f t="shared" si="4"/>
        <v>0.52572700985291687</v>
      </c>
    </row>
    <row r="43" spans="1:17" hidden="1">
      <c r="J43" s="1"/>
      <c r="K43" s="1"/>
      <c r="L43" s="1"/>
      <c r="M43" s="1"/>
      <c r="N43" s="1"/>
      <c r="O43" s="1"/>
    </row>
    <row r="44" spans="1:17" hidden="1">
      <c r="A44" s="23" t="s">
        <v>5</v>
      </c>
      <c r="B44" s="23"/>
      <c r="C44" s="23"/>
      <c r="D44" s="23"/>
      <c r="E44" s="23"/>
      <c r="F44" s="23"/>
      <c r="G44" s="9"/>
      <c r="H44" s="9"/>
      <c r="I44" s="9"/>
      <c r="J44" s="3"/>
      <c r="K44" s="3"/>
      <c r="L44" s="3"/>
      <c r="M44" s="3"/>
      <c r="N44" s="3"/>
    </row>
    <row r="45" spans="1:17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.100000000000001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3" t="s">
        <v>6</v>
      </c>
      <c r="B70" s="23"/>
      <c r="C70" s="23"/>
      <c r="D70" s="23"/>
      <c r="E70" s="23"/>
      <c r="F70" s="23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4"/>
      <c r="B94" s="24"/>
      <c r="C94" s="24"/>
      <c r="D94" s="24"/>
      <c r="E94" s="24"/>
    </row>
    <row r="95" spans="1:10" hidden="1">
      <c r="A95" s="24"/>
      <c r="B95" s="24"/>
      <c r="C95" s="24"/>
      <c r="D95" s="24"/>
      <c r="E95" s="24"/>
    </row>
    <row r="96" spans="1:10" hidden="1">
      <c r="A96" s="24"/>
      <c r="B96" s="24"/>
      <c r="C96" s="24"/>
      <c r="D96" s="24"/>
      <c r="E96" s="24"/>
    </row>
    <row r="97" spans="1:9" hidden="1">
      <c r="A97" s="24"/>
      <c r="B97" s="24"/>
      <c r="C97" s="24"/>
      <c r="D97" s="24"/>
      <c r="E97" s="24"/>
    </row>
    <row r="98" spans="1:9" hidden="1">
      <c r="A98" s="23" t="s">
        <v>8</v>
      </c>
      <c r="B98" s="23"/>
      <c r="C98" s="23"/>
      <c r="D98" s="23"/>
      <c r="E98" s="23"/>
      <c r="F98" s="23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3" t="s">
        <v>9</v>
      </c>
      <c r="B118" s="23"/>
      <c r="C118" s="23"/>
      <c r="D118" s="23"/>
      <c r="E118" s="23"/>
      <c r="F118" s="23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3" t="s">
        <v>10</v>
      </c>
      <c r="B146" s="23"/>
      <c r="C146" s="23"/>
      <c r="D146" s="23"/>
      <c r="E146" s="23"/>
      <c r="F146" s="23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13">
    <mergeCell ref="P25:Q25"/>
    <mergeCell ref="A1:I1"/>
    <mergeCell ref="P1:Q1"/>
    <mergeCell ref="P16:Q16"/>
    <mergeCell ref="P20:Q20"/>
    <mergeCell ref="P8:Q8"/>
    <mergeCell ref="P5:Q5"/>
    <mergeCell ref="A146:F146"/>
    <mergeCell ref="A44:F44"/>
    <mergeCell ref="A70:F70"/>
    <mergeCell ref="A98:F98"/>
    <mergeCell ref="A118:F118"/>
    <mergeCell ref="A94:E97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7" sqref="N17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I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Administrator</cp:lastModifiedBy>
  <cp:revision>2</cp:revision>
  <dcterms:created xsi:type="dcterms:W3CDTF">2006-05-16T10:27:47Z</dcterms:created>
  <dcterms:modified xsi:type="dcterms:W3CDTF">2018-03-15T15:53:50Z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