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QC4_Local_files\GE11_X_CERN_0001\"/>
    </mc:Choice>
  </mc:AlternateContent>
  <bookViews>
    <workbookView xWindow="0" yWindow="0" windowWidth="28800" windowHeight="18000"/>
  </bookViews>
  <sheets>
    <sheet name="Sheet4" sheetId="4" r:id="rId1"/>
  </sheets>
  <definedNames>
    <definedName name="I">Sheet4!$D$4:$D$37</definedName>
    <definedName name="V">Sheet4!$B$4:$B$37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4" l="1"/>
  <c r="C28" i="4"/>
  <c r="Q28" i="4"/>
  <c r="Q27" i="4"/>
  <c r="C37" i="4"/>
  <c r="C35" i="4"/>
  <c r="I30" i="4"/>
  <c r="I31" i="4"/>
  <c r="I32" i="4"/>
  <c r="I33" i="4"/>
  <c r="I34" i="4"/>
  <c r="I35" i="4"/>
  <c r="I36" i="4"/>
  <c r="I37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Q33" i="4"/>
  <c r="H30" i="4"/>
  <c r="H31" i="4"/>
  <c r="H32" i="4"/>
  <c r="H33" i="4"/>
  <c r="H34" i="4"/>
  <c r="H35" i="4"/>
  <c r="H36" i="4"/>
  <c r="H37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Q32" i="4"/>
  <c r="Q30" i="4"/>
  <c r="Q31" i="4"/>
  <c r="Q29" i="4"/>
  <c r="Q26" i="4"/>
  <c r="E11" i="4"/>
  <c r="E4" i="4"/>
  <c r="F4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9" i="4"/>
  <c r="C31" i="4"/>
  <c r="C32" i="4"/>
  <c r="C33" i="4"/>
  <c r="C34" i="4"/>
  <c r="C36" i="4"/>
  <c r="K278" i="4"/>
  <c r="E5" i="4"/>
  <c r="F5" i="4"/>
  <c r="E6" i="4"/>
  <c r="F6" i="4"/>
  <c r="E7" i="4"/>
  <c r="F7" i="4"/>
  <c r="E8" i="4"/>
  <c r="F8" i="4"/>
  <c r="E9" i="4"/>
  <c r="F9" i="4"/>
  <c r="E10" i="4"/>
  <c r="F10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<sst xmlns="http://schemas.openxmlformats.org/spreadsheetml/2006/main" count="83" uniqueCount="46">
  <si>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</si>
  <si>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</si>
  <si>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</si>
  <si>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</si>
  <si>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</si>
  <si>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</si>
  <si>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</si>
  <si>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</si>
  <si>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</si>
  <si>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</si>
  <si>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</si>
  <si>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</si>
  <si>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</si>
  <si>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</si>
  <si>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</si>
  <si>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</si>
  <si>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</si>
  <si>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</si>
  <si>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</si>
  <si>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</si>
  <si>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</si>
  <si>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</si>
  <si>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</si>
  <si>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</si>
  <si>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</si>
  <si>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</si>
  <si>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</si>
  <si>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</si>
  <si>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</si>
  <si>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</si>
  <si>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</si>
  <si>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</si>
  <si>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</si>
  <si>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</si>
  <si>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</si>
  <si>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</si>
  <si>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</si>
  <si>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</si>
  <si>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</si>
  <si>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</si>
  <si>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</si>
  <si>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 142PC</t>
  </si>
  <si>
    <t>142 PC</t>
  </si>
  <si>
    <t>ORTEC 474</t>
  </si>
  <si>
    <t>LRS 620CL</t>
  </si>
  <si>
    <t>Caen N145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</si>
</sst>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6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</cellXfs>
  <cellStyles count="7">
    <cellStyle name="Followed Hyperlink" xfId="6" builtinId="9" hidden="1"/>
    <cellStyle name="Heading" xfId="1"/>
    <cellStyle name="Heading1" xfId="2"/>
    <cellStyle name="Hyperlink" xfId="5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General</c:formatCode>
                <c:ptCount val="35"/>
                <c:pt idx="0">
                  <c:v>1.005050505050505</c:v>
                </c:pt>
                <c:pt idx="1">
                  <c:v>1.0044052863436124</c:v>
                </c:pt>
                <c:pt idx="2">
                  <c:v>1.0049475890985327</c:v>
                </c:pt>
                <c:pt idx="3">
                  <c:v>1.0049025769956004</c:v>
                </c:pt>
                <c:pt idx="4">
                  <c:v>1.004169806581261</c:v>
                </c:pt>
                <c:pt idx="5">
                  <c:v>1.0040594266582967</c:v>
                </c:pt>
                <c:pt idx="6">
                  <c:v>1.003837188452573</c:v>
                </c:pt>
                <c:pt idx="7">
                  <c:v>1.0035131744040151</c:v>
                </c:pt>
                <c:pt idx="8">
                  <c:v>1.0032613240418118</c:v>
                </c:pt>
                <c:pt idx="9">
                  <c:v>1.0030599448206672</c:v>
                </c:pt>
                <c:pt idx="10">
                  <c:v>1.0027809436972874</c:v>
                </c:pt>
                <c:pt idx="11">
                  <c:v>1.0026532957275671</c:v>
                </c:pt>
                <c:pt idx="12">
                  <c:v>1.0023520339309813</c:v>
                </c:pt>
                <c:pt idx="13">
                  <c:v>1.002273337510069</c:v>
                </c:pt>
                <c:pt idx="14">
                  <c:v>1.0020208768267225</c:v>
                </c:pt>
                <c:pt idx="15">
                  <c:v>1.0021175139416472</c:v>
                </c:pt>
                <c:pt idx="16">
                  <c:v>1.0021296586282493</c:v>
                </c:pt>
                <c:pt idx="17">
                  <c:v>1.0020042514424536</c:v>
                </c:pt>
                <c:pt idx="18">
                  <c:v>1.0020041261420571</c:v>
                </c:pt>
                <c:pt idx="19">
                  <c:v>1.0018894932722586</c:v>
                </c:pt>
                <c:pt idx="20">
                  <c:v>1.0018925688839411</c:v>
                </c:pt>
                <c:pt idx="21">
                  <c:v>1.0017735057198944</c:v>
                </c:pt>
                <c:pt idx="22">
                  <c:v>1.0017267514664208</c:v>
                </c:pt>
                <c:pt idx="23">
                  <c:v>1.001669449081803</c:v>
                </c:pt>
                <c:pt idx="24">
                  <c:v>1.0016276449229999</c:v>
                </c:pt>
                <c:pt idx="25">
                  <c:v>1.001465559355154</c:v>
                </c:pt>
                <c:pt idx="26">
                  <c:v>1.0013709244799427</c:v>
                </c:pt>
                <c:pt idx="27">
                  <c:v>1.0012689912101984</c:v>
                </c:pt>
                <c:pt idx="28">
                  <c:v>1.0011262158011491</c:v>
                </c:pt>
                <c:pt idx="29">
                  <c:v>1.0009341637010674</c:v>
                </c:pt>
                <c:pt idx="30">
                  <c:v>1.0007505302659487</c:v>
                </c:pt>
                <c:pt idx="31">
                  <c:v>1.0006173496540713</c:v>
                </c:pt>
                <c:pt idx="32">
                  <c:v>1.0003959570699175</c:v>
                </c:pt>
                <c:pt idx="33">
                  <c:v>1.0001836922134912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58920"/>
        <c:axId val="140459312"/>
      </c:scatterChart>
      <c:valAx>
        <c:axId val="14045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59312"/>
        <c:crosses val="autoZero"/>
        <c:crossBetween val="midCat"/>
      </c:valAx>
      <c:valAx>
        <c:axId val="140459312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58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83387817334"/>
          <c:y val="4.8166533531134696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276669970593004"/>
                  <c:y val="9.98288257446079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General</c:formatCode>
                <c:ptCount val="35"/>
                <c:pt idx="0">
                  <c:v>39.6</c:v>
                </c:pt>
                <c:pt idx="1">
                  <c:v>79.45</c:v>
                </c:pt>
                <c:pt idx="2">
                  <c:v>119.25</c:v>
                </c:pt>
                <c:pt idx="3">
                  <c:v>159.1</c:v>
                </c:pt>
                <c:pt idx="4">
                  <c:v>199.05</c:v>
                </c:pt>
                <c:pt idx="5">
                  <c:v>238.95</c:v>
                </c:pt>
                <c:pt idx="6">
                  <c:v>278.85000000000002</c:v>
                </c:pt>
                <c:pt idx="7">
                  <c:v>318.8</c:v>
                </c:pt>
                <c:pt idx="8">
                  <c:v>358.75</c:v>
                </c:pt>
                <c:pt idx="9">
                  <c:v>398.7</c:v>
                </c:pt>
                <c:pt idx="10">
                  <c:v>438.7</c:v>
                </c:pt>
                <c:pt idx="11">
                  <c:v>478.65</c:v>
                </c:pt>
                <c:pt idx="12">
                  <c:v>518.70000000000005</c:v>
                </c:pt>
                <c:pt idx="13">
                  <c:v>558.65</c:v>
                </c:pt>
                <c:pt idx="14">
                  <c:v>598.75</c:v>
                </c:pt>
                <c:pt idx="15">
                  <c:v>618.65</c:v>
                </c:pt>
                <c:pt idx="16">
                  <c:v>638.6</c:v>
                </c:pt>
                <c:pt idx="17">
                  <c:v>658.6</c:v>
                </c:pt>
                <c:pt idx="18">
                  <c:v>678.6</c:v>
                </c:pt>
                <c:pt idx="19">
                  <c:v>698.6</c:v>
                </c:pt>
                <c:pt idx="20">
                  <c:v>718.6</c:v>
                </c:pt>
                <c:pt idx="21">
                  <c:v>738.65</c:v>
                </c:pt>
                <c:pt idx="22">
                  <c:v>758.65</c:v>
                </c:pt>
                <c:pt idx="23">
                  <c:v>778.7</c:v>
                </c:pt>
                <c:pt idx="24">
                  <c:v>798.7</c:v>
                </c:pt>
                <c:pt idx="25">
                  <c:v>818.8</c:v>
                </c:pt>
                <c:pt idx="26">
                  <c:v>838.85</c:v>
                </c:pt>
                <c:pt idx="27">
                  <c:v>858.95</c:v>
                </c:pt>
                <c:pt idx="28">
                  <c:v>879.05</c:v>
                </c:pt>
                <c:pt idx="29">
                  <c:v>899.2</c:v>
                </c:pt>
                <c:pt idx="30">
                  <c:v>919.35</c:v>
                </c:pt>
                <c:pt idx="31">
                  <c:v>939.5</c:v>
                </c:pt>
                <c:pt idx="32">
                  <c:v>959.7</c:v>
                </c:pt>
                <c:pt idx="33">
                  <c:v>979.9</c:v>
                </c:pt>
              </c:numCache>
            </c:numRef>
          </c:xVal>
          <c:yVal>
            <c:numRef>
              <c:f>Sheet4!$B$4:$B$38</c:f>
              <c:numCache>
                <c:formatCode>General</c:formatCode>
                <c:ptCount val="35"/>
                <c:pt idx="0">
                  <c:v>199</c:v>
                </c:pt>
                <c:pt idx="1">
                  <c:v>399</c:v>
                </c:pt>
                <c:pt idx="2">
                  <c:v>599.20000000000005</c:v>
                </c:pt>
                <c:pt idx="3">
                  <c:v>799.4</c:v>
                </c:pt>
                <c:pt idx="4">
                  <c:v>999.4</c:v>
                </c:pt>
                <c:pt idx="5">
                  <c:v>1199.5999999999999</c:v>
                </c:pt>
                <c:pt idx="6">
                  <c:v>1399.6</c:v>
                </c:pt>
                <c:pt idx="7">
                  <c:v>1599.6</c:v>
                </c:pt>
                <c:pt idx="8">
                  <c:v>1799.6</c:v>
                </c:pt>
                <c:pt idx="9">
                  <c:v>1999.6</c:v>
                </c:pt>
                <c:pt idx="10">
                  <c:v>2199.6</c:v>
                </c:pt>
                <c:pt idx="11">
                  <c:v>2399.6</c:v>
                </c:pt>
                <c:pt idx="12">
                  <c:v>2599.6</c:v>
                </c:pt>
                <c:pt idx="13">
                  <c:v>2799.6</c:v>
                </c:pt>
                <c:pt idx="14">
                  <c:v>2999.8</c:v>
                </c:pt>
                <c:pt idx="15">
                  <c:v>3099.8</c:v>
                </c:pt>
                <c:pt idx="16">
                  <c:v>3199.8</c:v>
                </c:pt>
                <c:pt idx="17">
                  <c:v>3299.6</c:v>
                </c:pt>
                <c:pt idx="18">
                  <c:v>3399.8</c:v>
                </c:pt>
                <c:pt idx="19">
                  <c:v>3499.6</c:v>
                </c:pt>
                <c:pt idx="20">
                  <c:v>3599.8</c:v>
                </c:pt>
                <c:pt idx="21">
                  <c:v>3699.8</c:v>
                </c:pt>
                <c:pt idx="22">
                  <c:v>3799.8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4300.2</c:v>
                </c:pt>
                <c:pt idx="28">
                  <c:v>4400.2</c:v>
                </c:pt>
                <c:pt idx="29">
                  <c:v>4500.2</c:v>
                </c:pt>
                <c:pt idx="30">
                  <c:v>4600.2</c:v>
                </c:pt>
                <c:pt idx="31">
                  <c:v>4700.3999999999996</c:v>
                </c:pt>
                <c:pt idx="32">
                  <c:v>4800.3999999999996</c:v>
                </c:pt>
                <c:pt idx="33">
                  <c:v>4900.3999999999996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23752"/>
        <c:axId val="14182414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Sheet4!$D$4:$D$37</c:f>
              <c:numCache>
                <c:formatCode>General</c:formatCode>
                <c:ptCount val="34"/>
                <c:pt idx="0">
                  <c:v>39.6</c:v>
                </c:pt>
                <c:pt idx="1">
                  <c:v>79.45</c:v>
                </c:pt>
                <c:pt idx="2">
                  <c:v>119.25</c:v>
                </c:pt>
                <c:pt idx="3">
                  <c:v>159.1</c:v>
                </c:pt>
                <c:pt idx="4">
                  <c:v>199.05</c:v>
                </c:pt>
                <c:pt idx="5">
                  <c:v>238.95</c:v>
                </c:pt>
                <c:pt idx="6">
                  <c:v>278.85000000000002</c:v>
                </c:pt>
                <c:pt idx="7">
                  <c:v>318.8</c:v>
                </c:pt>
                <c:pt idx="8">
                  <c:v>358.75</c:v>
                </c:pt>
                <c:pt idx="9">
                  <c:v>398.7</c:v>
                </c:pt>
                <c:pt idx="10">
                  <c:v>438.7</c:v>
                </c:pt>
                <c:pt idx="11">
                  <c:v>478.65</c:v>
                </c:pt>
                <c:pt idx="12">
                  <c:v>518.70000000000005</c:v>
                </c:pt>
                <c:pt idx="13">
                  <c:v>558.65</c:v>
                </c:pt>
                <c:pt idx="14">
                  <c:v>598.75</c:v>
                </c:pt>
                <c:pt idx="15">
                  <c:v>618.65</c:v>
                </c:pt>
                <c:pt idx="16">
                  <c:v>638.6</c:v>
                </c:pt>
                <c:pt idx="17">
                  <c:v>658.6</c:v>
                </c:pt>
                <c:pt idx="18">
                  <c:v>678.6</c:v>
                </c:pt>
                <c:pt idx="19">
                  <c:v>698.6</c:v>
                </c:pt>
                <c:pt idx="20">
                  <c:v>718.6</c:v>
                </c:pt>
                <c:pt idx="21">
                  <c:v>738.65</c:v>
                </c:pt>
                <c:pt idx="22">
                  <c:v>758.65</c:v>
                </c:pt>
                <c:pt idx="23">
                  <c:v>778.7</c:v>
                </c:pt>
                <c:pt idx="24">
                  <c:v>798.7</c:v>
                </c:pt>
                <c:pt idx="25">
                  <c:v>818.8</c:v>
                </c:pt>
                <c:pt idx="26">
                  <c:v>838.85</c:v>
                </c:pt>
                <c:pt idx="27">
                  <c:v>858.95</c:v>
                </c:pt>
                <c:pt idx="28">
                  <c:v>879.05</c:v>
                </c:pt>
                <c:pt idx="29">
                  <c:v>899.2</c:v>
                </c:pt>
                <c:pt idx="30">
                  <c:v>919.35</c:v>
                </c:pt>
                <c:pt idx="31">
                  <c:v>939.5</c:v>
                </c:pt>
                <c:pt idx="32">
                  <c:v>959.7</c:v>
                </c:pt>
                <c:pt idx="33">
                  <c:v>979.9</c:v>
                </c:pt>
              </c:numCache>
            </c:numRef>
          </c:xVal>
          <c:yVal>
            <c:numRef>
              <c:f>Sheet4!$H$4:$H$37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1.6666666666666666E-2</c:v>
                </c:pt>
                <c:pt idx="8">
                  <c:v>1.6666666666666666E-2</c:v>
                </c:pt>
                <c:pt idx="9">
                  <c:v>3.3333333333333333E-2</c:v>
                </c:pt>
                <c:pt idx="10">
                  <c:v>0.11666666666666667</c:v>
                </c:pt>
                <c:pt idx="11">
                  <c:v>0.15</c:v>
                </c:pt>
                <c:pt idx="12">
                  <c:v>0.26666666666666666</c:v>
                </c:pt>
                <c:pt idx="13">
                  <c:v>0.66666666666666663</c:v>
                </c:pt>
                <c:pt idx="14">
                  <c:v>0.85</c:v>
                </c:pt>
                <c:pt idx="15">
                  <c:v>1.2166666666666666</c:v>
                </c:pt>
                <c:pt idx="16">
                  <c:v>1.45</c:v>
                </c:pt>
                <c:pt idx="17">
                  <c:v>1.5166666666666666</c:v>
                </c:pt>
                <c:pt idx="18">
                  <c:v>2</c:v>
                </c:pt>
                <c:pt idx="19">
                  <c:v>1.9666666666666666</c:v>
                </c:pt>
                <c:pt idx="20">
                  <c:v>2.2166666666666668</c:v>
                </c:pt>
                <c:pt idx="21">
                  <c:v>2.7666666666666666</c:v>
                </c:pt>
                <c:pt idx="22">
                  <c:v>2.85</c:v>
                </c:pt>
                <c:pt idx="23">
                  <c:v>3.3333333333333335</c:v>
                </c:pt>
                <c:pt idx="24">
                  <c:v>3.9333333333333331</c:v>
                </c:pt>
                <c:pt idx="25">
                  <c:v>4.2333333333333334</c:v>
                </c:pt>
                <c:pt idx="26">
                  <c:v>4.6833333333333336</c:v>
                </c:pt>
                <c:pt idx="27">
                  <c:v>5.1166666666666663</c:v>
                </c:pt>
                <c:pt idx="28">
                  <c:v>6.2166666666666668</c:v>
                </c:pt>
                <c:pt idx="29">
                  <c:v>7.5</c:v>
                </c:pt>
                <c:pt idx="30">
                  <c:v>8.3166666666666664</c:v>
                </c:pt>
                <c:pt idx="31">
                  <c:v>11.583333333333334</c:v>
                </c:pt>
                <c:pt idx="32">
                  <c:v>16.233333333333334</c:v>
                </c:pt>
                <c:pt idx="33">
                  <c:v>20.383333333333333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24928"/>
        <c:axId val="141824536"/>
      </c:scatterChart>
      <c:valAx>
        <c:axId val="14182375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24144"/>
        <c:crosses val="autoZero"/>
        <c:crossBetween val="midCat"/>
      </c:valAx>
      <c:valAx>
        <c:axId val="1418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23752"/>
        <c:crosses val="autoZero"/>
        <c:crossBetween val="midCat"/>
      </c:valAx>
      <c:valAx>
        <c:axId val="1418245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24928"/>
        <c:crosses val="max"/>
        <c:crossBetween val="midCat"/>
      </c:valAx>
      <c:valAx>
        <c:axId val="14182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824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672673245789546"/>
          <c:y val="3.9791833086081606E-2"/>
          <c:w val="0.29242618634332102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/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/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/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/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/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8"/>
  <sheetViews>
    <sheetView tabSelected="1" workbookViewId="0">
      <selection activeCell="H34" sqref="H34"/>
    </sheetView>
  </sheetViews>
  <sheetFormatPr defaultColWidth="8.625" defaultRowHeight="14.25"/>
  <cols>
    <col min="1" max="1" width="4.875" style="5" bestFit="1" customWidth="1"/>
    <col min="2" max="2" width="8.875" style="5" customWidth="1"/>
    <col min="3" max="3" width="9.375" style="5" customWidth="1"/>
    <col min="4" max="4" width="7.125" style="5" customWidth="1"/>
    <col min="5" max="5" width="11.625" style="5" customWidth="1"/>
    <col min="6" max="6" width="10" style="5" bestFit="1" customWidth="1"/>
    <col min="7" max="8" width="10" style="5" customWidth="1"/>
    <col min="9" max="9" width="10" style="6" customWidth="1"/>
    <col min="10" max="10" width="8.625" customWidth="1"/>
    <col min="12" max="12" width="13.625" customWidth="1"/>
    <col min="13" max="13" width="12.375" bestFit="1" customWidth="1"/>
    <col min="14" max="14" width="10.875" customWidth="1"/>
    <col min="15" max="15" width="10.625" bestFit="1" customWidth="1"/>
    <col min="16" max="16" width="18.5" bestFit="1" customWidth="1"/>
    <col min="17" max="17" width="17.625" customWidth="1"/>
  </cols>
  <sheetData>
    <row r="1" spans="1:17" ht="15">
      <c r="A1" s="24" t="s">
        <v>40</v>
      </c>
      <c r="B1" s="24"/>
      <c r="C1" s="24"/>
      <c r="D1" s="24"/>
      <c r="E1" s="24"/>
      <c r="F1" s="24"/>
      <c r="G1" s="24"/>
      <c r="H1" s="24"/>
      <c r="I1" s="24"/>
      <c r="P1" s="25" t="s">
        <v>18</v>
      </c>
      <c r="Q1" s="25"/>
    </row>
    <row r="2" spans="1:17" ht="1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</v>
      </c>
    </row>
    <row r="3" spans="1:17" ht="15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</row>
    <row r="4" spans="1:17" ht="15">
      <c r="A4" s="17">
        <v>200</v>
      </c>
      <c r="B4" s="18">
        <v>199</v>
      </c>
      <c r="C4" s="17">
        <f>A4/$Q$2</f>
        <v>40</v>
      </c>
      <c r="D4" s="18">
        <v>39.6</v>
      </c>
      <c r="E4" s="17">
        <f>B4/D4</f>
        <v>5.0252525252525251</v>
      </c>
      <c r="F4" s="17">
        <f>E4/$Q$2</f>
        <v>1.005050505050505</v>
      </c>
      <c r="G4" s="18">
        <v>0</v>
      </c>
      <c r="H4" s="17">
        <f>G4/$Q$22</f>
        <v>0</v>
      </c>
      <c r="I4" s="17">
        <f>SQRT(G4)/$Q$22</f>
        <v>0</v>
      </c>
      <c r="P4" s="12"/>
      <c r="Q4" s="15"/>
    </row>
    <row r="5" spans="1:17" ht="15">
      <c r="A5" s="17">
        <v>400</v>
      </c>
      <c r="B5" s="18">
        <v>399</v>
      </c>
      <c r="C5" s="17">
        <f t="shared" ref="C5:C37" si="0">A5/$Q$2</f>
        <v>80</v>
      </c>
      <c r="D5" s="18">
        <v>79.45</v>
      </c>
      <c r="E5" s="17">
        <f t="shared" ref="E5:E37" si="1">B5/D5</f>
        <v>5.0220264317180616</v>
      </c>
      <c r="F5" s="17">
        <f t="shared" ref="F5:F37" si="2">E5/$Q$2</f>
        <v>1.0044052863436124</v>
      </c>
      <c r="G5" s="18">
        <v>0</v>
      </c>
      <c r="H5" s="17">
        <f t="shared" ref="H5:H37" si="3">G5/$Q$22</f>
        <v>0</v>
      </c>
      <c r="I5" s="17">
        <f t="shared" ref="I5:I37" si="4">SQRT(G5)/$Q$22</f>
        <v>0</v>
      </c>
      <c r="P5" s="25" t="s">
        <v>16</v>
      </c>
      <c r="Q5" s="25"/>
    </row>
    <row r="6" spans="1:17" ht="15">
      <c r="A6" s="17">
        <v>600</v>
      </c>
      <c r="B6" s="18">
        <v>599.20000000000005</v>
      </c>
      <c r="C6" s="17">
        <f t="shared" si="0"/>
        <v>120</v>
      </c>
      <c r="D6" s="18">
        <v>119.25</v>
      </c>
      <c r="E6" s="17">
        <f t="shared" si="1"/>
        <v>5.0247379454926628</v>
      </c>
      <c r="F6" s="17">
        <f t="shared" si="2"/>
        <v>1.0049475890985327</v>
      </c>
      <c r="G6" s="18">
        <v>0</v>
      </c>
      <c r="H6" s="17">
        <f t="shared" si="3"/>
        <v>0</v>
      </c>
      <c r="I6" s="17">
        <f t="shared" si="4"/>
        <v>0</v>
      </c>
      <c r="P6" s="12" t="s">
        <v>17</v>
      </c>
      <c r="Q6" s="19" t="s">
        <v>41</v>
      </c>
    </row>
    <row r="7" spans="1:17" ht="15">
      <c r="A7" s="17">
        <v>800</v>
      </c>
      <c r="B7" s="18">
        <v>799.4</v>
      </c>
      <c r="C7" s="17">
        <f t="shared" si="0"/>
        <v>160</v>
      </c>
      <c r="D7" s="18">
        <v>159.1</v>
      </c>
      <c r="E7" s="17">
        <f t="shared" si="1"/>
        <v>5.0245128849780016</v>
      </c>
      <c r="F7" s="17">
        <f t="shared" si="2"/>
        <v>1.0049025769956004</v>
      </c>
      <c r="G7" s="18">
        <v>0</v>
      </c>
      <c r="H7" s="17">
        <f t="shared" si="3"/>
        <v>0</v>
      </c>
      <c r="I7" s="17">
        <f t="shared" si="4"/>
        <v>0</v>
      </c>
      <c r="P7" s="12"/>
      <c r="Q7" s="13" t="s">
        <v>42</v>
      </c>
    </row>
    <row r="8" spans="1:17" ht="15">
      <c r="A8" s="17">
        <v>1000</v>
      </c>
      <c r="B8" s="18">
        <v>999.4</v>
      </c>
      <c r="C8" s="17">
        <f t="shared" si="0"/>
        <v>200</v>
      </c>
      <c r="D8" s="18">
        <v>199.05</v>
      </c>
      <c r="E8" s="17">
        <f t="shared" si="1"/>
        <v>5.0208490329063045</v>
      </c>
      <c r="F8" s="17">
        <f t="shared" si="2"/>
        <v>1.004169806581261</v>
      </c>
      <c r="G8" s="18">
        <v>0</v>
      </c>
      <c r="H8" s="17">
        <f>G8/$Q$22</f>
        <v>0</v>
      </c>
      <c r="I8" s="17">
        <f t="shared" si="4"/>
        <v>0</v>
      </c>
      <c r="P8" s="25" t="s">
        <v>15</v>
      </c>
      <c r="Q8" s="25"/>
    </row>
    <row r="9" spans="1:17" ht="15">
      <c r="A9" s="17">
        <v>1200</v>
      </c>
      <c r="B9" s="18">
        <v>1199.5999999999999</v>
      </c>
      <c r="C9" s="17">
        <f t="shared" si="0"/>
        <v>240</v>
      </c>
      <c r="D9" s="18">
        <v>238.95</v>
      </c>
      <c r="E9" s="17">
        <f t="shared" si="1"/>
        <v>5.0202971332914839</v>
      </c>
      <c r="F9" s="17">
        <f t="shared" si="2"/>
        <v>1.0040594266582967</v>
      </c>
      <c r="G9" s="18">
        <v>0</v>
      </c>
      <c r="H9" s="17">
        <f t="shared" si="3"/>
        <v>0</v>
      </c>
      <c r="I9" s="17">
        <f t="shared" si="4"/>
        <v>0</v>
      </c>
      <c r="P9" s="12" t="s">
        <v>17</v>
      </c>
      <c r="Q9" s="19" t="s">
        <v>43</v>
      </c>
    </row>
    <row r="10" spans="1:17" ht="15">
      <c r="A10" s="17">
        <v>1400</v>
      </c>
      <c r="B10" s="18">
        <v>1399.6</v>
      </c>
      <c r="C10" s="17">
        <f t="shared" si="0"/>
        <v>280</v>
      </c>
      <c r="D10" s="18">
        <v>278.85000000000002</v>
      </c>
      <c r="E10" s="17">
        <f t="shared" si="1"/>
        <v>5.0191859422628644</v>
      </c>
      <c r="F10" s="17">
        <f t="shared" si="2"/>
        <v>1.003837188452573</v>
      </c>
      <c r="G10" s="18">
        <v>0</v>
      </c>
      <c r="H10" s="17">
        <f t="shared" si="3"/>
        <v>0</v>
      </c>
      <c r="I10" s="17">
        <f t="shared" si="4"/>
        <v>0</v>
      </c>
      <c r="P10" s="12" t="s">
        <v>11</v>
      </c>
      <c r="Q10" s="19">
        <v>4</v>
      </c>
    </row>
    <row r="11" spans="1:17" ht="15">
      <c r="A11" s="17">
        <v>1600</v>
      </c>
      <c r="B11" s="18">
        <v>1599.6</v>
      </c>
      <c r="C11" s="17">
        <f t="shared" si="0"/>
        <v>320</v>
      </c>
      <c r="D11" s="18">
        <v>318.8</v>
      </c>
      <c r="E11" s="17">
        <f>B11/D11</f>
        <v>5.0175658720200751</v>
      </c>
      <c r="F11" s="17">
        <f t="shared" si="2"/>
        <v>1.0035131744040151</v>
      </c>
      <c r="G11" s="18">
        <v>1</v>
      </c>
      <c r="H11" s="17">
        <f>G11/$Q$22</f>
        <v>1.6666666666666666E-2</v>
      </c>
      <c r="I11" s="17">
        <f>SQRT(G11)/$Q$22</f>
        <v>1.6666666666666666E-2</v>
      </c>
      <c r="P11" s="12" t="s">
        <v>12</v>
      </c>
      <c r="Q11" s="19">
        <v>4.5</v>
      </c>
    </row>
    <row r="12" spans="1:17" ht="15">
      <c r="A12" s="17">
        <v>1800</v>
      </c>
      <c r="B12" s="18">
        <v>1799.6</v>
      </c>
      <c r="C12" s="17">
        <f t="shared" si="0"/>
        <v>360</v>
      </c>
      <c r="D12" s="18">
        <v>358.75</v>
      </c>
      <c r="E12" s="17">
        <f t="shared" si="1"/>
        <v>5.0163066202090594</v>
      </c>
      <c r="F12" s="17">
        <f t="shared" si="2"/>
        <v>1.0032613240418118</v>
      </c>
      <c r="G12" s="18">
        <v>1</v>
      </c>
      <c r="H12" s="17">
        <f t="shared" si="3"/>
        <v>1.6666666666666666E-2</v>
      </c>
      <c r="I12" s="17">
        <f t="shared" si="4"/>
        <v>1.6666666666666666E-2</v>
      </c>
      <c r="P12" s="12"/>
      <c r="Q12" s="12"/>
    </row>
    <row r="13" spans="1:17" ht="15">
      <c r="A13" s="17">
        <v>2000</v>
      </c>
      <c r="B13" s="18">
        <v>1999.6</v>
      </c>
      <c r="C13" s="17">
        <f t="shared" si="0"/>
        <v>400</v>
      </c>
      <c r="D13" s="18">
        <v>398.7</v>
      </c>
      <c r="E13" s="17">
        <f t="shared" si="1"/>
        <v>5.0152997241033361</v>
      </c>
      <c r="F13" s="17">
        <f t="shared" si="2"/>
        <v>1.0030599448206672</v>
      </c>
      <c r="G13" s="18">
        <v>2</v>
      </c>
      <c r="H13" s="17">
        <f t="shared" si="3"/>
        <v>3.3333333333333333E-2</v>
      </c>
      <c r="I13" s="17">
        <f t="shared" si="4"/>
        <v>2.3570226039551587E-2</v>
      </c>
      <c r="P13" s="12" t="s">
        <v>14</v>
      </c>
      <c r="Q13" s="19">
        <v>500</v>
      </c>
    </row>
    <row r="14" spans="1:17" ht="15">
      <c r="A14" s="17">
        <v>2200</v>
      </c>
      <c r="B14" s="18">
        <v>2199.6</v>
      </c>
      <c r="C14" s="17">
        <f t="shared" si="0"/>
        <v>440</v>
      </c>
      <c r="D14" s="18">
        <v>438.7</v>
      </c>
      <c r="E14" s="17">
        <f t="shared" si="1"/>
        <v>5.0139047184864367</v>
      </c>
      <c r="F14" s="17">
        <f t="shared" si="2"/>
        <v>1.0027809436972874</v>
      </c>
      <c r="G14" s="18">
        <v>7</v>
      </c>
      <c r="H14" s="17">
        <f t="shared" si="3"/>
        <v>0.11666666666666667</v>
      </c>
      <c r="I14" s="17">
        <f t="shared" si="4"/>
        <v>4.4095855184409845E-2</v>
      </c>
      <c r="P14" s="12" t="s">
        <v>13</v>
      </c>
      <c r="Q14" s="19">
        <v>500</v>
      </c>
    </row>
    <row r="15" spans="1:17" ht="15">
      <c r="A15" s="17">
        <v>2400</v>
      </c>
      <c r="B15" s="18">
        <v>2399.6</v>
      </c>
      <c r="C15" s="17">
        <f t="shared" si="0"/>
        <v>480</v>
      </c>
      <c r="D15" s="18">
        <v>478.65</v>
      </c>
      <c r="E15" s="17">
        <f t="shared" si="1"/>
        <v>5.0132664786378358</v>
      </c>
      <c r="F15" s="17">
        <f t="shared" si="2"/>
        <v>1.0026532957275671</v>
      </c>
      <c r="G15" s="18">
        <v>9</v>
      </c>
      <c r="H15" s="17">
        <f t="shared" si="3"/>
        <v>0.15</v>
      </c>
      <c r="I15" s="17">
        <f t="shared" si="4"/>
        <v>0.05</v>
      </c>
      <c r="P15" s="12"/>
      <c r="Q15" s="14"/>
    </row>
    <row r="16" spans="1:17" ht="15">
      <c r="A16" s="17">
        <v>2600</v>
      </c>
      <c r="B16" s="18">
        <v>2599.6</v>
      </c>
      <c r="C16" s="17">
        <f t="shared" si="0"/>
        <v>520</v>
      </c>
      <c r="D16" s="18">
        <v>518.70000000000005</v>
      </c>
      <c r="E16" s="17">
        <f t="shared" si="1"/>
        <v>5.0117601696549059</v>
      </c>
      <c r="F16" s="17">
        <f t="shared" si="2"/>
        <v>1.0023520339309813</v>
      </c>
      <c r="G16" s="18">
        <v>16</v>
      </c>
      <c r="H16" s="17">
        <f t="shared" si="3"/>
        <v>0.26666666666666666</v>
      </c>
      <c r="I16" s="17">
        <f t="shared" si="4"/>
        <v>6.6666666666666666E-2</v>
      </c>
      <c r="P16" s="25" t="s">
        <v>22</v>
      </c>
      <c r="Q16" s="25"/>
    </row>
    <row r="17" spans="1:17" ht="15">
      <c r="A17" s="17">
        <v>2800</v>
      </c>
      <c r="B17" s="18">
        <v>2799.6</v>
      </c>
      <c r="C17" s="17">
        <f t="shared" si="0"/>
        <v>560</v>
      </c>
      <c r="D17" s="18">
        <v>558.65</v>
      </c>
      <c r="E17" s="17">
        <f t="shared" si="1"/>
        <v>5.0113666875503444</v>
      </c>
      <c r="F17" s="17">
        <f t="shared" si="2"/>
        <v>1.002273337510069</v>
      </c>
      <c r="G17" s="18">
        <v>40</v>
      </c>
      <c r="H17" s="17">
        <f t="shared" si="3"/>
        <v>0.66666666666666663</v>
      </c>
      <c r="I17" s="17">
        <f t="shared" si="4"/>
        <v>0.10540925533894599</v>
      </c>
      <c r="P17" s="12" t="s">
        <v>17</v>
      </c>
      <c r="Q17" s="19" t="s">
        <v>44</v>
      </c>
    </row>
    <row r="18" spans="1:17" ht="15">
      <c r="A18" s="17">
        <v>3000</v>
      </c>
      <c r="B18" s="18">
        <v>2999.8</v>
      </c>
      <c r="C18" s="17">
        <f t="shared" si="0"/>
        <v>600</v>
      </c>
      <c r="D18" s="18">
        <v>598.75</v>
      </c>
      <c r="E18" s="17">
        <f t="shared" si="1"/>
        <v>5.0101043841336121</v>
      </c>
      <c r="F18" s="17">
        <f t="shared" si="2"/>
        <v>1.0020208768267225</v>
      </c>
      <c r="G18" s="18">
        <v>51</v>
      </c>
      <c r="H18" s="17">
        <f t="shared" si="3"/>
        <v>0.85</v>
      </c>
      <c r="I18" s="17">
        <f t="shared" si="4"/>
        <v>0.11902380714238084</v>
      </c>
      <c r="P18" s="12" t="s">
        <v>23</v>
      </c>
      <c r="Q18" s="19">
        <v>140</v>
      </c>
    </row>
    <row r="19" spans="1:17" ht="15">
      <c r="A19" s="17">
        <v>3100</v>
      </c>
      <c r="B19" s="18">
        <v>3099.8</v>
      </c>
      <c r="C19" s="17">
        <f t="shared" si="0"/>
        <v>620</v>
      </c>
      <c r="D19" s="18">
        <v>618.65</v>
      </c>
      <c r="E19" s="17">
        <f t="shared" si="1"/>
        <v>5.0105875697082363</v>
      </c>
      <c r="F19" s="17">
        <f t="shared" si="2"/>
        <v>1.0021175139416472</v>
      </c>
      <c r="G19" s="18">
        <v>73</v>
      </c>
      <c r="H19" s="17">
        <f t="shared" si="3"/>
        <v>1.2166666666666666</v>
      </c>
      <c r="I19" s="17">
        <f t="shared" si="4"/>
        <v>0.14240006242195885</v>
      </c>
      <c r="P19" s="12"/>
      <c r="Q19" s="12"/>
    </row>
    <row r="20" spans="1:17" ht="15">
      <c r="A20" s="17">
        <v>3200</v>
      </c>
      <c r="B20" s="18">
        <v>3199.8</v>
      </c>
      <c r="C20" s="17">
        <f t="shared" si="0"/>
        <v>640</v>
      </c>
      <c r="D20" s="18">
        <v>638.6</v>
      </c>
      <c r="E20" s="17">
        <f t="shared" si="1"/>
        <v>5.0106482931412462</v>
      </c>
      <c r="F20" s="17">
        <f t="shared" si="2"/>
        <v>1.0021296586282493</v>
      </c>
      <c r="G20" s="18">
        <v>87</v>
      </c>
      <c r="H20" s="17">
        <f t="shared" si="3"/>
        <v>1.45</v>
      </c>
      <c r="I20" s="17">
        <f t="shared" si="4"/>
        <v>0.15545631755148026</v>
      </c>
      <c r="P20" s="25" t="s">
        <v>24</v>
      </c>
      <c r="Q20" s="25"/>
    </row>
    <row r="21" spans="1:17" ht="15">
      <c r="A21" s="17">
        <v>3300</v>
      </c>
      <c r="B21" s="18">
        <v>3299.6</v>
      </c>
      <c r="C21" s="17">
        <f t="shared" si="0"/>
        <v>660</v>
      </c>
      <c r="D21" s="18">
        <v>658.6</v>
      </c>
      <c r="E21" s="17">
        <f t="shared" si="1"/>
        <v>5.0100212572122684</v>
      </c>
      <c r="F21" s="17">
        <f t="shared" si="2"/>
        <v>1.0020042514424536</v>
      </c>
      <c r="G21" s="18">
        <v>91</v>
      </c>
      <c r="H21" s="17">
        <f t="shared" si="3"/>
        <v>1.5166666666666666</v>
      </c>
      <c r="I21" s="17">
        <f t="shared" si="4"/>
        <v>0.15898986690282427</v>
      </c>
      <c r="P21" s="12" t="s">
        <v>17</v>
      </c>
      <c r="Q21" s="19" t="s">
        <v>45</v>
      </c>
    </row>
    <row r="22" spans="1:17" ht="15">
      <c r="A22" s="17">
        <v>3400</v>
      </c>
      <c r="B22" s="18">
        <v>3399.8</v>
      </c>
      <c r="C22" s="17">
        <f t="shared" si="0"/>
        <v>680</v>
      </c>
      <c r="D22" s="18">
        <v>678.6</v>
      </c>
      <c r="E22" s="17">
        <f t="shared" si="1"/>
        <v>5.0100206307102857</v>
      </c>
      <c r="F22" s="17">
        <f t="shared" si="2"/>
        <v>1.0020041261420571</v>
      </c>
      <c r="G22" s="18">
        <v>120</v>
      </c>
      <c r="H22" s="17">
        <f t="shared" si="3"/>
        <v>2</v>
      </c>
      <c r="I22" s="17">
        <f t="shared" si="4"/>
        <v>0.18257418583505539</v>
      </c>
      <c r="P22" s="12" t="s">
        <v>25</v>
      </c>
      <c r="Q22" s="19">
        <v>60</v>
      </c>
    </row>
    <row r="23" spans="1:17">
      <c r="A23" s="17">
        <v>3500</v>
      </c>
      <c r="B23" s="18">
        <v>3499.6</v>
      </c>
      <c r="C23" s="17">
        <f t="shared" si="0"/>
        <v>700</v>
      </c>
      <c r="D23" s="18">
        <v>698.6</v>
      </c>
      <c r="E23" s="17">
        <f t="shared" si="1"/>
        <v>5.0094474663612933</v>
      </c>
      <c r="F23" s="17">
        <f t="shared" si="2"/>
        <v>1.0018894932722586</v>
      </c>
      <c r="G23" s="18">
        <v>118</v>
      </c>
      <c r="H23" s="17">
        <f t="shared" si="3"/>
        <v>1.9666666666666666</v>
      </c>
      <c r="I23" s="17">
        <f t="shared" si="4"/>
        <v>0.1810463415200036</v>
      </c>
    </row>
    <row r="24" spans="1:17">
      <c r="A24" s="17">
        <v>3600</v>
      </c>
      <c r="B24" s="18">
        <v>3599.8</v>
      </c>
      <c r="C24" s="17">
        <f t="shared" si="0"/>
        <v>720</v>
      </c>
      <c r="D24" s="18">
        <v>718.6</v>
      </c>
      <c r="E24" s="17">
        <f t="shared" si="1"/>
        <v>5.0094628444197049</v>
      </c>
      <c r="F24" s="17">
        <f t="shared" si="2"/>
        <v>1.0018925688839411</v>
      </c>
      <c r="G24" s="18">
        <v>133</v>
      </c>
      <c r="H24" s="17">
        <f t="shared" si="3"/>
        <v>2.2166666666666668</v>
      </c>
      <c r="I24" s="17">
        <f t="shared" si="4"/>
        <v>0.19220937657784662</v>
      </c>
    </row>
    <row r="25" spans="1:17" ht="15">
      <c r="A25" s="17">
        <v>3700</v>
      </c>
      <c r="B25" s="18">
        <v>3699.8</v>
      </c>
      <c r="C25" s="17">
        <f t="shared" si="0"/>
        <v>740</v>
      </c>
      <c r="D25" s="18">
        <v>738.65</v>
      </c>
      <c r="E25" s="17">
        <f t="shared" si="1"/>
        <v>5.0088675285994722</v>
      </c>
      <c r="F25" s="17">
        <f t="shared" si="2"/>
        <v>1.0017735057198944</v>
      </c>
      <c r="G25" s="18">
        <v>166</v>
      </c>
      <c r="H25" s="17">
        <f t="shared" si="3"/>
        <v>2.7666666666666666</v>
      </c>
      <c r="I25" s="17">
        <f t="shared" si="4"/>
        <v>0.21473497877875211</v>
      </c>
      <c r="J25" s="4"/>
      <c r="K25" s="4"/>
      <c r="L25" s="4"/>
      <c r="M25" s="4"/>
      <c r="N25" s="4"/>
      <c r="O25" s="4"/>
      <c r="P25" s="22" t="s">
        <v>31</v>
      </c>
      <c r="Q25" s="23"/>
    </row>
    <row r="26" spans="1:17" ht="15">
      <c r="A26" s="17">
        <v>3800</v>
      </c>
      <c r="B26" s="18">
        <v>3799.8</v>
      </c>
      <c r="C26" s="17">
        <f t="shared" si="0"/>
        <v>760</v>
      </c>
      <c r="D26" s="18">
        <v>758.65</v>
      </c>
      <c r="E26" s="17">
        <f t="shared" si="1"/>
        <v>5.0086337573321034</v>
      </c>
      <c r="F26" s="17">
        <f t="shared" si="2"/>
        <v>1.0017267514664208</v>
      </c>
      <c r="G26" s="18">
        <v>171</v>
      </c>
      <c r="H26" s="17">
        <f t="shared" si="3"/>
        <v>2.85</v>
      </c>
      <c r="I26" s="17">
        <f t="shared" si="4"/>
        <v>0.21794494717703369</v>
      </c>
      <c r="J26" s="4"/>
      <c r="K26" s="8"/>
      <c r="L26" s="8"/>
      <c r="M26" s="8"/>
      <c r="N26" s="8"/>
      <c r="O26" s="4"/>
      <c r="P26" s="16" t="s">
        <v>32</v>
      </c>
      <c r="Q26" s="10">
        <f>MAX(V)</f>
        <v>4900.3999999999996</v>
      </c>
    </row>
    <row r="27" spans="1:17" ht="15">
      <c r="A27" s="17">
        <v>3900</v>
      </c>
      <c r="B27" s="18">
        <v>3900</v>
      </c>
      <c r="C27" s="17">
        <f t="shared" si="0"/>
        <v>780</v>
      </c>
      <c r="D27" s="18">
        <v>778.7</v>
      </c>
      <c r="E27" s="17">
        <f t="shared" si="1"/>
        <v>5.0083472454090145</v>
      </c>
      <c r="F27" s="17">
        <f t="shared" si="2"/>
        <v>1.001669449081803</v>
      </c>
      <c r="G27" s="18">
        <v>200</v>
      </c>
      <c r="H27" s="17">
        <f t="shared" si="3"/>
        <v>3.3333333333333335</v>
      </c>
      <c r="I27" s="17">
        <f t="shared" si="4"/>
        <v>0.23570226039551584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4605.53</v>
      </c>
    </row>
    <row r="28" spans="1:17" ht="15">
      <c r="A28" s="17">
        <v>4000</v>
      </c>
      <c r="B28" s="18">
        <v>4000</v>
      </c>
      <c r="C28" s="17">
        <f t="shared" si="0"/>
        <v>800</v>
      </c>
      <c r="D28" s="18">
        <v>798.7</v>
      </c>
      <c r="E28" s="17">
        <f t="shared" si="1"/>
        <v>5.0081382246149992</v>
      </c>
      <c r="F28" s="17">
        <f t="shared" si="2"/>
        <v>1.0016276449229999</v>
      </c>
      <c r="G28" s="18">
        <v>236</v>
      </c>
      <c r="H28" s="17">
        <f t="shared" si="3"/>
        <v>3.9333333333333331</v>
      </c>
      <c r="I28" s="17">
        <f t="shared" si="4"/>
        <v>0.25603819159562025</v>
      </c>
      <c r="J28" s="4"/>
      <c r="K28" s="8"/>
      <c r="L28" s="8"/>
      <c r="M28" s="8"/>
      <c r="N28" s="8"/>
      <c r="O28" s="4"/>
      <c r="P28" s="16" t="s">
        <v>34</v>
      </c>
      <c r="Q28" s="10">
        <f>MAX(I)</f>
        <v>979.9</v>
      </c>
    </row>
    <row r="29" spans="1:17" ht="15">
      <c r="A29" s="17">
        <v>4100</v>
      </c>
      <c r="B29" s="18">
        <v>4100</v>
      </c>
      <c r="C29" s="17">
        <f t="shared" si="0"/>
        <v>820</v>
      </c>
      <c r="D29" s="18">
        <v>818.8</v>
      </c>
      <c r="E29" s="17">
        <f t="shared" si="1"/>
        <v>5.0073277967757699</v>
      </c>
      <c r="F29" s="17">
        <f t="shared" si="2"/>
        <v>1.001465559355154</v>
      </c>
      <c r="G29" s="18">
        <v>254</v>
      </c>
      <c r="H29" s="17">
        <f t="shared" si="3"/>
        <v>4.2333333333333334</v>
      </c>
      <c r="I29" s="17">
        <f t="shared" si="4"/>
        <v>0.26562295750848713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</v>
      </c>
    </row>
    <row r="30" spans="1:17" ht="15">
      <c r="A30" s="17">
        <v>4200</v>
      </c>
      <c r="B30" s="18">
        <v>4200</v>
      </c>
      <c r="C30" s="17">
        <f t="shared" si="0"/>
        <v>840</v>
      </c>
      <c r="D30" s="18">
        <v>838.85</v>
      </c>
      <c r="E30" s="17">
        <f t="shared" si="1"/>
        <v>5.0068546223997137</v>
      </c>
      <c r="F30" s="17">
        <f t="shared" si="2"/>
        <v>1.0013709244799427</v>
      </c>
      <c r="G30" s="18">
        <v>281</v>
      </c>
      <c r="H30" s="17">
        <f t="shared" si="3"/>
        <v>4.6833333333333336</v>
      </c>
      <c r="I30" s="17">
        <f t="shared" si="4"/>
        <v>0.27938424357067021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5.0010622349064766</v>
      </c>
    </row>
    <row r="31" spans="1:17" ht="15">
      <c r="A31" s="17">
        <v>4300</v>
      </c>
      <c r="B31" s="18">
        <v>4300.2</v>
      </c>
      <c r="C31" s="17">
        <f t="shared" si="0"/>
        <v>860</v>
      </c>
      <c r="D31" s="18">
        <v>858.95</v>
      </c>
      <c r="E31" s="17">
        <f t="shared" si="1"/>
        <v>5.0063449560509916</v>
      </c>
      <c r="F31" s="17">
        <f t="shared" si="2"/>
        <v>1.0012689912101984</v>
      </c>
      <c r="G31" s="18">
        <v>307</v>
      </c>
      <c r="H31" s="17">
        <f t="shared" si="3"/>
        <v>5.1166666666666663</v>
      </c>
      <c r="I31" s="17">
        <f t="shared" si="4"/>
        <v>0.29202359113225385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2.1244698129532225E-2</v>
      </c>
    </row>
    <row r="32" spans="1:17" ht="15">
      <c r="A32" s="17">
        <v>4400</v>
      </c>
      <c r="B32" s="18">
        <v>4400.2</v>
      </c>
      <c r="C32" s="17">
        <f t="shared" si="0"/>
        <v>880</v>
      </c>
      <c r="D32" s="18">
        <v>879.05</v>
      </c>
      <c r="E32" s="17">
        <f t="shared" si="1"/>
        <v>5.0056310790057452</v>
      </c>
      <c r="F32" s="17">
        <f t="shared" si="2"/>
        <v>1.0011262158011491</v>
      </c>
      <c r="G32" s="18">
        <v>373</v>
      </c>
      <c r="H32" s="17">
        <f t="shared" si="3"/>
        <v>6.2166666666666668</v>
      </c>
      <c r="I32" s="17">
        <f t="shared" si="4"/>
        <v>0.32188679859713276</v>
      </c>
      <c r="J32" s="4"/>
      <c r="K32" s="4"/>
      <c r="L32" s="4"/>
      <c r="M32" s="4"/>
      <c r="N32" s="4"/>
      <c r="O32" s="4"/>
      <c r="P32" s="16" t="s">
        <v>38</v>
      </c>
      <c r="Q32" s="10">
        <f>MAX(H4:H37)</f>
        <v>20.383333333333333</v>
      </c>
    </row>
    <row r="33" spans="1:17" ht="15">
      <c r="A33" s="17">
        <v>4500</v>
      </c>
      <c r="B33" s="18">
        <v>4500.2</v>
      </c>
      <c r="C33" s="17">
        <f t="shared" si="0"/>
        <v>900</v>
      </c>
      <c r="D33" s="18">
        <v>899.2</v>
      </c>
      <c r="E33" s="17">
        <f t="shared" si="1"/>
        <v>5.0046708185053372</v>
      </c>
      <c r="F33" s="17">
        <f t="shared" si="2"/>
        <v>1.0009341637010674</v>
      </c>
      <c r="G33" s="18">
        <v>450</v>
      </c>
      <c r="H33" s="17">
        <f t="shared" si="3"/>
        <v>7.5</v>
      </c>
      <c r="I33" s="17">
        <f t="shared" si="4"/>
        <v>0.35355339059327379</v>
      </c>
      <c r="J33" s="4"/>
      <c r="K33" s="4"/>
      <c r="L33" s="4"/>
      <c r="M33" s="4"/>
      <c r="N33" s="4"/>
      <c r="O33" s="4"/>
      <c r="P33" s="16" t="s">
        <v>39</v>
      </c>
      <c r="Q33" s="10">
        <f>MAX(I4:I37)</f>
        <v>0.58285694833485702</v>
      </c>
    </row>
    <row r="34" spans="1:17">
      <c r="A34" s="17">
        <v>4600</v>
      </c>
      <c r="B34" s="18">
        <v>4600.2</v>
      </c>
      <c r="C34" s="17">
        <f t="shared" si="0"/>
        <v>920</v>
      </c>
      <c r="D34" s="18">
        <v>919.35</v>
      </c>
      <c r="E34" s="17">
        <f t="shared" si="1"/>
        <v>5.0037526513297435</v>
      </c>
      <c r="F34" s="17">
        <f t="shared" si="2"/>
        <v>1.0007505302659487</v>
      </c>
      <c r="G34" s="18">
        <v>499</v>
      </c>
      <c r="H34" s="17">
        <f t="shared" si="3"/>
        <v>8.3166666666666664</v>
      </c>
      <c r="I34" s="17">
        <f t="shared" si="4"/>
        <v>0.37230513172814461</v>
      </c>
      <c r="J34" s="4"/>
      <c r="K34" s="4"/>
      <c r="L34" s="4"/>
      <c r="M34" s="4"/>
      <c r="N34" s="4"/>
      <c r="O34" s="4"/>
    </row>
    <row r="35" spans="1:17">
      <c r="A35" s="17">
        <v>4700</v>
      </c>
      <c r="B35" s="18">
        <v>4700.3999999999996</v>
      </c>
      <c r="C35" s="17">
        <f t="shared" si="0"/>
        <v>940</v>
      </c>
      <c r="D35" s="18">
        <v>939.5</v>
      </c>
      <c r="E35" s="17">
        <f t="shared" si="1"/>
        <v>5.0030867482703565</v>
      </c>
      <c r="F35" s="17">
        <f t="shared" si="2"/>
        <v>1.0006173496540713</v>
      </c>
      <c r="G35" s="18">
        <v>695</v>
      </c>
      <c r="H35" s="17">
        <f t="shared" si="3"/>
        <v>11.583333333333334</v>
      </c>
      <c r="I35" s="17">
        <f t="shared" si="4"/>
        <v>0.43938087754880228</v>
      </c>
      <c r="J35" s="4"/>
      <c r="K35" s="4"/>
      <c r="L35" s="4"/>
      <c r="M35" s="4"/>
      <c r="N35" s="4"/>
      <c r="O35" s="4"/>
    </row>
    <row r="36" spans="1:17">
      <c r="A36" s="17">
        <v>4800</v>
      </c>
      <c r="B36" s="18">
        <v>4800.3999999999996</v>
      </c>
      <c r="C36" s="17">
        <f t="shared" si="0"/>
        <v>960</v>
      </c>
      <c r="D36" s="18">
        <v>959.7</v>
      </c>
      <c r="E36" s="17">
        <f t="shared" si="1"/>
        <v>5.0019797853495875</v>
      </c>
      <c r="F36" s="17">
        <f t="shared" si="2"/>
        <v>1.0003959570699175</v>
      </c>
      <c r="G36" s="18">
        <v>974</v>
      </c>
      <c r="H36" s="17">
        <f t="shared" si="3"/>
        <v>16.233333333333334</v>
      </c>
      <c r="I36" s="17">
        <f t="shared" si="4"/>
        <v>0.52014955114424111</v>
      </c>
    </row>
    <row r="37" spans="1:17">
      <c r="A37" s="17">
        <v>4900</v>
      </c>
      <c r="B37" s="18">
        <v>4900.3999999999996</v>
      </c>
      <c r="C37" s="17">
        <f t="shared" si="0"/>
        <v>980</v>
      </c>
      <c r="D37" s="18">
        <v>979.9</v>
      </c>
      <c r="E37" s="17">
        <f t="shared" si="1"/>
        <v>5.0009184610674557</v>
      </c>
      <c r="F37" s="17">
        <f t="shared" si="2"/>
        <v>1.0001836922134912</v>
      </c>
      <c r="G37" s="18">
        <v>1223</v>
      </c>
      <c r="H37" s="17">
        <f t="shared" si="3"/>
        <v>20.383333333333333</v>
      </c>
      <c r="I37" s="17">
        <f t="shared" si="4"/>
        <v>0.58285694833485702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20" t="s">
        <v>5</v>
      </c>
      <c r="B44" s="20"/>
      <c r="C44" s="20"/>
      <c r="D44" s="20"/>
      <c r="E44" s="20"/>
      <c r="F44" s="20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.100000000000001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0" t="s">
        <v>6</v>
      </c>
      <c r="B70" s="20"/>
      <c r="C70" s="20"/>
      <c r="D70" s="20"/>
      <c r="E70" s="20"/>
      <c r="F70" s="20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21"/>
      <c r="B94" s="21"/>
      <c r="C94" s="21"/>
      <c r="D94" s="21"/>
      <c r="E94" s="21"/>
    </row>
    <row r="95" spans="1:10" hidden="1">
      <c r="A95" s="21"/>
      <c r="B95" s="21"/>
      <c r="C95" s="21"/>
      <c r="D95" s="21"/>
      <c r="E95" s="21"/>
    </row>
    <row r="96" spans="1:10" hidden="1">
      <c r="A96" s="21"/>
      <c r="B96" s="21"/>
      <c r="C96" s="21"/>
      <c r="D96" s="21"/>
      <c r="E96" s="21"/>
    </row>
    <row r="97" spans="1:9" hidden="1">
      <c r="A97" s="21"/>
      <c r="B97" s="21"/>
      <c r="C97" s="21"/>
      <c r="D97" s="21"/>
      <c r="E97" s="21"/>
    </row>
    <row r="98" spans="1:9" hidden="1">
      <c r="A98" s="20" t="s">
        <v>8</v>
      </c>
      <c r="B98" s="20"/>
      <c r="C98" s="20"/>
      <c r="D98" s="20"/>
      <c r="E98" s="20"/>
      <c r="F98" s="20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0" t="s">
        <v>9</v>
      </c>
      <c r="B118" s="20"/>
      <c r="C118" s="20"/>
      <c r="D118" s="20"/>
      <c r="E118" s="20"/>
      <c r="F118" s="20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0" t="s">
        <v>10</v>
      </c>
      <c r="B146" s="20"/>
      <c r="C146" s="20"/>
      <c r="D146" s="20"/>
      <c r="E146" s="20"/>
      <c r="F146" s="20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P25:Q25"/>
    <mergeCell ref="A1:I1"/>
    <mergeCell ref="P1:Q1"/>
    <mergeCell ref="P16:Q16"/>
    <mergeCell ref="P20:Q20"/>
    <mergeCell ref="P8:Q8"/>
    <mergeCell ref="P5:Q5"/>
    <mergeCell ref="A146:F146"/>
    <mergeCell ref="A44:F44"/>
    <mergeCell ref="A70:F70"/>
    <mergeCell ref="A98:F98"/>
    <mergeCell ref="A118:F118"/>
    <mergeCell ref="A94:E97"/>
  </mergeCells>
  <pageMargins left="0.7" right="0.7" top="0.75" bottom="0.75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Sheet4</vt:lpstr>
      <vt:lpstr>I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Administrator</cp:lastModifiedBy>
  <cp:revision>2</cp:revision>
  <dcterms:created xsi:type="dcterms:W3CDTF">2006-05-16T10:27:47Z</dcterms:created>
  <dcterms:modified xsi:type="dcterms:W3CDTF">2017-05-09T14:05:14Z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