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65670D0E-DC05-164B-9156-06140C7E7BBB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I49" i="1"/>
  <c r="F33" i="1" s="1"/>
  <c r="J32" i="1"/>
  <c r="L32" i="1"/>
  <c r="K32" i="1"/>
  <c r="J33" i="1"/>
  <c r="L33" i="1" s="1"/>
  <c r="K33" i="1"/>
  <c r="M33" i="1"/>
  <c r="J34" i="1"/>
  <c r="L34" i="1"/>
  <c r="K34" i="1"/>
  <c r="J35" i="1"/>
  <c r="L35" i="1" s="1"/>
  <c r="K35" i="1"/>
  <c r="J36" i="1"/>
  <c r="L36" i="1"/>
  <c r="K36" i="1"/>
  <c r="J37" i="1"/>
  <c r="L37" i="1" s="1"/>
  <c r="K37" i="1"/>
  <c r="M37" i="1"/>
  <c r="J38" i="1"/>
  <c r="L38" i="1"/>
  <c r="K38" i="1"/>
  <c r="J39" i="1"/>
  <c r="L39" i="1" s="1"/>
  <c r="K39" i="1"/>
  <c r="J40" i="1"/>
  <c r="L40" i="1"/>
  <c r="K40" i="1"/>
  <c r="J41" i="1"/>
  <c r="L41" i="1" s="1"/>
  <c r="K41" i="1"/>
  <c r="M41" i="1"/>
  <c r="J42" i="1"/>
  <c r="L42" i="1"/>
  <c r="K42" i="1"/>
  <c r="J43" i="1"/>
  <c r="L43" i="1" s="1"/>
  <c r="K43" i="1"/>
  <c r="J44" i="1"/>
  <c r="L44" i="1"/>
  <c r="K44" i="1"/>
  <c r="J45" i="1"/>
  <c r="L45" i="1" s="1"/>
  <c r="K45" i="1"/>
  <c r="M45" i="1"/>
  <c r="K30" i="1"/>
  <c r="J30" i="1"/>
  <c r="L30" i="1" s="1"/>
  <c r="F51" i="1"/>
  <c r="F49" i="1"/>
  <c r="F48" i="1"/>
  <c r="F31" i="1"/>
  <c r="F35" i="1"/>
  <c r="F39" i="1"/>
  <c r="F43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2" i="1" l="1"/>
  <c r="M38" i="1"/>
  <c r="M34" i="1"/>
  <c r="M43" i="1"/>
  <c r="M39" i="1"/>
  <c r="M35" i="1"/>
  <c r="M44" i="1"/>
  <c r="M40" i="1"/>
  <c r="M36" i="1"/>
  <c r="M32" i="1"/>
  <c r="M31" i="1"/>
  <c r="F44" i="1"/>
  <c r="F40" i="1"/>
  <c r="F36" i="1"/>
  <c r="F32" i="1"/>
  <c r="M30" i="1"/>
  <c r="E45" i="1"/>
  <c r="E43" i="1"/>
  <c r="E41" i="1"/>
  <c r="E39" i="1"/>
  <c r="E37" i="1"/>
  <c r="E35" i="1"/>
  <c r="E33" i="1"/>
  <c r="E31" i="1"/>
  <c r="F30" i="1"/>
  <c r="F42" i="1"/>
  <c r="F38" i="1"/>
  <c r="F34" i="1"/>
  <c r="E30" i="1"/>
  <c r="E44" i="1"/>
  <c r="E42" i="1"/>
  <c r="E40" i="1"/>
  <c r="E38" i="1"/>
  <c r="E36" i="1"/>
  <c r="E34" i="1"/>
  <c r="E32" i="1"/>
  <c r="F45" i="1"/>
  <c r="F41" i="1"/>
  <c r="F37" i="1"/>
  <c r="G38" i="1" l="1"/>
  <c r="L56" i="1"/>
  <c r="G30" i="1"/>
  <c r="L48" i="1"/>
  <c r="F52" i="1"/>
  <c r="L55" i="1"/>
  <c r="G37" i="1"/>
  <c r="L63" i="1"/>
  <c r="G45" i="1"/>
  <c r="L54" i="1"/>
  <c r="G36" i="1"/>
  <c r="L53" i="1"/>
  <c r="G35" i="1"/>
  <c r="L50" i="1"/>
  <c r="G32" i="1"/>
  <c r="G40" i="1"/>
  <c r="L58" i="1"/>
  <c r="L49" i="1"/>
  <c r="G31" i="1"/>
  <c r="L57" i="1"/>
  <c r="G39" i="1"/>
  <c r="G44" i="1"/>
  <c r="L62" i="1"/>
  <c r="L61" i="1"/>
  <c r="G43" i="1"/>
  <c r="L52" i="1"/>
  <c r="G34" i="1"/>
  <c r="G42" i="1"/>
  <c r="L60" i="1"/>
  <c r="L51" i="1"/>
  <c r="G33" i="1"/>
  <c r="L59" i="1"/>
  <c r="G41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<sst xmlns="http://schemas.openxmlformats.org/spreadsheetml/2006/main" count="478" uniqueCount="96">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</sst>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689.95121907390865</c:v>
                </c:pt>
                <c:pt idx="1">
                  <c:v>680.09477308713861</c:v>
                </c:pt>
                <c:pt idx="2">
                  <c:v>670.23832710036845</c:v>
                </c:pt>
                <c:pt idx="3">
                  <c:v>660.3818811135983</c:v>
                </c:pt>
                <c:pt idx="4">
                  <c:v>650.52543512682826</c:v>
                </c:pt>
                <c:pt idx="5">
                  <c:v>640.6689891400581</c:v>
                </c:pt>
                <c:pt idx="6">
                  <c:v>630.81254315328795</c:v>
                </c:pt>
                <c:pt idx="7">
                  <c:v>620.95609716651779</c:v>
                </c:pt>
                <c:pt idx="8">
                  <c:v>611.09965117974775</c:v>
                </c:pt>
                <c:pt idx="9">
                  <c:v>601.2432051929776</c:v>
                </c:pt>
                <c:pt idx="10">
                  <c:v>591.38675920620744</c:v>
                </c:pt>
                <c:pt idx="11">
                  <c:v>581.5303132194374</c:v>
                </c:pt>
                <c:pt idx="12">
                  <c:v>571.67386723266725</c:v>
                </c:pt>
                <c:pt idx="13">
                  <c:v>561.81742124589709</c:v>
                </c:pt>
                <c:pt idx="14">
                  <c:v>551.96097525912694</c:v>
                </c:pt>
                <c:pt idx="15">
                  <c:v>542.1045292723569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689.95121907390865</c:v>
                </c:pt>
                <c:pt idx="1">
                  <c:v>680.09477308713861</c:v>
                </c:pt>
                <c:pt idx="2">
                  <c:v>670.23832710036845</c:v>
                </c:pt>
                <c:pt idx="3">
                  <c:v>660.3818811135983</c:v>
                </c:pt>
                <c:pt idx="4">
                  <c:v>650.52543512682826</c:v>
                </c:pt>
                <c:pt idx="5">
                  <c:v>640.6689891400581</c:v>
                </c:pt>
                <c:pt idx="6">
                  <c:v>630.81254315328795</c:v>
                </c:pt>
                <c:pt idx="7">
                  <c:v>620.95609716651779</c:v>
                </c:pt>
                <c:pt idx="8">
                  <c:v>611.09965117974775</c:v>
                </c:pt>
                <c:pt idx="9">
                  <c:v>601.2432051929776</c:v>
                </c:pt>
                <c:pt idx="10">
                  <c:v>591.38675920620744</c:v>
                </c:pt>
                <c:pt idx="11">
                  <c:v>581.5303132194374</c:v>
                </c:pt>
                <c:pt idx="12">
                  <c:v>571.67386723266725</c:v>
                </c:pt>
                <c:pt idx="13">
                  <c:v>561.81742124589709</c:v>
                </c:pt>
                <c:pt idx="14">
                  <c:v>551.96097525912694</c:v>
                </c:pt>
                <c:pt idx="15">
                  <c:v>542.1045292723569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8_QC5_2017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5.0238213549999997E-12</v>
          </cell>
          <cell r="B7">
            <v>1.4659135854245704E-13</v>
          </cell>
          <cell r="C7">
            <v>-2.5875123049999997E-12</v>
          </cell>
          <cell r="D7">
            <v>1.9006750126759293E-13</v>
          </cell>
        </row>
      </sheetData>
      <sheetData sheetId="2">
        <row r="7">
          <cell r="A7">
            <v>4.498588254999999E-12</v>
          </cell>
          <cell r="B7">
            <v>8.2421279173808859E-14</v>
          </cell>
          <cell r="C7">
            <v>-5.7048055349999977E-12</v>
          </cell>
          <cell r="D7">
            <v>9.1734319859897492E-14</v>
          </cell>
        </row>
      </sheetData>
      <sheetData sheetId="3">
        <row r="7">
          <cell r="A7">
            <v>4.4303760550000024E-12</v>
          </cell>
          <cell r="B7">
            <v>7.6827321599003702E-14</v>
          </cell>
          <cell r="C7">
            <v>-9.7259087550000178E-12</v>
          </cell>
          <cell r="D7">
            <v>1.1485128631441486E-13</v>
          </cell>
        </row>
      </sheetData>
      <sheetData sheetId="4">
        <row r="7">
          <cell r="A7">
            <v>4.3041836649999983E-12</v>
          </cell>
          <cell r="B7">
            <v>7.4046985930486433E-14</v>
          </cell>
          <cell r="C7">
            <v>-1.5864998549999996E-11</v>
          </cell>
          <cell r="D7">
            <v>1.5215542028025261E-13</v>
          </cell>
        </row>
      </sheetData>
      <sheetData sheetId="5">
        <row r="7">
          <cell r="A7">
            <v>3.931290791999997E-12</v>
          </cell>
          <cell r="B7">
            <v>7.7577940462982252E-14</v>
          </cell>
          <cell r="C7">
            <v>-2.4025439000000004E-11</v>
          </cell>
          <cell r="D7">
            <v>1.7557091815275096E-13</v>
          </cell>
        </row>
      </sheetData>
      <sheetData sheetId="6">
        <row r="7">
          <cell r="A7">
            <v>4.2814462750000016E-12</v>
          </cell>
          <cell r="B7">
            <v>9.3040781493182413E-14</v>
          </cell>
          <cell r="C7">
            <v>-3.5533957699999986E-11</v>
          </cell>
          <cell r="D7">
            <v>2.4795765612038911E-13</v>
          </cell>
        </row>
      </sheetData>
      <sheetData sheetId="7">
        <row r="7">
          <cell r="A7">
            <v>4.1120529349999974E-12</v>
          </cell>
          <cell r="B7">
            <v>2.5388314008764398E-13</v>
          </cell>
          <cell r="C7">
            <v>-5.2208406450000009E-11</v>
          </cell>
          <cell r="D7">
            <v>3.8572006938932805E-13</v>
          </cell>
        </row>
      </sheetData>
      <sheetData sheetId="8">
        <row r="7">
          <cell r="A7">
            <v>3.9983660599999983E-12</v>
          </cell>
          <cell r="B7">
            <v>7.1599135768362831E-14</v>
          </cell>
          <cell r="C7">
            <v>-7.5639263699999943E-11</v>
          </cell>
          <cell r="D7">
            <v>4.839677816687888E-13</v>
          </cell>
        </row>
      </sheetData>
      <sheetData sheetId="9">
        <row r="7">
          <cell r="A7">
            <v>3.8676262434999994E-12</v>
          </cell>
          <cell r="B7">
            <v>8.4815332446916151E-14</v>
          </cell>
          <cell r="C7">
            <v>-1.0815938479999995E-10</v>
          </cell>
          <cell r="D7">
            <v>6.8750111788881228E-13</v>
          </cell>
        </row>
      </sheetData>
      <sheetData sheetId="10">
        <row r="7">
          <cell r="A7">
            <v>3.759623718500002E-12</v>
          </cell>
          <cell r="B7">
            <v>8.6556975350929249E-14</v>
          </cell>
          <cell r="C7">
            <v>-1.5524960750000004E-10</v>
          </cell>
          <cell r="D7">
            <v>1.0083323150301887E-12</v>
          </cell>
        </row>
      </sheetData>
      <sheetData sheetId="11">
        <row r="7">
          <cell r="A7">
            <v>3.5322499859999988E-12</v>
          </cell>
          <cell r="B7">
            <v>1.065609227645681E-13</v>
          </cell>
          <cell r="C7">
            <v>-2.2459971499999992E-10</v>
          </cell>
          <cell r="D7">
            <v>1.4623027599397848E-12</v>
          </cell>
        </row>
      </sheetData>
      <sheetData sheetId="12">
        <row r="7">
          <cell r="A7">
            <v>3.3560353589999994E-12</v>
          </cell>
          <cell r="B7">
            <v>8.8064989560687606E-14</v>
          </cell>
          <cell r="C7">
            <v>-3.1796048199999986E-10</v>
          </cell>
          <cell r="D7">
            <v>1.9143030025254015E-12</v>
          </cell>
        </row>
      </sheetData>
      <sheetData sheetId="13">
        <row r="7">
          <cell r="A7">
            <v>2.8853719119999985E-12</v>
          </cell>
          <cell r="B7">
            <v>1.1828297287957276E-13</v>
          </cell>
          <cell r="C7">
            <v>-4.591311195E-10</v>
          </cell>
          <cell r="D7">
            <v>2.9268490712460941E-12</v>
          </cell>
        </row>
      </sheetData>
      <sheetData sheetId="14">
        <row r="7">
          <cell r="A7">
            <v>2.6091128720000013E-12</v>
          </cell>
          <cell r="B7">
            <v>2.0345821901388662E-13</v>
          </cell>
          <cell r="C7">
            <v>-6.6337520650000051E-10</v>
          </cell>
          <cell r="D7">
            <v>4.0434709308876204E-12</v>
          </cell>
        </row>
      </sheetData>
      <sheetData sheetId="15">
        <row r="7">
          <cell r="A7">
            <v>2.2748735299999998E-12</v>
          </cell>
          <cell r="B7">
            <v>2.3114995795165047E-13</v>
          </cell>
          <cell r="C7">
            <v>-9.4751387700000047E-10</v>
          </cell>
          <cell r="D7">
            <v>5.6316121701244498E-12</v>
          </cell>
        </row>
      </sheetData>
      <sheetData sheetId="16">
        <row r="7">
          <cell r="A7">
            <v>2.7239365949999988E-12</v>
          </cell>
          <cell r="B7">
            <v>1.7992412815021885E-13</v>
          </cell>
          <cell r="C7">
            <v>-1.3570649750000002E-9</v>
          </cell>
          <cell r="D7">
            <v>8.6759823121173269E-12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D1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3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46" t="s">
        <v>7</v>
      </c>
      <c r="G2" s="47"/>
      <c r="H2" s="47"/>
      <c r="I2" s="47"/>
      <c r="J2" s="48"/>
      <c r="K2" s="49" t="s">
        <v>47</v>
      </c>
      <c r="L2" s="47"/>
      <c r="M2" s="47"/>
      <c r="N2" s="48"/>
      <c r="O2" s="49" t="s">
        <v>48</v>
      </c>
      <c r="P2" s="47"/>
      <c r="Q2" s="47"/>
      <c r="R2" s="50"/>
    </row>
    <row r="3" spans="1:18" ht="16">
      <c r="A3" s="51" t="s">
        <v>1</v>
      </c>
      <c r="B3" s="5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3"/>
      <c r="B4" s="5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80</v>
      </c>
      <c r="C6"/>
      <c r="D6"/>
      <c r="E6" s="40" t="s">
        <v>60</v>
      </c>
      <c r="F6" s="13">
        <v>3896.8</v>
      </c>
      <c r="G6" s="14">
        <v>700</v>
      </c>
      <c r="H6" s="15"/>
      <c r="I6" s="16">
        <v>974</v>
      </c>
      <c r="J6" s="17">
        <v>22.6</v>
      </c>
      <c r="K6" s="18">
        <v>295</v>
      </c>
      <c r="L6" s="12">
        <f>SQRT(K6)</f>
        <v>17.175564037317667</v>
      </c>
      <c r="M6" s="14">
        <v>96123</v>
      </c>
      <c r="N6" s="23">
        <f>SQRT(M6)</f>
        <v>310.03709455482903</v>
      </c>
      <c r="O6" s="67">
        <f>'[1]700uA'!A7</f>
        <v>2.7239365949999988E-12</v>
      </c>
      <c r="P6" s="12">
        <f>'[1]700uA'!B7</f>
        <v>1.7992412815021885E-13</v>
      </c>
      <c r="Q6" s="68">
        <f>'[1]700uA'!C7</f>
        <v>-1.3570649750000002E-9</v>
      </c>
      <c r="R6" s="68">
        <f>'[1]700uA'!D7</f>
        <v>8.6759823121173269E-12</v>
      </c>
    </row>
    <row r="7" spans="1:18">
      <c r="A7" s="9" t="s">
        <v>3</v>
      </c>
      <c r="B7" s="11" t="s">
        <v>80</v>
      </c>
      <c r="C7"/>
      <c r="D7"/>
      <c r="E7" s="41"/>
      <c r="F7" s="13">
        <v>3841.8</v>
      </c>
      <c r="G7" s="14">
        <v>690</v>
      </c>
      <c r="H7" s="15"/>
      <c r="I7" s="16"/>
      <c r="J7" s="17"/>
      <c r="K7" s="18">
        <v>296</v>
      </c>
      <c r="L7" s="12">
        <f t="shared" ref="L7:L21" si="0">SQRT(K7)</f>
        <v>17.204650534085253</v>
      </c>
      <c r="M7" s="18">
        <v>94669</v>
      </c>
      <c r="N7" s="23">
        <f t="shared" ref="N7:N21" si="1">SQRT(M7)</f>
        <v>307.68327871367984</v>
      </c>
      <c r="O7" s="67">
        <f>'[1]690uA'!A7</f>
        <v>2.2748735299999998E-12</v>
      </c>
      <c r="P7" s="68">
        <f>'[1]690uA'!B7</f>
        <v>2.3114995795165047E-13</v>
      </c>
      <c r="Q7" s="68">
        <f>'[1]690uA'!C7</f>
        <v>-9.4751387700000047E-10</v>
      </c>
      <c r="R7" s="68">
        <f>'[1]690uA'!D7</f>
        <v>5.6316121701244498E-12</v>
      </c>
    </row>
    <row r="8" spans="1:18">
      <c r="A8" s="9" t="s">
        <v>28</v>
      </c>
      <c r="B8" s="11" t="s">
        <v>80</v>
      </c>
      <c r="C8"/>
      <c r="D8"/>
      <c r="E8" s="41"/>
      <c r="F8" s="13">
        <v>3786.4</v>
      </c>
      <c r="G8" s="14">
        <v>680</v>
      </c>
      <c r="H8" s="15"/>
      <c r="I8" s="16"/>
      <c r="J8" s="17"/>
      <c r="K8" s="18">
        <v>227</v>
      </c>
      <c r="L8" s="12">
        <f t="shared" si="0"/>
        <v>15.066519173319364</v>
      </c>
      <c r="M8" s="14">
        <v>90967</v>
      </c>
      <c r="N8" s="23">
        <f t="shared" si="1"/>
        <v>301.60736065288592</v>
      </c>
      <c r="O8" s="67">
        <f>'[1]680uA'!A7</f>
        <v>2.6091128720000013E-12</v>
      </c>
      <c r="P8" s="68">
        <f>'[1]680uA'!B7</f>
        <v>2.0345821901388662E-13</v>
      </c>
      <c r="Q8" s="68">
        <f>'[1]680uA'!C7</f>
        <v>-6.6337520650000051E-10</v>
      </c>
      <c r="R8" s="68">
        <f>'[1]680uA'!D7</f>
        <v>4.0434709308876204E-12</v>
      </c>
    </row>
    <row r="9" spans="1:18" ht="15" customHeight="1">
      <c r="A9" s="9" t="s">
        <v>29</v>
      </c>
      <c r="B9" s="11" t="s">
        <v>80</v>
      </c>
      <c r="C9" s="4"/>
      <c r="D9" s="6"/>
      <c r="E9" s="41"/>
      <c r="F9" s="13">
        <v>3730.8</v>
      </c>
      <c r="G9" s="14">
        <v>670</v>
      </c>
      <c r="H9" s="15"/>
      <c r="I9" s="16"/>
      <c r="J9" s="17"/>
      <c r="K9" s="18">
        <v>210</v>
      </c>
      <c r="L9" s="12">
        <f t="shared" si="0"/>
        <v>14.491376746189438</v>
      </c>
      <c r="M9" s="14">
        <v>85747</v>
      </c>
      <c r="N9" s="23">
        <f t="shared" si="1"/>
        <v>292.82588683379754</v>
      </c>
      <c r="O9" s="67">
        <f>'[1]670uA'!A7</f>
        <v>2.8853719119999985E-12</v>
      </c>
      <c r="P9" s="68">
        <f>'[1]670uA'!B7</f>
        <v>1.1828297287957276E-13</v>
      </c>
      <c r="Q9" s="68">
        <f>'[1]670uA'!C7</f>
        <v>-4.591311195E-10</v>
      </c>
      <c r="R9" s="68">
        <f>'[1]670uA'!D7</f>
        <v>2.9268490712460941E-12</v>
      </c>
    </row>
    <row r="10" spans="1:18">
      <c r="A10" s="51" t="s">
        <v>23</v>
      </c>
      <c r="B10" s="52"/>
      <c r="C10" s="4"/>
      <c r="D10" s="6"/>
      <c r="E10" s="41"/>
      <c r="F10" s="13">
        <v>3675.2</v>
      </c>
      <c r="G10" s="14">
        <v>660</v>
      </c>
      <c r="H10" s="15"/>
      <c r="I10" s="16"/>
      <c r="J10" s="17"/>
      <c r="K10" s="18">
        <v>177</v>
      </c>
      <c r="L10" s="12">
        <f t="shared" si="0"/>
        <v>13.30413469565007</v>
      </c>
      <c r="M10" s="14">
        <v>83092</v>
      </c>
      <c r="N10" s="23">
        <f t="shared" si="1"/>
        <v>288.25682992775728</v>
      </c>
      <c r="O10" s="67">
        <f>'[1]660uA'!A7</f>
        <v>3.3560353589999994E-12</v>
      </c>
      <c r="P10" s="68">
        <f>'[1]660uA'!B7</f>
        <v>8.8064989560687606E-14</v>
      </c>
      <c r="Q10" s="68">
        <f>'[1]660uA'!C7</f>
        <v>-3.1796048199999986E-10</v>
      </c>
      <c r="R10" s="68">
        <f>'[1]660uA'!D7</f>
        <v>1.9143030025254015E-12</v>
      </c>
    </row>
    <row r="11" spans="1:18">
      <c r="A11" s="53"/>
      <c r="B11" s="54"/>
      <c r="C11" s="4"/>
      <c r="D11" s="6"/>
      <c r="E11" s="41"/>
      <c r="F11" s="13">
        <v>3619.8</v>
      </c>
      <c r="G11" s="14">
        <v>650</v>
      </c>
      <c r="H11" s="15"/>
      <c r="I11" s="16"/>
      <c r="J11" s="17"/>
      <c r="K11" s="18">
        <v>137</v>
      </c>
      <c r="L11" s="12">
        <f t="shared" si="0"/>
        <v>11.704699910719626</v>
      </c>
      <c r="M11" s="14">
        <v>81013</v>
      </c>
      <c r="N11" s="23">
        <f t="shared" si="1"/>
        <v>284.62782717085128</v>
      </c>
      <c r="O11" s="67">
        <f>'[1]650uA'!A7</f>
        <v>3.5322499859999988E-12</v>
      </c>
      <c r="P11" s="68">
        <f>'[1]650uA'!B7</f>
        <v>1.065609227645681E-13</v>
      </c>
      <c r="Q11" s="68">
        <f>'[1]650uA'!C7</f>
        <v>-2.2459971499999992E-10</v>
      </c>
      <c r="R11" s="68">
        <f>'[1]650uA'!D7</f>
        <v>1.4623027599397848E-12</v>
      </c>
    </row>
    <row r="12" spans="1:18">
      <c r="A12" s="9" t="s">
        <v>57</v>
      </c>
      <c r="B12" s="11" t="s">
        <v>80</v>
      </c>
      <c r="C12" s="4"/>
      <c r="D12" s="6"/>
      <c r="E12" s="41"/>
      <c r="F12" s="13">
        <v>3564.6</v>
      </c>
      <c r="G12" s="14">
        <v>640</v>
      </c>
      <c r="H12" s="15"/>
      <c r="I12" s="16"/>
      <c r="J12" s="17"/>
      <c r="K12" s="18">
        <v>108</v>
      </c>
      <c r="L12" s="12">
        <f t="shared" si="0"/>
        <v>10.392304845413264</v>
      </c>
      <c r="M12" s="14">
        <v>79502</v>
      </c>
      <c r="N12" s="23">
        <f>SQRT(M12)</f>
        <v>281.96099020963874</v>
      </c>
      <c r="O12" s="67">
        <f>'[1]640uA'!A7</f>
        <v>3.759623718500002E-12</v>
      </c>
      <c r="P12" s="68">
        <f>'[1]640uA'!B7</f>
        <v>8.6556975350929249E-14</v>
      </c>
      <c r="Q12" s="68">
        <f>'[1]640uA'!C7</f>
        <v>-1.5524960750000004E-10</v>
      </c>
      <c r="R12" s="68">
        <f>'[1]640uA'!D7</f>
        <v>1.0083323150301887E-12</v>
      </c>
    </row>
    <row r="13" spans="1:18">
      <c r="A13" s="9" t="s">
        <v>45</v>
      </c>
      <c r="B13" s="11" t="s">
        <v>80</v>
      </c>
      <c r="C13" s="4"/>
      <c r="D13" s="6"/>
      <c r="E13" s="41"/>
      <c r="F13" s="13">
        <v>3508.8</v>
      </c>
      <c r="G13" s="14">
        <v>630</v>
      </c>
      <c r="H13" s="15"/>
      <c r="I13" s="16"/>
      <c r="J13" s="17"/>
      <c r="K13" s="18">
        <v>86</v>
      </c>
      <c r="L13" s="12">
        <f t="shared" si="0"/>
        <v>9.2736184954957039</v>
      </c>
      <c r="M13" s="14">
        <v>76177</v>
      </c>
      <c r="N13" s="23">
        <f t="shared" si="1"/>
        <v>276.00181158825751</v>
      </c>
      <c r="O13" s="67">
        <f>'[1]630uA'!A7</f>
        <v>3.8676262434999994E-12</v>
      </c>
      <c r="P13" s="68">
        <f>'[1]630uA'!B7</f>
        <v>8.4815332446916151E-14</v>
      </c>
      <c r="Q13" s="68">
        <f>'[1]630uA'!C7</f>
        <v>-1.0815938479999995E-10</v>
      </c>
      <c r="R13" s="68">
        <f>'[1]630uA'!D7</f>
        <v>6.8750111788881228E-13</v>
      </c>
    </row>
    <row r="14" spans="1:18">
      <c r="A14" s="9" t="s">
        <v>54</v>
      </c>
      <c r="B14" s="11" t="s">
        <v>80</v>
      </c>
      <c r="C14" s="4"/>
      <c r="D14" s="6"/>
      <c r="E14" s="41"/>
      <c r="F14" s="13">
        <v>3453.6</v>
      </c>
      <c r="G14" s="14">
        <v>620</v>
      </c>
      <c r="H14" s="15"/>
      <c r="I14" s="16"/>
      <c r="J14" s="17"/>
      <c r="K14" s="18">
        <v>67</v>
      </c>
      <c r="L14" s="12">
        <f t="shared" si="0"/>
        <v>8.1853527718724504</v>
      </c>
      <c r="M14" s="14">
        <v>68393</v>
      </c>
      <c r="N14" s="23">
        <f t="shared" si="1"/>
        <v>261.52055368555642</v>
      </c>
      <c r="O14" s="67">
        <f>'[1]620uA'!A7</f>
        <v>3.9983660599999983E-12</v>
      </c>
      <c r="P14" s="68">
        <f>'[1]620uA'!B7</f>
        <v>7.1599135768362831E-14</v>
      </c>
      <c r="Q14" s="68">
        <f>'[1]620uA'!C7</f>
        <v>-7.5639263699999943E-11</v>
      </c>
      <c r="R14" s="68">
        <f>'[1]620uA'!D7</f>
        <v>4.839677816687888E-13</v>
      </c>
    </row>
    <row r="15" spans="1:18">
      <c r="A15" s="9" t="s">
        <v>55</v>
      </c>
      <c r="B15" s="11" t="s">
        <v>80</v>
      </c>
      <c r="C15" s="4"/>
      <c r="D15" s="6"/>
      <c r="E15" s="41"/>
      <c r="F15" s="13">
        <v>3398</v>
      </c>
      <c r="G15" s="14">
        <v>610</v>
      </c>
      <c r="H15" s="15"/>
      <c r="I15" s="16"/>
      <c r="J15" s="17"/>
      <c r="K15" s="18">
        <v>36</v>
      </c>
      <c r="L15" s="12">
        <f t="shared" si="0"/>
        <v>6</v>
      </c>
      <c r="M15" s="14">
        <v>48169</v>
      </c>
      <c r="N15" s="23">
        <f t="shared" si="1"/>
        <v>219.47437208020438</v>
      </c>
      <c r="O15" s="67">
        <f>'[1]610uA'!A7</f>
        <v>4.1120529349999974E-12</v>
      </c>
      <c r="P15" s="68">
        <f>'[1]610uA'!B7</f>
        <v>2.5388314008764398E-13</v>
      </c>
      <c r="Q15" s="68">
        <f>'[1]610uA'!C7</f>
        <v>-5.2208406450000009E-11</v>
      </c>
      <c r="R15" s="68">
        <f>'[1]610uA'!D7</f>
        <v>3.8572006938932805E-13</v>
      </c>
    </row>
    <row r="16" spans="1:18">
      <c r="A16" s="9" t="s">
        <v>49</v>
      </c>
      <c r="B16" s="11" t="s">
        <v>80</v>
      </c>
      <c r="C16" s="4"/>
      <c r="D16" s="6"/>
      <c r="E16" s="41"/>
      <c r="F16" s="13">
        <v>3342.6</v>
      </c>
      <c r="G16" s="14">
        <v>600</v>
      </c>
      <c r="H16" s="15"/>
      <c r="I16" s="16"/>
      <c r="J16" s="17"/>
      <c r="K16" s="18">
        <v>30</v>
      </c>
      <c r="L16" s="12">
        <f t="shared" si="0"/>
        <v>5.4772255750516612</v>
      </c>
      <c r="M16" s="14">
        <v>32496</v>
      </c>
      <c r="N16" s="23">
        <f t="shared" si="1"/>
        <v>180.26646942789998</v>
      </c>
      <c r="O16" s="67">
        <f>'[1]600uA'!A7</f>
        <v>4.2814462750000016E-12</v>
      </c>
      <c r="P16" s="68">
        <f>'[1]600uA'!B7</f>
        <v>9.3040781493182413E-14</v>
      </c>
      <c r="Q16" s="68">
        <f>'[1]600uA'!C7</f>
        <v>-3.5533957699999986E-11</v>
      </c>
      <c r="R16" s="68">
        <f>'[1]600uA'!D7</f>
        <v>2.4795765612038911E-13</v>
      </c>
    </row>
    <row r="17" spans="1:20">
      <c r="A17" s="9" t="s">
        <v>62</v>
      </c>
      <c r="B17" s="11" t="s">
        <v>80</v>
      </c>
      <c r="C17" s="4"/>
      <c r="D17" s="6"/>
      <c r="E17" s="41"/>
      <c r="F17" s="13">
        <v>3286.8</v>
      </c>
      <c r="G17" s="14">
        <v>590</v>
      </c>
      <c r="H17" s="15"/>
      <c r="I17" s="16"/>
      <c r="J17" s="17"/>
      <c r="K17" s="18">
        <v>22</v>
      </c>
      <c r="L17" s="12">
        <f t="shared" si="0"/>
        <v>4.6904157598234297</v>
      </c>
      <c r="M17" s="14">
        <v>21958</v>
      </c>
      <c r="N17" s="23">
        <f t="shared" si="1"/>
        <v>148.18232013300371</v>
      </c>
      <c r="O17" s="67">
        <f>'[1]590uA'!A7</f>
        <v>3.931290791999997E-12</v>
      </c>
      <c r="P17" s="68">
        <f>'[1]590uA'!B7</f>
        <v>7.7577940462982252E-14</v>
      </c>
      <c r="Q17" s="68">
        <f>'[1]590uA'!C7</f>
        <v>-2.4025439000000004E-11</v>
      </c>
      <c r="R17" s="68">
        <f>'[1]590uA'!D7</f>
        <v>1.7557091815275096E-13</v>
      </c>
    </row>
    <row r="18" spans="1:20" ht="14" customHeight="1">
      <c r="A18" s="9" t="s">
        <v>63</v>
      </c>
      <c r="B18" s="11" t="s">
        <v>80</v>
      </c>
      <c r="C18" s="4"/>
      <c r="D18" s="6"/>
      <c r="E18" s="41"/>
      <c r="F18" s="13">
        <v>3231.4</v>
      </c>
      <c r="G18" s="14">
        <v>580</v>
      </c>
      <c r="H18" s="15"/>
      <c r="I18" s="16"/>
      <c r="J18" s="17"/>
      <c r="K18" s="18">
        <v>24</v>
      </c>
      <c r="L18" s="12">
        <f t="shared" si="0"/>
        <v>4.8989794855663558</v>
      </c>
      <c r="M18" s="14">
        <v>8682</v>
      </c>
      <c r="N18" s="23">
        <f t="shared" si="1"/>
        <v>93.177250442369242</v>
      </c>
      <c r="O18" s="67">
        <f>'[1]580uA'!A7</f>
        <v>4.3041836649999983E-12</v>
      </c>
      <c r="P18" s="68">
        <f>'[1]580uA'!B7</f>
        <v>7.4046985930486433E-14</v>
      </c>
      <c r="Q18" s="68">
        <f>'[1]580uA'!C7</f>
        <v>-1.5864998549999996E-11</v>
      </c>
      <c r="R18" s="68">
        <f>'[1]580uA'!D7</f>
        <v>1.5215542028025261E-13</v>
      </c>
    </row>
    <row r="19" spans="1:20" ht="15" customHeight="1">
      <c r="A19" s="9" t="s">
        <v>64</v>
      </c>
      <c r="B19" s="11" t="s">
        <v>80</v>
      </c>
      <c r="C19" s="4"/>
      <c r="D19" s="6"/>
      <c r="E19" s="41"/>
      <c r="F19" s="13">
        <v>3175.8</v>
      </c>
      <c r="G19" s="14">
        <v>570</v>
      </c>
      <c r="H19" s="15"/>
      <c r="I19" s="16"/>
      <c r="J19" s="17"/>
      <c r="K19" s="18">
        <v>4</v>
      </c>
      <c r="L19" s="12">
        <f t="shared" si="0"/>
        <v>2</v>
      </c>
      <c r="M19" s="14">
        <v>1013</v>
      </c>
      <c r="N19" s="23">
        <f t="shared" si="1"/>
        <v>31.827660925679098</v>
      </c>
      <c r="O19" s="67">
        <f>'[1]570uA'!A7</f>
        <v>4.4303760550000024E-12</v>
      </c>
      <c r="P19" s="68">
        <f>'[1]570uA'!B7</f>
        <v>7.6827321599003702E-14</v>
      </c>
      <c r="Q19" s="68">
        <f>'[1]570uA'!C7</f>
        <v>-9.7259087550000178E-12</v>
      </c>
      <c r="R19" s="68">
        <f>'[1]570uA'!D7</f>
        <v>1.1485128631441486E-13</v>
      </c>
    </row>
    <row r="20" spans="1:20">
      <c r="A20" s="9" t="s">
        <v>65</v>
      </c>
      <c r="B20" s="11" t="s">
        <v>80</v>
      </c>
      <c r="C20" s="4"/>
      <c r="D20" s="6"/>
      <c r="E20" s="41"/>
      <c r="F20" s="13">
        <v>3120.4</v>
      </c>
      <c r="G20" s="14">
        <v>560</v>
      </c>
      <c r="H20" s="15"/>
      <c r="I20" s="16"/>
      <c r="J20" s="17"/>
      <c r="K20" s="18">
        <v>5</v>
      </c>
      <c r="L20" s="12">
        <f t="shared" si="0"/>
        <v>2.2360679774997898</v>
      </c>
      <c r="M20" s="14">
        <v>15</v>
      </c>
      <c r="N20" s="23">
        <f t="shared" si="1"/>
        <v>3.872983346207417</v>
      </c>
      <c r="O20" s="67">
        <f>'[1]560uA'!A7</f>
        <v>4.498588254999999E-12</v>
      </c>
      <c r="P20" s="68">
        <f>'[1]560uA'!B7</f>
        <v>8.2421279173808859E-14</v>
      </c>
      <c r="Q20" s="68">
        <f>'[1]560uA'!C7</f>
        <v>-5.7048055349999977E-12</v>
      </c>
      <c r="R20" s="68">
        <f>'[1]560uA'!D7</f>
        <v>9.1734319859897492E-14</v>
      </c>
    </row>
    <row r="21" spans="1:20">
      <c r="A21" s="9" t="s">
        <v>66</v>
      </c>
      <c r="B21" s="11" t="s">
        <v>80</v>
      </c>
      <c r="C21" s="4"/>
      <c r="D21" s="6"/>
      <c r="E21" s="42"/>
      <c r="F21" s="13">
        <v>3065</v>
      </c>
      <c r="G21" s="14">
        <v>550</v>
      </c>
      <c r="H21" s="15"/>
      <c r="I21" s="16"/>
      <c r="J21" s="17"/>
      <c r="K21" s="18">
        <v>5</v>
      </c>
      <c r="L21" s="12">
        <f t="shared" si="0"/>
        <v>2.2360679774997898</v>
      </c>
      <c r="M21" s="14">
        <v>6</v>
      </c>
      <c r="N21" s="23">
        <f t="shared" si="1"/>
        <v>2.4494897427831779</v>
      </c>
      <c r="O21" s="67">
        <f>'[1]550uA'!A7</f>
        <v>5.0238213549999997E-12</v>
      </c>
      <c r="P21" s="68">
        <f>'[1]550uA'!B7</f>
        <v>1.4659135854245704E-13</v>
      </c>
      <c r="Q21" s="68">
        <f>'[1]550uA'!C7</f>
        <v>-2.5875123049999997E-12</v>
      </c>
      <c r="R21" s="68">
        <f>'[1]550uA'!D7</f>
        <v>1.9006750126759293E-13</v>
      </c>
      <c r="T21" s="2"/>
    </row>
    <row r="22" spans="1:20">
      <c r="A22" s="9" t="s">
        <v>67</v>
      </c>
      <c r="B22" s="11" t="s">
        <v>80</v>
      </c>
      <c r="C22" s="4"/>
      <c r="D22" s="6"/>
    </row>
    <row r="23" spans="1:20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8"/>
      <c r="K23" s="59"/>
      <c r="L23" s="59"/>
      <c r="M23" s="60"/>
    </row>
    <row r="24" spans="1:20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64" t="s">
        <v>41</v>
      </c>
      <c r="K24" s="64"/>
      <c r="L24" s="55">
        <v>1.602E-19</v>
      </c>
      <c r="M24" s="55"/>
    </row>
    <row r="25" spans="1:20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8"/>
      <c r="K25" s="59"/>
      <c r="L25" s="59"/>
      <c r="M25" s="60"/>
    </row>
    <row r="26" spans="1:20">
      <c r="A26" s="51" t="s">
        <v>0</v>
      </c>
      <c r="B26" s="52"/>
      <c r="D26" s="5"/>
      <c r="E26" s="57" t="s">
        <v>89</v>
      </c>
      <c r="F26" s="57"/>
      <c r="G26" s="57"/>
      <c r="H26" s="57"/>
      <c r="I26" s="57"/>
      <c r="J26" s="57"/>
      <c r="K26" s="57"/>
      <c r="L26" s="57"/>
      <c r="M26" s="57"/>
    </row>
    <row r="27" spans="1:20">
      <c r="A27" s="53"/>
      <c r="B27" s="54"/>
      <c r="E27" s="57"/>
      <c r="F27" s="57"/>
      <c r="G27" s="57"/>
      <c r="H27" s="57"/>
      <c r="I27" s="57"/>
      <c r="J27" s="57"/>
      <c r="K27" s="57"/>
      <c r="L27" s="57"/>
      <c r="M27" s="57"/>
    </row>
    <row r="28" spans="1:20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E30" s="29">
        <f t="shared" ref="E30:E45" si="2">G6*(AVERAGE($J$6:$J$21)+273.15)/(AVERAGE($I$6:$I$21))*($I$48/$I$49)</f>
        <v>689.95121907390865</v>
      </c>
      <c r="F30" s="29">
        <f t="shared" ref="F30:F45" si="3">F6*(AVERAGE($J$6:$J$21)+273.15)/(AVERAGE($I$6:$I$21))*($I$48/$I$49)</f>
        <v>3840.8598721245821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-1.3597889115950003E-9</v>
      </c>
      <c r="K30" s="33">
        <f>SQRT(P6^2+R6^2)</f>
        <v>8.6778477615168689E-12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>
      <c r="A31" s="9" t="s">
        <v>27</v>
      </c>
      <c r="B31" s="11" t="s">
        <v>80</v>
      </c>
      <c r="E31" s="29">
        <f t="shared" si="2"/>
        <v>680.09477308713861</v>
      </c>
      <c r="F31" s="29">
        <f t="shared" si="3"/>
        <v>3786.649419197347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-9.4978875053000036E-10</v>
      </c>
      <c r="K31" s="33">
        <f t="shared" ref="K31:K45" si="6">SQRT(P7^2+R7^2)</f>
        <v>5.6363539578130535E-12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>
      <c r="A32" s="51" t="s">
        <v>52</v>
      </c>
      <c r="B32" s="52"/>
      <c r="E32" s="29">
        <f t="shared" si="2"/>
        <v>670.23832710036845</v>
      </c>
      <c r="F32" s="29">
        <f t="shared" si="3"/>
        <v>3732.0447084306402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-6.6598431937200047E-10</v>
      </c>
      <c r="K32" s="33">
        <f t="shared" si="6"/>
        <v>4.0485864713276782E-12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>
      <c r="A33" s="53"/>
      <c r="B33" s="54"/>
      <c r="E33" s="29">
        <f t="shared" si="2"/>
        <v>660.3818811135983</v>
      </c>
      <c r="F33" s="29">
        <f t="shared" si="3"/>
        <v>3677.2428687441984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-4.6201649141199999E-10</v>
      </c>
      <c r="K33" s="33">
        <f t="shared" si="6"/>
        <v>2.929238185523218E-12</v>
      </c>
      <c r="L33" s="32" t="e">
        <f t="shared" si="9"/>
        <v>#VALUE!</v>
      </c>
      <c r="M33" s="33" t="e">
        <f t="shared" si="7"/>
        <v>#VALUE!</v>
      </c>
    </row>
    <row r="34" spans="1:14">
      <c r="A34" s="9" t="s">
        <v>56</v>
      </c>
      <c r="B34" s="11" t="s">
        <v>80</v>
      </c>
      <c r="E34" s="29">
        <f t="shared" si="2"/>
        <v>650.52543512682826</v>
      </c>
      <c r="F34" s="29">
        <f t="shared" si="3"/>
        <v>3622.4410290577557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-3.2131651735899986E-10</v>
      </c>
      <c r="K34" s="33">
        <f t="shared" si="6"/>
        <v>1.9163275888699436E-12</v>
      </c>
      <c r="L34" s="32" t="e">
        <f t="shared" si="9"/>
        <v>#VALUE!</v>
      </c>
      <c r="M34" s="33" t="e">
        <f t="shared" si="7"/>
        <v>#VALUE!</v>
      </c>
    </row>
    <row r="35" spans="1:14">
      <c r="A35" s="9" t="s">
        <v>20</v>
      </c>
      <c r="B35" s="11" t="s">
        <v>80</v>
      </c>
      <c r="E35" s="29">
        <f t="shared" si="2"/>
        <v>640.6689891400581</v>
      </c>
      <c r="F35" s="29">
        <f t="shared" si="3"/>
        <v>3567.8363182910502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-2.2813196498599992E-10</v>
      </c>
      <c r="K35" s="33">
        <f t="shared" si="6"/>
        <v>1.4661802726772545E-12</v>
      </c>
      <c r="L35" s="32" t="e">
        <f t="shared" si="9"/>
        <v>#VALUE!</v>
      </c>
      <c r="M35" s="33" t="e">
        <f t="shared" si="7"/>
        <v>#VALUE!</v>
      </c>
      <c r="N35" s="3"/>
    </row>
    <row r="36" spans="1:14">
      <c r="A36" s="9" t="s">
        <v>21</v>
      </c>
      <c r="B36" s="11" t="s">
        <v>80</v>
      </c>
      <c r="E36" s="29">
        <f t="shared" si="2"/>
        <v>630.81254315328795</v>
      </c>
      <c r="F36" s="29">
        <f t="shared" si="3"/>
        <v>3513.4287364440784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-1.5900923121850005E-10</v>
      </c>
      <c r="K36" s="33">
        <f t="shared" si="6"/>
        <v>1.0120405957845965E-12</v>
      </c>
      <c r="L36" s="32" t="e">
        <f t="shared" si="9"/>
        <v>#VALUE!</v>
      </c>
      <c r="M36" s="33" t="e">
        <f t="shared" si="7"/>
        <v>#VALUE!</v>
      </c>
      <c r="N36" s="3"/>
    </row>
    <row r="37" spans="1:14">
      <c r="A37" s="9" t="s">
        <v>22</v>
      </c>
      <c r="B37" s="11" t="s">
        <v>80</v>
      </c>
      <c r="E37" s="29">
        <f t="shared" si="2"/>
        <v>620.95609716651779</v>
      </c>
      <c r="F37" s="29">
        <f t="shared" si="3"/>
        <v>3458.4297678379016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-1.1202701104349994E-10</v>
      </c>
      <c r="K37" s="33">
        <f t="shared" si="6"/>
        <v>6.9271309191933677E-13</v>
      </c>
      <c r="L37" s="32" t="e">
        <f t="shared" si="9"/>
        <v>#VALUE!</v>
      </c>
      <c r="M37" s="33" t="e">
        <f t="shared" si="7"/>
        <v>#VALUE!</v>
      </c>
    </row>
    <row r="38" spans="1:14">
      <c r="A38" s="51" t="s">
        <v>11</v>
      </c>
      <c r="B38" s="52"/>
      <c r="E38" s="29">
        <f t="shared" si="2"/>
        <v>611.09965117974775</v>
      </c>
      <c r="F38" s="29">
        <f t="shared" si="3"/>
        <v>3404.0221859909302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-7.9637629759999941E-11</v>
      </c>
      <c r="K38" s="33">
        <f t="shared" si="6"/>
        <v>4.8923537273605321E-13</v>
      </c>
      <c r="L38" s="32" t="e">
        <f t="shared" si="9"/>
        <v>#VALUE!</v>
      </c>
      <c r="M38" s="33" t="e">
        <f t="shared" si="7"/>
        <v>#VALUE!</v>
      </c>
    </row>
    <row r="39" spans="1:14">
      <c r="A39" s="62"/>
      <c r="B39" s="63"/>
      <c r="E39" s="29">
        <f t="shared" si="2"/>
        <v>601.2432051929776</v>
      </c>
      <c r="F39" s="29">
        <f t="shared" si="3"/>
        <v>3349.2203463044884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-5.6320459385000003E-11</v>
      </c>
      <c r="K39" s="33">
        <f t="shared" si="6"/>
        <v>4.6177550904142832E-13</v>
      </c>
      <c r="L39" s="32" t="e">
        <f t="shared" si="9"/>
        <v>#VALUE!</v>
      </c>
      <c r="M39" s="33" t="e">
        <f t="shared" si="7"/>
        <v>#VALUE!</v>
      </c>
      <c r="N39" s="3"/>
    </row>
    <row r="40" spans="1:14">
      <c r="A40" s="53"/>
      <c r="B40" s="54"/>
      <c r="E40" s="29">
        <f t="shared" si="2"/>
        <v>591.38675920620744</v>
      </c>
      <c r="F40" s="29">
        <f t="shared" si="3"/>
        <v>3294.6156355377816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-3.9815403974999985E-11</v>
      </c>
      <c r="K40" s="33">
        <f t="shared" si="6"/>
        <v>2.6483879294691564E-13</v>
      </c>
      <c r="L40" s="32" t="e">
        <f t="shared" si="9"/>
        <v>#VALUE!</v>
      </c>
      <c r="M40" s="33" t="e">
        <f t="shared" si="7"/>
        <v>#VALUE!</v>
      </c>
      <c r="N40" s="3"/>
    </row>
    <row r="41" spans="1:14">
      <c r="A41" s="9" t="s">
        <v>56</v>
      </c>
      <c r="B41" s="11" t="s">
        <v>80</v>
      </c>
      <c r="E41" s="29">
        <f t="shared" si="2"/>
        <v>581.5303132194374</v>
      </c>
      <c r="F41" s="29">
        <f t="shared" si="3"/>
        <v>3239.6166669316049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-2.7956729791999999E-11</v>
      </c>
      <c r="K41" s="33">
        <f t="shared" si="6"/>
        <v>1.919465658652897E-13</v>
      </c>
      <c r="L41" s="32" t="e">
        <f t="shared" si="9"/>
        <v>#VALUE!</v>
      </c>
      <c r="M41" s="33" t="e">
        <f t="shared" si="7"/>
        <v>#VALUE!</v>
      </c>
      <c r="N41" s="3"/>
    </row>
    <row r="42" spans="1:14">
      <c r="A42" s="9" t="s">
        <v>24</v>
      </c>
      <c r="B42" s="11" t="s">
        <v>80</v>
      </c>
      <c r="E42" s="29">
        <f t="shared" si="2"/>
        <v>571.67386723266725</v>
      </c>
      <c r="F42" s="29">
        <f t="shared" si="3"/>
        <v>3185.0119561648985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-2.0169182214999996E-11</v>
      </c>
      <c r="K42" s="33">
        <f t="shared" si="6"/>
        <v>1.6921651233272114E-13</v>
      </c>
      <c r="L42" s="32" t="e">
        <f t="shared" si="9"/>
        <v>#VALUE!</v>
      </c>
      <c r="M42" s="33" t="e">
        <f t="shared" si="7"/>
        <v>#VALUE!</v>
      </c>
      <c r="N42" s="3"/>
    </row>
    <row r="43" spans="1:14">
      <c r="A43" s="51" t="s">
        <v>12</v>
      </c>
      <c r="B43" s="52"/>
      <c r="E43" s="29">
        <f t="shared" si="2"/>
        <v>561.81742124589709</v>
      </c>
      <c r="F43" s="29">
        <f t="shared" si="3"/>
        <v>3130.2101164784563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-1.4156284810000019E-11</v>
      </c>
      <c r="K43" s="33">
        <f t="shared" si="6"/>
        <v>1.3817834603204815E-13</v>
      </c>
      <c r="L43" s="32" t="e">
        <f t="shared" si="9"/>
        <v>#VALUE!</v>
      </c>
      <c r="M43" s="33" t="e">
        <f t="shared" si="7"/>
        <v>#VALUE!</v>
      </c>
      <c r="N43" s="3"/>
    </row>
    <row r="44" spans="1:14">
      <c r="A44" s="53"/>
      <c r="B44" s="54"/>
      <c r="E44" s="29">
        <f t="shared" si="2"/>
        <v>551.96097525912694</v>
      </c>
      <c r="F44" s="29">
        <f t="shared" si="3"/>
        <v>3075.6054057117499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-1.0203393789999996E-11</v>
      </c>
      <c r="K44" s="33">
        <f t="shared" si="6"/>
        <v>1.2332255552333045E-13</v>
      </c>
      <c r="L44" s="32" t="e">
        <f t="shared" si="9"/>
        <v>#VALUE!</v>
      </c>
      <c r="M44" s="33" t="e">
        <f t="shared" si="7"/>
        <v>#VALUE!</v>
      </c>
      <c r="N44" s="3"/>
    </row>
    <row r="45" spans="1:14">
      <c r="A45" s="9" t="s">
        <v>13</v>
      </c>
      <c r="B45" s="11" t="s">
        <v>80</v>
      </c>
      <c r="E45" s="29">
        <f t="shared" si="2"/>
        <v>542.1045292723569</v>
      </c>
      <c r="F45" s="29">
        <f t="shared" si="3"/>
        <v>3021.0006949450435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-7.611333659999999E-12</v>
      </c>
      <c r="K45" s="33">
        <f t="shared" si="6"/>
        <v>2.4003058437921953E-13</v>
      </c>
      <c r="L45" s="32" t="e">
        <f t="shared" si="9"/>
        <v>#VALUE!</v>
      </c>
      <c r="M45" s="33" t="e">
        <f t="shared" si="7"/>
        <v>#VALUE!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6" t="s">
        <v>76</v>
      </c>
      <c r="F47" s="56"/>
      <c r="H47" s="61" t="s">
        <v>86</v>
      </c>
      <c r="I47" s="61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e">
        <f t="shared" si="10"/>
        <v>#VALUE!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>
      <c r="L54" s="35" t="e">
        <f t="shared" si="10"/>
        <v>#VALUE!</v>
      </c>
      <c r="N54" s="3"/>
    </row>
    <row r="55" spans="1:14">
      <c r="L55" s="35" t="e">
        <f t="shared" si="10"/>
        <v>#VALUE!</v>
      </c>
      <c r="N55" s="3"/>
    </row>
    <row r="56" spans="1:14">
      <c r="L56" s="35" t="e">
        <f t="shared" si="10"/>
        <v>#VALUE!</v>
      </c>
      <c r="N56" s="3"/>
    </row>
    <row r="57" spans="1:14">
      <c r="L57" s="35" t="e">
        <f t="shared" si="10"/>
        <v>#VALUE!</v>
      </c>
      <c r="N57" s="3"/>
    </row>
    <row r="58" spans="1:14">
      <c r="L58" s="35" t="e">
        <f t="shared" si="10"/>
        <v>#VALUE!</v>
      </c>
      <c r="N58" s="3"/>
    </row>
    <row r="59" spans="1:14">
      <c r="L59" s="35" t="e">
        <f t="shared" si="10"/>
        <v>#VALUE!</v>
      </c>
      <c r="N59" s="3"/>
    </row>
    <row r="60" spans="1:14">
      <c r="L60" s="35" t="e">
        <f t="shared" si="10"/>
        <v>#VALUE!</v>
      </c>
    </row>
    <row r="61" spans="1:14">
      <c r="L61" s="35" t="e">
        <f t="shared" si="10"/>
        <v>#VALUE!</v>
      </c>
    </row>
    <row r="62" spans="1:14">
      <c r="L62" s="35" t="e">
        <f t="shared" si="10"/>
        <v>#VALUE!</v>
      </c>
    </row>
    <row r="63" spans="1:14">
      <c r="L63" s="35" t="e">
        <f t="shared" si="10"/>
        <v>#VALUE!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2018-07-12T13:26:28Z</dcterms:modified>
</cp:coreProperties>
</file>