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<sst xmlns="http://schemas.openxmlformats.org/spreadsheetml/2006/main" count="478" uniqueCount="96">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</sst>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690.6695657473547</c:v>
                </c:pt>
                <c:pt idx="1">
                  <c:v>680.8028576652496</c:v>
                </c:pt>
                <c:pt idx="2">
                  <c:v>670.9361495831445</c:v>
                </c:pt>
                <c:pt idx="3">
                  <c:v>661.0694415010394</c:v>
                </c:pt>
                <c:pt idx="4">
                  <c:v>651.2027334189343</c:v>
                </c:pt>
                <c:pt idx="5">
                  <c:v>641.3360253368294</c:v>
                </c:pt>
                <c:pt idx="6">
                  <c:v>631.4693172547243</c:v>
                </c:pt>
                <c:pt idx="7">
                  <c:v>621.6026091726192</c:v>
                </c:pt>
                <c:pt idx="8">
                  <c:v>611.7359010905142</c:v>
                </c:pt>
                <c:pt idx="9">
                  <c:v>601.8691930084091</c:v>
                </c:pt>
                <c:pt idx="10">
                  <c:v>592.002484926304</c:v>
                </c:pt>
                <c:pt idx="11">
                  <c:v>582.1357768441988</c:v>
                </c:pt>
                <c:pt idx="12">
                  <c:v>572.2690687620939</c:v>
                </c:pt>
                <c:pt idx="13">
                  <c:v>562.4023606799888</c:v>
                </c:pt>
                <c:pt idx="14">
                  <c:v>552.5356525978837</c:v>
                </c:pt>
                <c:pt idx="15">
                  <c:v>542.6689445157787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77776"/>
        <c:axId val="-20797464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690.6695657473547</c:v>
                </c:pt>
                <c:pt idx="1">
                  <c:v>680.8028576652496</c:v>
                </c:pt>
                <c:pt idx="2">
                  <c:v>670.9361495831445</c:v>
                </c:pt>
                <c:pt idx="3">
                  <c:v>661.0694415010394</c:v>
                </c:pt>
                <c:pt idx="4">
                  <c:v>651.2027334189343</c:v>
                </c:pt>
                <c:pt idx="5">
                  <c:v>641.3360253368294</c:v>
                </c:pt>
                <c:pt idx="6">
                  <c:v>631.4693172547243</c:v>
                </c:pt>
                <c:pt idx="7">
                  <c:v>621.6026091726192</c:v>
                </c:pt>
                <c:pt idx="8">
                  <c:v>611.7359010905142</c:v>
                </c:pt>
                <c:pt idx="9">
                  <c:v>601.8691930084091</c:v>
                </c:pt>
                <c:pt idx="10">
                  <c:v>592.002484926304</c:v>
                </c:pt>
                <c:pt idx="11">
                  <c:v>582.1357768441988</c:v>
                </c:pt>
                <c:pt idx="12">
                  <c:v>572.2690687620939</c:v>
                </c:pt>
                <c:pt idx="13">
                  <c:v>562.4023606799888</c:v>
                </c:pt>
                <c:pt idx="14">
                  <c:v>552.5356525978837</c:v>
                </c:pt>
                <c:pt idx="15">
                  <c:v>542.6689445157787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82224"/>
        <c:axId val="-2066657024"/>
      </c:scatterChart>
      <c:valAx>
        <c:axId val="-2066377776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46496"/>
        <c:crosses val="autoZero"/>
        <c:crossBetween val="midCat"/>
      </c:valAx>
      <c:valAx>
        <c:axId val="-207974649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77776"/>
        <c:crosses val="autoZero"/>
        <c:crossBetween val="midCat"/>
      </c:valAx>
      <c:valAx>
        <c:axId val="-2066657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5882224"/>
        <c:crosses val="max"/>
        <c:crossBetween val="midCat"/>
      </c:valAx>
      <c:valAx>
        <c:axId val="-20658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6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2_QC5_20180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1.2767031440000006E-12</v>
          </cell>
          <cell r="B7">
            <v>1.3561895261944882E-13</v>
          </cell>
          <cell r="C7">
            <v>-9.2870778650000117E-12</v>
          </cell>
          <cell r="D7">
            <v>1.542300067445451E-13</v>
          </cell>
        </row>
      </sheetData>
      <sheetData sheetId="2">
        <row r="7">
          <cell r="A7">
            <v>9.3336889749999994E-13</v>
          </cell>
          <cell r="B7">
            <v>1.3977645990702086E-13</v>
          </cell>
          <cell r="C7">
            <v>-1.3255885750000009E-11</v>
          </cell>
          <cell r="D7">
            <v>1.7432150709865921E-13</v>
          </cell>
        </row>
      </sheetData>
      <sheetData sheetId="3">
        <row r="7">
          <cell r="A7">
            <v>9.2541084349999948E-13</v>
          </cell>
          <cell r="B7">
            <v>1.4546978047176666E-13</v>
          </cell>
          <cell r="C7">
            <v>-1.8292212549999998E-11</v>
          </cell>
          <cell r="D7">
            <v>1.9907475530967757E-13</v>
          </cell>
        </row>
      </sheetData>
      <sheetData sheetId="4">
        <row r="7">
          <cell r="A7">
            <v>-7.8784980549999953E-13</v>
          </cell>
          <cell r="B7">
            <v>1.3608937383703265E-13</v>
          </cell>
          <cell r="C7">
            <v>-2.7956730250000014E-11</v>
          </cell>
          <cell r="D7">
            <v>2.1736906612956081E-13</v>
          </cell>
        </row>
      </sheetData>
      <sheetData sheetId="5">
        <row r="7">
          <cell r="A7">
            <v>-1.1527845239999995E-12</v>
          </cell>
          <cell r="B7">
            <v>1.5476314752846485E-13</v>
          </cell>
          <cell r="C7">
            <v>-3.9701717299999976E-11</v>
          </cell>
          <cell r="D7">
            <v>3.0131692888641543E-13</v>
          </cell>
        </row>
      </sheetData>
      <sheetData sheetId="6">
        <row r="7">
          <cell r="A7">
            <v>-7.9580784700000029E-13</v>
          </cell>
          <cell r="B7">
            <v>2.1812489943545169E-13</v>
          </cell>
          <cell r="C7">
            <v>-5.5068767449999995E-11</v>
          </cell>
          <cell r="D7">
            <v>3.8477603748477823E-13</v>
          </cell>
        </row>
      </sheetData>
      <sheetData sheetId="7">
        <row r="7">
          <cell r="A7">
            <v>-8.4469318699999904E-13</v>
          </cell>
          <cell r="B7">
            <v>1.5600762621953466E-13</v>
          </cell>
          <cell r="C7">
            <v>-7.7508275299999983E-11</v>
          </cell>
          <cell r="D7">
            <v>5.753146945812439E-13</v>
          </cell>
        </row>
      </sheetData>
      <sheetData sheetId="8">
        <row r="7">
          <cell r="A7">
            <v>-1.1516476949999993E-12</v>
          </cell>
          <cell r="B7">
            <v>1.4873320838012987E-13</v>
          </cell>
          <cell r="C7">
            <v>-1.0877669904999999E-10</v>
          </cell>
          <cell r="D7">
            <v>7.9462366633188167E-13</v>
          </cell>
        </row>
      </sheetData>
      <sheetData sheetId="9">
        <row r="7">
          <cell r="A7">
            <v>-2.1566393365E-12</v>
          </cell>
          <cell r="B7">
            <v>1.4749576350347316E-13</v>
          </cell>
          <cell r="C7">
            <v>-1.5634214149999999E-10</v>
          </cell>
          <cell r="D7">
            <v>1.1119451288688733E-12</v>
          </cell>
        </row>
      </sheetData>
      <sheetData sheetId="10">
        <row r="7">
          <cell r="A7">
            <v>-1.4756551035000007E-12</v>
          </cell>
          <cell r="B7">
            <v>1.6781395368631407E-13</v>
          </cell>
          <cell r="C7">
            <v>-2.2357425550000009E-10</v>
          </cell>
          <cell r="D7">
            <v>1.5821837470037292E-12</v>
          </cell>
        </row>
      </sheetData>
      <sheetData sheetId="11">
        <row r="7">
          <cell r="A7">
            <v>-1.6416378894999994E-12</v>
          </cell>
          <cell r="B7">
            <v>1.7362081010135052E-13</v>
          </cell>
          <cell r="C7">
            <v>-3.1711351699999993E-10</v>
          </cell>
          <cell r="D7">
            <v>2.1385568720151611E-12</v>
          </cell>
        </row>
      </sheetData>
      <sheetData sheetId="12">
        <row r="7">
          <cell r="A7">
            <v>-1.3744737884999996E-12</v>
          </cell>
          <cell r="B7">
            <v>2.0116190191232824E-13</v>
          </cell>
          <cell r="C7">
            <v>-4.5528963899999999E-10</v>
          </cell>
          <cell r="D7">
            <v>3.3844121915037765E-12</v>
          </cell>
        </row>
      </sheetData>
      <sheetData sheetId="13">
        <row r="7">
          <cell r="A7">
            <v>-2.5090685524999998E-12</v>
          </cell>
          <cell r="B7">
            <v>2.5497874227075804E-13</v>
          </cell>
          <cell r="C7">
            <v>-6.6074449050000067E-10</v>
          </cell>
          <cell r="D7">
            <v>4.9814452014712692E-12</v>
          </cell>
        </row>
      </sheetData>
      <sheetData sheetId="14">
        <row r="7">
          <cell r="A7">
            <v>-3.1820945335000014E-12</v>
          </cell>
          <cell r="B7">
            <v>2.8530160599584479E-13</v>
          </cell>
          <cell r="C7">
            <v>-9.6039682899999949E-10</v>
          </cell>
          <cell r="D7">
            <v>6.8073619064697569E-12</v>
          </cell>
        </row>
      </sheetData>
      <sheetData sheetId="15">
        <row r="7">
          <cell r="A7">
            <v>-3.6209257314999993E-12</v>
          </cell>
          <cell r="B7">
            <v>3.857310310868409E-13</v>
          </cell>
          <cell r="C7">
            <v>-1.3846579419999997E-9</v>
          </cell>
          <cell r="D7">
            <v>1.0338208300694079E-11</v>
          </cell>
        </row>
      </sheetData>
      <sheetData sheetId="16">
        <row r="7">
          <cell r="A7">
            <v>-4.5963588525000013E-12</v>
          </cell>
          <cell r="B7">
            <v>6.2944994526889826E-13</v>
          </cell>
          <cell r="C7">
            <v>-1.9790866249999998E-9</v>
          </cell>
          <cell r="D7">
            <v>1.4107707935922776E-11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 x14ac:dyDescent="0.2">
      <c r="A3" s="40" t="s">
        <v>1</v>
      </c>
      <c r="B3" s="41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2"/>
      <c r="B4" s="43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4" t="s">
        <v>60</v>
      </c>
      <c r="F6" s="13">
        <v>3900</v>
      </c>
      <c r="G6" s="14">
        <v>700</v>
      </c>
      <c r="H6" s="15"/>
      <c r="I6" s="16">
        <v>972</v>
      </c>
      <c r="J6" s="17">
        <v>22.3</v>
      </c>
      <c r="K6" s="18">
        <v>484</v>
      </c>
      <c r="L6" s="12">
        <f>SQRT(K6)</f>
        <v>22</v>
      </c>
      <c r="M6" s="14">
        <v>91252</v>
      </c>
      <c r="N6" s="23">
        <f>SQRT(M6)</f>
        <v>302.07945974527962</v>
      </c>
      <c r="O6" s="67">
        <f>'[1]700uA'!A7</f>
        <v>-4.5963588525000013E-12</v>
      </c>
      <c r="P6" s="12">
        <f>'[1]700uA'!B7</f>
        <v>6.2944994526889826E-13</v>
      </c>
      <c r="Q6" s="68">
        <f>'[1]700uA'!C7</f>
        <v>-1.9790866249999998E-9</v>
      </c>
      <c r="R6" s="68">
        <f>'[1]700uA'!D7</f>
        <v>1.4107707935922776E-11</v>
      </c>
    </row>
    <row r="7" spans="1:18" x14ac:dyDescent="0.2">
      <c r="A7" s="9" t="s">
        <v>3</v>
      </c>
      <c r="B7" s="11" t="s">
        <v>80</v>
      </c>
      <c r="C7"/>
      <c r="D7"/>
      <c r="E7" s="55"/>
      <c r="F7" s="13">
        <v>3844</v>
      </c>
      <c r="G7" s="14">
        <v>690</v>
      </c>
      <c r="H7" s="15"/>
      <c r="I7" s="16"/>
      <c r="J7" s="17"/>
      <c r="K7" s="18">
        <v>378</v>
      </c>
      <c r="L7" s="12">
        <f t="shared" ref="L7:L21" si="0">SQRT(K7)</f>
        <v>19.442222095223581</v>
      </c>
      <c r="M7" s="18">
        <v>84909</v>
      </c>
      <c r="N7" s="23">
        <f t="shared" ref="N7:N21" si="1">SQRT(M7)</f>
        <v>291.39148923741749</v>
      </c>
      <c r="O7" s="67">
        <f>'[1]690uA'!A7</f>
        <v>-3.6209257314999993E-12</v>
      </c>
      <c r="P7" s="68">
        <f>'[1]690uA'!B7</f>
        <v>3.857310310868409E-13</v>
      </c>
      <c r="Q7" s="68">
        <f>'[1]690uA'!C7</f>
        <v>-1.3846579419999997E-9</v>
      </c>
      <c r="R7" s="68">
        <f>'[1]690uA'!D7</f>
        <v>1.0338208300694079E-11</v>
      </c>
    </row>
    <row r="8" spans="1:18" x14ac:dyDescent="0.2">
      <c r="A8" s="9" t="s">
        <v>28</v>
      </c>
      <c r="B8" s="11" t="s">
        <v>80</v>
      </c>
      <c r="C8"/>
      <c r="D8"/>
      <c r="E8" s="55"/>
      <c r="F8" s="13">
        <v>3789</v>
      </c>
      <c r="G8" s="14">
        <v>680</v>
      </c>
      <c r="H8" s="15"/>
      <c r="I8" s="16"/>
      <c r="J8" s="17"/>
      <c r="K8" s="18">
        <v>289</v>
      </c>
      <c r="L8" s="12">
        <f t="shared" si="0"/>
        <v>17</v>
      </c>
      <c r="M8" s="14">
        <v>81706</v>
      </c>
      <c r="N8" s="23">
        <f t="shared" si="1"/>
        <v>285.84261403786525</v>
      </c>
      <c r="O8" s="67">
        <f>'[1]680uA'!A7</f>
        <v>-3.1820945335000014E-12</v>
      </c>
      <c r="P8" s="68">
        <f>'[1]680uA'!B7</f>
        <v>2.8530160599584479E-13</v>
      </c>
      <c r="Q8" s="68">
        <f>'[1]680uA'!C7</f>
        <v>-9.6039682899999949E-10</v>
      </c>
      <c r="R8" s="68">
        <f>'[1]680uA'!D7</f>
        <v>6.8073619064697569E-12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5"/>
      <c r="F9" s="13">
        <v>3733</v>
      </c>
      <c r="G9" s="14">
        <v>670</v>
      </c>
      <c r="H9" s="15"/>
      <c r="I9" s="16"/>
      <c r="J9" s="17"/>
      <c r="K9" s="18">
        <v>271</v>
      </c>
      <c r="L9" s="12">
        <f t="shared" si="0"/>
        <v>16.46207763315433</v>
      </c>
      <c r="M9" s="14">
        <v>73369</v>
      </c>
      <c r="N9" s="23">
        <f t="shared" si="1"/>
        <v>270.86712609691119</v>
      </c>
      <c r="O9" s="67">
        <f>'[1]670uA'!A7</f>
        <v>-2.5090685524999998E-12</v>
      </c>
      <c r="P9" s="68">
        <f>'[1]670uA'!B7</f>
        <v>2.5497874227075804E-13</v>
      </c>
      <c r="Q9" s="68">
        <f>'[1]670uA'!C7</f>
        <v>-6.6074449050000067E-10</v>
      </c>
      <c r="R9" s="68">
        <f>'[1]670uA'!D7</f>
        <v>4.9814452014712692E-12</v>
      </c>
    </row>
    <row r="10" spans="1:18" x14ac:dyDescent="0.2">
      <c r="A10" s="40" t="s">
        <v>23</v>
      </c>
      <c r="B10" s="41"/>
      <c r="C10" s="4"/>
      <c r="D10" s="6"/>
      <c r="E10" s="55"/>
      <c r="F10" s="13">
        <v>3678</v>
      </c>
      <c r="G10" s="14">
        <v>660</v>
      </c>
      <c r="H10" s="15"/>
      <c r="I10" s="16"/>
      <c r="J10" s="17"/>
      <c r="K10" s="18">
        <v>223</v>
      </c>
      <c r="L10" s="12">
        <f t="shared" si="0"/>
        <v>14.933184523068078</v>
      </c>
      <c r="M10" s="14">
        <v>67278</v>
      </c>
      <c r="N10" s="23">
        <f t="shared" si="1"/>
        <v>259.38003007170772</v>
      </c>
      <c r="O10" s="67">
        <f>'[1]660uA'!A7</f>
        <v>-1.3744737884999996E-12</v>
      </c>
      <c r="P10" s="68">
        <f>'[1]660uA'!B7</f>
        <v>2.0116190191232824E-13</v>
      </c>
      <c r="Q10" s="68">
        <f>'[1]660uA'!C7</f>
        <v>-4.5528963899999999E-10</v>
      </c>
      <c r="R10" s="68">
        <f>'[1]660uA'!D7</f>
        <v>3.3844121915037765E-12</v>
      </c>
    </row>
    <row r="11" spans="1:18" x14ac:dyDescent="0.2">
      <c r="A11" s="42"/>
      <c r="B11" s="43"/>
      <c r="C11" s="4"/>
      <c r="D11" s="6"/>
      <c r="E11" s="55"/>
      <c r="F11" s="13">
        <v>3622.4</v>
      </c>
      <c r="G11" s="14">
        <v>650</v>
      </c>
      <c r="H11" s="15"/>
      <c r="I11" s="16"/>
      <c r="J11" s="17"/>
      <c r="K11" s="18">
        <v>189</v>
      </c>
      <c r="L11" s="12">
        <f t="shared" si="0"/>
        <v>13.74772708486752</v>
      </c>
      <c r="M11" s="14">
        <v>65503</v>
      </c>
      <c r="N11" s="23">
        <f t="shared" si="1"/>
        <v>255.93553875927429</v>
      </c>
      <c r="O11" s="67">
        <f>'[1]650uA'!A7</f>
        <v>-1.6416378894999994E-12</v>
      </c>
      <c r="P11" s="68">
        <f>'[1]650uA'!B7</f>
        <v>1.7362081010135052E-13</v>
      </c>
      <c r="Q11" s="68">
        <f>'[1]650uA'!C7</f>
        <v>-3.1711351699999993E-10</v>
      </c>
      <c r="R11" s="68">
        <f>'[1]650uA'!D7</f>
        <v>2.1385568720151611E-12</v>
      </c>
    </row>
    <row r="12" spans="1:18" x14ac:dyDescent="0.2">
      <c r="A12" s="9" t="s">
        <v>57</v>
      </c>
      <c r="B12" s="11" t="s">
        <v>80</v>
      </c>
      <c r="C12" s="4"/>
      <c r="D12" s="6"/>
      <c r="E12" s="55"/>
      <c r="F12" s="13">
        <v>3567.2</v>
      </c>
      <c r="G12" s="14">
        <v>640</v>
      </c>
      <c r="H12" s="15"/>
      <c r="I12" s="16"/>
      <c r="J12" s="17"/>
      <c r="K12" s="18">
        <v>168</v>
      </c>
      <c r="L12" s="12">
        <f t="shared" si="0"/>
        <v>12.961481396815721</v>
      </c>
      <c r="M12" s="14">
        <v>64249</v>
      </c>
      <c r="N12" s="23">
        <f>SQRT(M12)</f>
        <v>253.4738645304482</v>
      </c>
      <c r="O12" s="67">
        <f>'[1]640uA'!A7</f>
        <v>-1.4756551035000007E-12</v>
      </c>
      <c r="P12" s="68">
        <f>'[1]640uA'!B7</f>
        <v>1.6781395368631407E-13</v>
      </c>
      <c r="Q12" s="68">
        <f>'[1]640uA'!C7</f>
        <v>-2.2357425550000009E-10</v>
      </c>
      <c r="R12" s="68">
        <f>'[1]640uA'!D7</f>
        <v>1.5821837470037292E-12</v>
      </c>
    </row>
    <row r="13" spans="1:18" x14ac:dyDescent="0.2">
      <c r="A13" s="9" t="s">
        <v>45</v>
      </c>
      <c r="B13" s="11" t="s">
        <v>80</v>
      </c>
      <c r="C13" s="4"/>
      <c r="D13" s="6"/>
      <c r="E13" s="55"/>
      <c r="F13" s="13">
        <v>3511.2</v>
      </c>
      <c r="G13" s="14">
        <v>630</v>
      </c>
      <c r="H13" s="15"/>
      <c r="I13" s="16"/>
      <c r="J13" s="17"/>
      <c r="K13" s="18">
        <v>149</v>
      </c>
      <c r="L13" s="12">
        <f t="shared" si="0"/>
        <v>12.206555615733702</v>
      </c>
      <c r="M13" s="14">
        <v>62506</v>
      </c>
      <c r="N13" s="23">
        <f t="shared" si="1"/>
        <v>250.01199971201382</v>
      </c>
      <c r="O13" s="67">
        <f>'[1]630uA'!A7</f>
        <v>-2.1566393365E-12</v>
      </c>
      <c r="P13" s="68">
        <f>'[1]630uA'!B7</f>
        <v>1.4749576350347316E-13</v>
      </c>
      <c r="Q13" s="68">
        <f>'[1]630uA'!C7</f>
        <v>-1.5634214149999999E-10</v>
      </c>
      <c r="R13" s="68">
        <f>'[1]630uA'!D7</f>
        <v>1.1119451288688733E-12</v>
      </c>
    </row>
    <row r="14" spans="1:18" x14ac:dyDescent="0.2">
      <c r="A14" s="9" t="s">
        <v>54</v>
      </c>
      <c r="B14" s="11" t="s">
        <v>80</v>
      </c>
      <c r="C14" s="4"/>
      <c r="D14" s="6"/>
      <c r="E14" s="55"/>
      <c r="F14" s="13">
        <v>3455.4</v>
      </c>
      <c r="G14" s="14">
        <v>620</v>
      </c>
      <c r="H14" s="15"/>
      <c r="I14" s="16"/>
      <c r="J14" s="17"/>
      <c r="K14" s="18">
        <v>93</v>
      </c>
      <c r="L14" s="12">
        <f t="shared" si="0"/>
        <v>9.6436507609929549</v>
      </c>
      <c r="M14" s="14">
        <v>59969</v>
      </c>
      <c r="N14" s="23">
        <f t="shared" si="1"/>
        <v>244.88568761771276</v>
      </c>
      <c r="O14" s="67">
        <f>'[1]620uA'!A7</f>
        <v>-1.1516476949999993E-12</v>
      </c>
      <c r="P14" s="68">
        <f>'[1]620uA'!B7</f>
        <v>1.4873320838012987E-13</v>
      </c>
      <c r="Q14" s="68">
        <f>'[1]620uA'!C7</f>
        <v>-1.0877669904999999E-10</v>
      </c>
      <c r="R14" s="68">
        <f>'[1]620uA'!D7</f>
        <v>7.9462366633188167E-13</v>
      </c>
    </row>
    <row r="15" spans="1:18" x14ac:dyDescent="0.2">
      <c r="A15" s="9" t="s">
        <v>55</v>
      </c>
      <c r="B15" s="11" t="s">
        <v>80</v>
      </c>
      <c r="C15" s="4"/>
      <c r="D15" s="6"/>
      <c r="E15" s="55"/>
      <c r="F15" s="13">
        <v>3400.2</v>
      </c>
      <c r="G15" s="14">
        <v>610</v>
      </c>
      <c r="H15" s="15"/>
      <c r="I15" s="16"/>
      <c r="J15" s="17"/>
      <c r="K15" s="18">
        <v>65</v>
      </c>
      <c r="L15" s="12">
        <f t="shared" si="0"/>
        <v>8.0622577482985491</v>
      </c>
      <c r="M15" s="14">
        <v>56819</v>
      </c>
      <c r="N15" s="23">
        <f t="shared" si="1"/>
        <v>238.36736353788032</v>
      </c>
      <c r="O15" s="67">
        <f>'[1]610uA'!A7</f>
        <v>-8.4469318699999904E-13</v>
      </c>
      <c r="P15" s="68">
        <f>'[1]610uA'!B7</f>
        <v>1.5600762621953466E-13</v>
      </c>
      <c r="Q15" s="68">
        <f>'[1]610uA'!C7</f>
        <v>-7.7508275299999983E-11</v>
      </c>
      <c r="R15" s="68">
        <f>'[1]610uA'!D7</f>
        <v>5.753146945812439E-13</v>
      </c>
    </row>
    <row r="16" spans="1:18" x14ac:dyDescent="0.2">
      <c r="A16" s="9" t="s">
        <v>49</v>
      </c>
      <c r="B16" s="11" t="s">
        <v>80</v>
      </c>
      <c r="C16" s="4"/>
      <c r="D16" s="6"/>
      <c r="E16" s="55"/>
      <c r="F16" s="13">
        <v>3344.2</v>
      </c>
      <c r="G16" s="14">
        <v>600</v>
      </c>
      <c r="H16" s="15"/>
      <c r="I16" s="16"/>
      <c r="J16" s="17"/>
      <c r="K16" s="18">
        <v>52</v>
      </c>
      <c r="L16" s="12">
        <f t="shared" si="0"/>
        <v>7.2111025509279782</v>
      </c>
      <c r="M16" s="14">
        <v>50488</v>
      </c>
      <c r="N16" s="23">
        <f t="shared" si="1"/>
        <v>224.69534930656664</v>
      </c>
      <c r="O16" s="67">
        <f>'[1]600uA'!A7</f>
        <v>-7.9580784700000029E-13</v>
      </c>
      <c r="P16" s="68">
        <f>'[1]600uA'!B7</f>
        <v>2.1812489943545169E-13</v>
      </c>
      <c r="Q16" s="68">
        <f>'[1]600uA'!C7</f>
        <v>-5.5068767449999995E-11</v>
      </c>
      <c r="R16" s="68">
        <f>'[1]600uA'!D7</f>
        <v>3.8477603748477823E-13</v>
      </c>
    </row>
    <row r="17" spans="1:20" x14ac:dyDescent="0.2">
      <c r="A17" s="9" t="s">
        <v>62</v>
      </c>
      <c r="B17" s="11" t="s">
        <v>80</v>
      </c>
      <c r="C17" s="4"/>
      <c r="D17" s="6"/>
      <c r="E17" s="55"/>
      <c r="F17" s="13">
        <v>3289.2</v>
      </c>
      <c r="G17" s="14">
        <v>590</v>
      </c>
      <c r="H17" s="15"/>
      <c r="I17" s="16"/>
      <c r="J17" s="17"/>
      <c r="K17" s="18">
        <v>24</v>
      </c>
      <c r="L17" s="12">
        <f t="shared" si="0"/>
        <v>4.8989794855663558</v>
      </c>
      <c r="M17" s="14">
        <v>32409</v>
      </c>
      <c r="N17" s="23">
        <f t="shared" si="1"/>
        <v>180.02499826412998</v>
      </c>
      <c r="O17" s="67">
        <f>'[1]590uA'!A7</f>
        <v>-1.1527845239999995E-12</v>
      </c>
      <c r="P17" s="68">
        <f>'[1]590uA'!B7</f>
        <v>1.5476314752846485E-13</v>
      </c>
      <c r="Q17" s="68">
        <f>'[1]590uA'!C7</f>
        <v>-3.9701717299999976E-11</v>
      </c>
      <c r="R17" s="68">
        <f>'[1]590uA'!D7</f>
        <v>3.0131692888641543E-13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5"/>
      <c r="F18" s="13">
        <v>3233.2</v>
      </c>
      <c r="G18" s="14">
        <v>580</v>
      </c>
      <c r="H18" s="15"/>
      <c r="I18" s="16"/>
      <c r="J18" s="17"/>
      <c r="K18" s="18">
        <v>26</v>
      </c>
      <c r="L18" s="12">
        <f t="shared" si="0"/>
        <v>5.0990195135927845</v>
      </c>
      <c r="M18" s="14">
        <v>22794</v>
      </c>
      <c r="N18" s="23">
        <f t="shared" si="1"/>
        <v>150.9768194127827</v>
      </c>
      <c r="O18" s="67">
        <f>'[1]580uA'!A7</f>
        <v>-7.8784980549999953E-13</v>
      </c>
      <c r="P18" s="68">
        <f>'[1]580uA'!B7</f>
        <v>1.3608937383703265E-13</v>
      </c>
      <c r="Q18" s="68">
        <f>'[1]580uA'!C7</f>
        <v>-2.7956730250000014E-11</v>
      </c>
      <c r="R18" s="68">
        <f>'[1]580uA'!D7</f>
        <v>2.1736906612956081E-13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5"/>
      <c r="F19" s="13">
        <v>3178.2</v>
      </c>
      <c r="G19" s="14">
        <v>570</v>
      </c>
      <c r="H19" s="15"/>
      <c r="I19" s="16"/>
      <c r="J19" s="17"/>
      <c r="K19" s="18">
        <v>15</v>
      </c>
      <c r="L19" s="12">
        <f t="shared" si="0"/>
        <v>3.872983346207417</v>
      </c>
      <c r="M19" s="14">
        <v>14142</v>
      </c>
      <c r="N19" s="23">
        <f t="shared" si="1"/>
        <v>118.92014127135907</v>
      </c>
      <c r="O19" s="67">
        <f>'[1]570uA'!A7</f>
        <v>9.2541084349999948E-13</v>
      </c>
      <c r="P19" s="68">
        <f>'[1]570uA'!B7</f>
        <v>1.4546978047176666E-13</v>
      </c>
      <c r="Q19" s="68">
        <f>'[1]570uA'!C7</f>
        <v>-1.8292212549999998E-11</v>
      </c>
      <c r="R19" s="68">
        <f>'[1]570uA'!D7</f>
        <v>1.9907475530967757E-13</v>
      </c>
    </row>
    <row r="20" spans="1:20" x14ac:dyDescent="0.2">
      <c r="A20" s="9" t="s">
        <v>65</v>
      </c>
      <c r="B20" s="11" t="s">
        <v>80</v>
      </c>
      <c r="C20" s="4"/>
      <c r="D20" s="6"/>
      <c r="E20" s="55"/>
      <c r="F20" s="13">
        <v>3122.4</v>
      </c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4353</v>
      </c>
      <c r="N20" s="23">
        <f t="shared" si="1"/>
        <v>65.977268812826736</v>
      </c>
      <c r="O20" s="67">
        <f>'[1]560uA'!A7</f>
        <v>9.3336889749999994E-13</v>
      </c>
      <c r="P20" s="68">
        <f>'[1]560uA'!B7</f>
        <v>1.3977645990702086E-13</v>
      </c>
      <c r="Q20" s="68">
        <f>'[1]560uA'!C7</f>
        <v>-1.3255885750000009E-11</v>
      </c>
      <c r="R20" s="68">
        <f>'[1]560uA'!D7</f>
        <v>1.7432150709865921E-13</v>
      </c>
    </row>
    <row r="21" spans="1:20" x14ac:dyDescent="0.2">
      <c r="A21" s="9" t="s">
        <v>66</v>
      </c>
      <c r="B21" s="11" t="s">
        <v>80</v>
      </c>
      <c r="C21" s="4"/>
      <c r="D21" s="6"/>
      <c r="E21" s="56"/>
      <c r="F21" s="13">
        <v>3067.2</v>
      </c>
      <c r="G21" s="14">
        <v>550</v>
      </c>
      <c r="H21" s="15"/>
      <c r="I21" s="16"/>
      <c r="J21" s="17"/>
      <c r="K21" s="18">
        <v>3</v>
      </c>
      <c r="L21" s="12">
        <f t="shared" si="0"/>
        <v>1.7320508075688772</v>
      </c>
      <c r="M21" s="14">
        <v>351</v>
      </c>
      <c r="N21" s="23">
        <f t="shared" si="1"/>
        <v>18.734993995195193</v>
      </c>
      <c r="O21" s="67">
        <f>'[1]550uA'!A7</f>
        <v>1.2767031440000006E-12</v>
      </c>
      <c r="P21" s="68">
        <f>'[1]550uA'!B7</f>
        <v>1.3561895261944882E-13</v>
      </c>
      <c r="Q21" s="68">
        <f>'[1]550uA'!C7</f>
        <v>-9.2870778650000117E-12</v>
      </c>
      <c r="R21" s="68">
        <f>'[1]550uA'!D7</f>
        <v>1.542300067445451E-13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 x14ac:dyDescent="0.2">
      <c r="A26" s="40" t="s">
        <v>0</v>
      </c>
      <c r="B26" s="41"/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 x14ac:dyDescent="0.2">
      <c r="A27" s="42"/>
      <c r="B27" s="43"/>
      <c r="E27" s="49"/>
      <c r="F27" s="49"/>
      <c r="G27" s="49"/>
      <c r="H27" s="49"/>
      <c r="I27" s="49"/>
      <c r="J27" s="49"/>
      <c r="K27" s="49"/>
      <c r="L27" s="49"/>
      <c r="M27" s="4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690.66956574735468</v>
      </c>
      <c r="F30" s="29">
        <f t="shared" ref="F30:F45" si="3">F6*(AVERAGE($J$6:$J$21)+273.15)/(AVERAGE($I$6:$I$21))*($I$48/$I$49)</f>
        <v>3848.0161520209758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-1.9744902661474998E-9</v>
      </c>
      <c r="K30" s="33">
        <f>SQRT(P6^2+R6^2)</f>
        <v>1.4121743179894522E-11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680.80285766524958</v>
      </c>
      <c r="F31" s="29">
        <f t="shared" si="3"/>
        <v>3792.7625867611878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-1.3810370162684997E-9</v>
      </c>
      <c r="K31" s="33">
        <f t="shared" ref="K31:K45" si="6">SQRT(P7^2+R7^2)</f>
        <v>1.0345401843180537E-11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0" t="s">
        <v>52</v>
      </c>
      <c r="B32" s="41"/>
      <c r="E32" s="29">
        <f t="shared" si="2"/>
        <v>670.93614958314447</v>
      </c>
      <c r="F32" s="29">
        <f t="shared" si="3"/>
        <v>3738.4956923096101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-9.5721473446649947E-10</v>
      </c>
      <c r="K32" s="33">
        <f t="shared" si="6"/>
        <v>6.8133378847697968E-12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2"/>
      <c r="B33" s="43"/>
      <c r="E33" s="29">
        <f t="shared" si="2"/>
        <v>661.06944150103948</v>
      </c>
      <c r="F33" s="29">
        <f t="shared" si="3"/>
        <v>3683.2421270498207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-6.5823542194750066E-10</v>
      </c>
      <c r="K33" s="33">
        <f t="shared" si="6"/>
        <v>4.9879665650714927E-12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651.20273341893437</v>
      </c>
      <c r="F34" s="29">
        <f t="shared" si="3"/>
        <v>3628.9752325982431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-4.5391516521149999E-10</v>
      </c>
      <c r="K34" s="33">
        <f t="shared" si="6"/>
        <v>3.3903852277846512E-12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641.33602533682938</v>
      </c>
      <c r="F35" s="29">
        <f t="shared" si="3"/>
        <v>3574.1163356617394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-3.1547187911049996E-10</v>
      </c>
      <c r="K35" s="33">
        <f t="shared" si="6"/>
        <v>2.1455930836352729E-12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631.46931725472427</v>
      </c>
      <c r="F36" s="29">
        <f t="shared" si="3"/>
        <v>3519.6521070485192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-2.2209860039650009E-10</v>
      </c>
      <c r="K36" s="33">
        <f t="shared" si="6"/>
        <v>1.5910584314645998E-12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621.60260917261917</v>
      </c>
      <c r="F37" s="29">
        <f t="shared" si="3"/>
        <v>3464.3985417887307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-1.5418550216349999E-10</v>
      </c>
      <c r="K37" s="33">
        <f t="shared" si="6"/>
        <v>1.121684879931386E-12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0" t="s">
        <v>11</v>
      </c>
      <c r="B38" s="41"/>
      <c r="E38" s="29">
        <f t="shared" si="2"/>
        <v>611.73590109051418</v>
      </c>
      <c r="F38" s="29">
        <f t="shared" si="3"/>
        <v>3409.3423106905848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-1.0762505135499999E-10</v>
      </c>
      <c r="K38" s="33">
        <f t="shared" si="6"/>
        <v>8.0842336579899068E-13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4"/>
      <c r="B39" s="45"/>
      <c r="E39" s="29">
        <f t="shared" si="2"/>
        <v>601.86919300840907</v>
      </c>
      <c r="F39" s="29">
        <f t="shared" si="3"/>
        <v>3354.8780820773641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-7.666358211299999E-11</v>
      </c>
      <c r="K39" s="33">
        <f t="shared" si="6"/>
        <v>5.9609175236683489E-13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2"/>
      <c r="B40" s="43"/>
      <c r="E40" s="29">
        <f t="shared" si="2"/>
        <v>592.00248492630396</v>
      </c>
      <c r="F40" s="29">
        <f t="shared" si="3"/>
        <v>3299.624516817576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-5.4272959602999996E-11</v>
      </c>
      <c r="K40" s="33">
        <f t="shared" si="6"/>
        <v>4.4230201308180069E-13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582.13577684419886</v>
      </c>
      <c r="F41" s="29">
        <f t="shared" si="3"/>
        <v>3245.3576223659979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-3.8548932775999978E-11</v>
      </c>
      <c r="K41" s="33">
        <f t="shared" si="6"/>
        <v>3.3873813406001177E-13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572.26906876209387</v>
      </c>
      <c r="F42" s="29">
        <f t="shared" si="3"/>
        <v>3190.1040571062099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-2.7168880444500015E-11</v>
      </c>
      <c r="K42" s="33">
        <f t="shared" si="6"/>
        <v>2.5645589987635887E-13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0" t="s">
        <v>12</v>
      </c>
      <c r="B43" s="41"/>
      <c r="E43" s="29">
        <f t="shared" si="2"/>
        <v>562.40236067998876</v>
      </c>
      <c r="F43" s="29">
        <f t="shared" si="3"/>
        <v>3135.8371626546323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-1.9217623393499999E-11</v>
      </c>
      <c r="K43" s="33">
        <f t="shared" si="6"/>
        <v>2.4656077391205601E-13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2"/>
      <c r="B44" s="43"/>
      <c r="E44" s="29">
        <f t="shared" si="2"/>
        <v>552.53565259788365</v>
      </c>
      <c r="F44" s="29">
        <f t="shared" si="3"/>
        <v>3080.7809315564855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-1.4189254647500009E-11</v>
      </c>
      <c r="K44" s="33">
        <f t="shared" si="6"/>
        <v>2.2344002904870671E-13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542.66894451577866</v>
      </c>
      <c r="F45" s="29">
        <f t="shared" si="3"/>
        <v>3026.3167029432657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-1.0563781009000013E-11</v>
      </c>
      <c r="K45" s="33">
        <f t="shared" si="6"/>
        <v>2.0537622863909719E-13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972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2018-07-12T12:39:22Z</dcterms:modified>
</cp:coreProperties>
</file>