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<sst xmlns="http://schemas.openxmlformats.org/spreadsheetml/2006/main" count="478" uniqueCount="96">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</sst>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696.550492230566</c:v>
                </c:pt>
                <c:pt idx="1">
                  <c:v>686.4526739114343</c:v>
                </c:pt>
                <c:pt idx="2">
                  <c:v>676.5040844344569</c:v>
                </c:pt>
                <c:pt idx="3">
                  <c:v>666.5554949574796</c:v>
                </c:pt>
                <c:pt idx="4">
                  <c:v>656.6069054805023</c:v>
                </c:pt>
                <c:pt idx="5">
                  <c:v>646.658316003525</c:v>
                </c:pt>
                <c:pt idx="6">
                  <c:v>636.7097265265476</c:v>
                </c:pt>
                <c:pt idx="7">
                  <c:v>626.7611370495703</c:v>
                </c:pt>
                <c:pt idx="8">
                  <c:v>616.8125475725931</c:v>
                </c:pt>
                <c:pt idx="9">
                  <c:v>606.8639580956158</c:v>
                </c:pt>
                <c:pt idx="10">
                  <c:v>596.9153686186384</c:v>
                </c:pt>
                <c:pt idx="11">
                  <c:v>586.966779141661</c:v>
                </c:pt>
                <c:pt idx="12">
                  <c:v>577.0181896646838</c:v>
                </c:pt>
                <c:pt idx="13">
                  <c:v>567.0696001877066</c:v>
                </c:pt>
                <c:pt idx="14">
                  <c:v>557.1210107107293</c:v>
                </c:pt>
                <c:pt idx="15">
                  <c:v>547.172421233752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72304"/>
        <c:axId val="-205515988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696.550492230566</c:v>
                </c:pt>
                <c:pt idx="1">
                  <c:v>686.4526739114343</c:v>
                </c:pt>
                <c:pt idx="2">
                  <c:v>676.5040844344569</c:v>
                </c:pt>
                <c:pt idx="3">
                  <c:v>666.5554949574796</c:v>
                </c:pt>
                <c:pt idx="4">
                  <c:v>656.6069054805023</c:v>
                </c:pt>
                <c:pt idx="5">
                  <c:v>646.658316003525</c:v>
                </c:pt>
                <c:pt idx="6">
                  <c:v>636.7097265265476</c:v>
                </c:pt>
                <c:pt idx="7">
                  <c:v>626.7611370495703</c:v>
                </c:pt>
                <c:pt idx="8">
                  <c:v>616.8125475725931</c:v>
                </c:pt>
                <c:pt idx="9">
                  <c:v>606.8639580956158</c:v>
                </c:pt>
                <c:pt idx="10">
                  <c:v>596.9153686186384</c:v>
                </c:pt>
                <c:pt idx="11">
                  <c:v>586.966779141661</c:v>
                </c:pt>
                <c:pt idx="12">
                  <c:v>577.0181896646838</c:v>
                </c:pt>
                <c:pt idx="13">
                  <c:v>567.0696001877066</c:v>
                </c:pt>
                <c:pt idx="14">
                  <c:v>557.1210107107293</c:v>
                </c:pt>
                <c:pt idx="15">
                  <c:v>547.172421233752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6704"/>
        <c:axId val="-2055151040"/>
      </c:scatterChart>
      <c:valAx>
        <c:axId val="-2055172304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59888"/>
        <c:crosses val="autoZero"/>
        <c:crossBetween val="midCat"/>
      </c:valAx>
      <c:valAx>
        <c:axId val="-205515988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72304"/>
        <c:crosses val="autoZero"/>
        <c:crossBetween val="midCat"/>
      </c:valAx>
      <c:valAx>
        <c:axId val="-2055151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136704"/>
        <c:crosses val="max"/>
        <c:crossBetween val="midCat"/>
      </c:valAx>
      <c:valAx>
        <c:axId val="-20551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51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5_QC5_20171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3.6720848470000011E-12</v>
          </cell>
          <cell r="B7">
            <v>7.9188081885808275E-14</v>
          </cell>
          <cell r="C7">
            <v>-3.111608766999999E-12</v>
          </cell>
          <cell r="D7">
            <v>1.0638646428376394E-13</v>
          </cell>
        </row>
      </sheetData>
      <sheetData sheetId="2">
        <row r="7">
          <cell r="A7">
            <v>4.1893599970000011E-12</v>
          </cell>
          <cell r="B7">
            <v>8.6189427644326749E-14</v>
          </cell>
          <cell r="C7">
            <v>-6.5506356149999974E-12</v>
          </cell>
          <cell r="D7">
            <v>1.004428778576038E-13</v>
          </cell>
        </row>
      </sheetData>
      <sheetData sheetId="3">
        <row r="7">
          <cell r="A7">
            <v>3.8505731300000035E-12</v>
          </cell>
          <cell r="B7">
            <v>9.0219256999115296E-14</v>
          </cell>
          <cell r="C7">
            <v>-9.5997166200000097E-12</v>
          </cell>
          <cell r="D7">
            <v>1.1368864968073009E-13</v>
          </cell>
        </row>
      </sheetData>
      <sheetData sheetId="4">
        <row r="7">
          <cell r="A7">
            <v>3.8608049684999997E-12</v>
          </cell>
          <cell r="B7">
            <v>7.5134529704019031E-14</v>
          </cell>
          <cell r="C7">
            <v>-1.6099193520000004E-11</v>
          </cell>
          <cell r="D7">
            <v>1.5071663045144233E-13</v>
          </cell>
        </row>
      </sheetData>
      <sheetData sheetId="5">
        <row r="7">
          <cell r="A7">
            <v>3.8858160060000045E-12</v>
          </cell>
          <cell r="B7">
            <v>9.3167459529232726E-14</v>
          </cell>
          <cell r="C7">
            <v>-2.2876065350000004E-11</v>
          </cell>
          <cell r="D7">
            <v>1.8792474199729027E-13</v>
          </cell>
        </row>
      </sheetData>
      <sheetData sheetId="6">
        <row r="7">
          <cell r="A7">
            <v>3.6129676754999996E-12</v>
          </cell>
          <cell r="B7">
            <v>1.1079111146623764E-13</v>
          </cell>
          <cell r="C7">
            <v>-3.4617641799999956E-11</v>
          </cell>
          <cell r="D7">
            <v>2.4011492333677197E-13</v>
          </cell>
        </row>
      </sheetData>
      <sheetData sheetId="7">
        <row r="7">
          <cell r="A7">
            <v>3.4526692200000006E-12</v>
          </cell>
          <cell r="B7">
            <v>1.2499658786925809E-13</v>
          </cell>
          <cell r="C7">
            <v>-5.0241624499999971E-11</v>
          </cell>
          <cell r="D7">
            <v>3.7251412338362441E-13</v>
          </cell>
        </row>
      </sheetData>
      <sheetData sheetId="8">
        <row r="7">
          <cell r="A7">
            <v>3.1627678324999996E-12</v>
          </cell>
          <cell r="B7">
            <v>1.0118761139109201E-13</v>
          </cell>
          <cell r="C7">
            <v>-7.0793930600000009E-11</v>
          </cell>
          <cell r="D7">
            <v>5.1786981950435246E-13</v>
          </cell>
        </row>
      </sheetData>
      <sheetData sheetId="9">
        <row r="7">
          <cell r="A7">
            <v>3.6698110419999957E-12</v>
          </cell>
          <cell r="B7">
            <v>1.2784238823406408E-13</v>
          </cell>
          <cell r="C7">
            <v>-1.0404050929999994E-10</v>
          </cell>
          <cell r="D7">
            <v>7.4688273432800652E-13</v>
          </cell>
        </row>
      </sheetData>
      <sheetData sheetId="10">
        <row r="7">
          <cell r="A7">
            <v>3.4344793619999973E-12</v>
          </cell>
          <cell r="B7">
            <v>9.9846317829091548E-14</v>
          </cell>
          <cell r="C7">
            <v>-1.5231307450000004E-10</v>
          </cell>
          <cell r="D7">
            <v>1.0169081728240163E-12</v>
          </cell>
        </row>
      </sheetData>
      <sheetData sheetId="11">
        <row r="7">
          <cell r="A7">
            <v>3.1684521504999983E-12</v>
          </cell>
          <cell r="B7">
            <v>2.7381351995680313E-13</v>
          </cell>
          <cell r="C7">
            <v>-2.1389382950000005E-10</v>
          </cell>
          <cell r="D7">
            <v>1.5233236796460072E-12</v>
          </cell>
        </row>
      </sheetData>
      <sheetData sheetId="12">
        <row r="7">
          <cell r="A7">
            <v>3.3037395265000003E-12</v>
          </cell>
          <cell r="B7">
            <v>1.1536445563504152E-13</v>
          </cell>
          <cell r="C7">
            <v>-3.1166791699999998E-10</v>
          </cell>
          <cell r="D7">
            <v>1.9998712962593531E-12</v>
          </cell>
        </row>
      </sheetData>
      <sheetData sheetId="13">
        <row r="7">
          <cell r="A7">
            <v>3.5004177145000008E-12</v>
          </cell>
          <cell r="B7">
            <v>1.3293174029002749E-13</v>
          </cell>
          <cell r="C7">
            <v>-4.508183320000003E-10</v>
          </cell>
          <cell r="D7">
            <v>3.1189646076334748E-12</v>
          </cell>
        </row>
      </sheetData>
      <sheetData sheetId="14">
        <row r="7">
          <cell r="A7">
            <v>3.2173374609999975E-12</v>
          </cell>
          <cell r="B7">
            <v>1.3549507970130566E-13</v>
          </cell>
          <cell r="C7">
            <v>-6.4406662749999943E-10</v>
          </cell>
          <cell r="D7">
            <v>4.2980415791072379E-12</v>
          </cell>
        </row>
      </sheetData>
      <sheetData sheetId="15">
        <row r="7">
          <cell r="A7">
            <v>2.3965185564999985E-12</v>
          </cell>
          <cell r="B7">
            <v>2.4584101190753271E-13</v>
          </cell>
          <cell r="C7">
            <v>-9.2253004100000066E-10</v>
          </cell>
          <cell r="D7">
            <v>5.9368498222469103E-12</v>
          </cell>
        </row>
      </sheetData>
      <sheetData sheetId="16">
        <row r="7">
          <cell r="A7">
            <v>2.2203038829999997E-12</v>
          </cell>
          <cell r="B7">
            <v>3.0291286907496274E-13</v>
          </cell>
          <cell r="C7">
            <v>-1.3350892950000009E-9</v>
          </cell>
          <cell r="D7">
            <v>8.7741346560359512E-12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6" t="s">
        <v>81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6" x14ac:dyDescent="0.2">
      <c r="A2" s="9" t="s">
        <v>53</v>
      </c>
      <c r="B2" s="11" t="s">
        <v>80</v>
      </c>
      <c r="C2" s="35" t="s">
        <v>95</v>
      </c>
      <c r="D2" s="36" t="s">
        <v>93</v>
      </c>
      <c r="E2"/>
      <c r="F2" s="59" t="s">
        <v>7</v>
      </c>
      <c r="G2" s="60"/>
      <c r="H2" s="60"/>
      <c r="I2" s="60"/>
      <c r="J2" s="61"/>
      <c r="K2" s="62" t="s">
        <v>47</v>
      </c>
      <c r="L2" s="60"/>
      <c r="M2" s="60"/>
      <c r="N2" s="61"/>
      <c r="O2" s="62" t="s">
        <v>48</v>
      </c>
      <c r="P2" s="60"/>
      <c r="Q2" s="60"/>
      <c r="R2" s="63"/>
    </row>
    <row r="3" spans="1:18" ht="16" x14ac:dyDescent="0.2">
      <c r="A3" s="39" t="s">
        <v>1</v>
      </c>
      <c r="B3" s="40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 x14ac:dyDescent="0.2">
      <c r="A4" s="41"/>
      <c r="B4" s="42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 x14ac:dyDescent="0.2">
      <c r="A5" s="10" t="s">
        <v>56</v>
      </c>
      <c r="B5" s="11" t="s">
        <v>80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 x14ac:dyDescent="0.2">
      <c r="A6" s="9" t="s">
        <v>2</v>
      </c>
      <c r="B6" s="11" t="s">
        <v>80</v>
      </c>
      <c r="C6"/>
      <c r="D6"/>
      <c r="E6" s="53" t="s">
        <v>60</v>
      </c>
      <c r="F6" s="66">
        <v>3896.4</v>
      </c>
      <c r="G6" s="13">
        <v>700.15</v>
      </c>
      <c r="H6" s="14">
        <v>0.39305555555555555</v>
      </c>
      <c r="I6" s="15">
        <v>964</v>
      </c>
      <c r="J6" s="16">
        <v>22.3</v>
      </c>
      <c r="K6" s="17">
        <v>358</v>
      </c>
      <c r="L6" s="12">
        <f>SQRT(K6)</f>
        <v>18.920887928424502</v>
      </c>
      <c r="M6" s="13">
        <v>89700</v>
      </c>
      <c r="N6" s="22">
        <f>SQRT(M6)</f>
        <v>299.49958263743872</v>
      </c>
      <c r="O6" s="67">
        <f>'[1]700uA'!A7</f>
        <v>2.2203038829999997E-12</v>
      </c>
      <c r="P6" s="12">
        <f>'[1]700uA'!B7</f>
        <v>3.0291286907496274E-13</v>
      </c>
      <c r="Q6" s="68">
        <f>'[1]700uA'!C7</f>
        <v>-1.3350892950000009E-9</v>
      </c>
      <c r="R6" s="68">
        <f>'[1]700uA'!D7</f>
        <v>8.7741346560359512E-12</v>
      </c>
    </row>
    <row r="7" spans="1:18" x14ac:dyDescent="0.2">
      <c r="A7" s="9" t="s">
        <v>3</v>
      </c>
      <c r="B7" s="11" t="s">
        <v>80</v>
      </c>
      <c r="C7"/>
      <c r="D7"/>
      <c r="E7" s="54"/>
      <c r="F7" s="66">
        <v>3840.4</v>
      </c>
      <c r="G7" s="13">
        <v>690</v>
      </c>
      <c r="H7" s="14"/>
      <c r="I7" s="15">
        <v>964</v>
      </c>
      <c r="J7" s="16">
        <v>22.3</v>
      </c>
      <c r="K7" s="17">
        <v>368</v>
      </c>
      <c r="L7" s="12">
        <f t="shared" ref="L7:L21" si="0">SQRT(K7)</f>
        <v>19.183326093250876</v>
      </c>
      <c r="M7" s="17">
        <v>86806</v>
      </c>
      <c r="N7" s="22">
        <f t="shared" ref="N7:N21" si="1">SQRT(M7)</f>
        <v>294.62857974066264</v>
      </c>
      <c r="O7" s="67">
        <f>'[1]690uA'!A7</f>
        <v>2.3965185564999985E-12</v>
      </c>
      <c r="P7" s="68">
        <f>'[1]690uA'!B7</f>
        <v>2.4584101190753271E-13</v>
      </c>
      <c r="Q7" s="68">
        <f>'[1]690uA'!C7</f>
        <v>-9.2253004100000066E-10</v>
      </c>
      <c r="R7" s="68">
        <f>'[1]690uA'!D7</f>
        <v>5.9368498222469103E-12</v>
      </c>
    </row>
    <row r="8" spans="1:18" x14ac:dyDescent="0.2">
      <c r="A8" s="9" t="s">
        <v>28</v>
      </c>
      <c r="B8" s="11" t="s">
        <v>80</v>
      </c>
      <c r="C8"/>
      <c r="D8"/>
      <c r="E8" s="54"/>
      <c r="F8" s="66">
        <v>3785</v>
      </c>
      <c r="G8" s="13">
        <v>680</v>
      </c>
      <c r="H8" s="14"/>
      <c r="I8" s="15">
        <v>964</v>
      </c>
      <c r="J8" s="16">
        <v>22.3</v>
      </c>
      <c r="K8" s="17">
        <v>314</v>
      </c>
      <c r="L8" s="12">
        <f t="shared" si="0"/>
        <v>17.720045146669349</v>
      </c>
      <c r="M8" s="13">
        <v>84908</v>
      </c>
      <c r="N8" s="22">
        <f t="shared" si="1"/>
        <v>291.38977332775426</v>
      </c>
      <c r="O8" s="67">
        <f>'[1]680uA'!A7</f>
        <v>3.2173374609999975E-12</v>
      </c>
      <c r="P8" s="68">
        <f>'[1]680uA'!B7</f>
        <v>1.3549507970130566E-13</v>
      </c>
      <c r="Q8" s="68">
        <f>'[1]680uA'!C7</f>
        <v>-6.4406662749999943E-10</v>
      </c>
      <c r="R8" s="68">
        <f>'[1]680uA'!D7</f>
        <v>4.2980415791072379E-12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4"/>
      <c r="F9" s="66">
        <v>3729.4</v>
      </c>
      <c r="G9" s="13">
        <v>670</v>
      </c>
      <c r="H9" s="14"/>
      <c r="I9" s="15">
        <v>964</v>
      </c>
      <c r="J9" s="16">
        <v>22.3</v>
      </c>
      <c r="K9" s="17">
        <v>283</v>
      </c>
      <c r="L9" s="12">
        <f t="shared" si="0"/>
        <v>16.822603841260722</v>
      </c>
      <c r="M9" s="13">
        <v>79420</v>
      </c>
      <c r="N9" s="22">
        <f t="shared" si="1"/>
        <v>281.81554250963518</v>
      </c>
      <c r="O9" s="67">
        <f>'[1]670uA'!A7</f>
        <v>3.5004177145000008E-12</v>
      </c>
      <c r="P9" s="68">
        <f>'[1]670uA'!B7</f>
        <v>1.3293174029002749E-13</v>
      </c>
      <c r="Q9" s="68">
        <f>'[1]670uA'!C7</f>
        <v>-4.508183320000003E-10</v>
      </c>
      <c r="R9" s="68">
        <f>'[1]670uA'!D7</f>
        <v>3.1189646076334748E-12</v>
      </c>
    </row>
    <row r="10" spans="1:18" x14ac:dyDescent="0.2">
      <c r="A10" s="39" t="s">
        <v>23</v>
      </c>
      <c r="B10" s="40"/>
      <c r="C10" s="4"/>
      <c r="D10" s="6"/>
      <c r="E10" s="54"/>
      <c r="F10" s="66">
        <v>3674</v>
      </c>
      <c r="G10" s="13">
        <v>660</v>
      </c>
      <c r="H10" s="14"/>
      <c r="I10" s="15">
        <v>964</v>
      </c>
      <c r="J10" s="16">
        <v>22.3</v>
      </c>
      <c r="K10" s="17">
        <v>242</v>
      </c>
      <c r="L10" s="12">
        <f t="shared" si="0"/>
        <v>15.556349186104045</v>
      </c>
      <c r="M10" s="13">
        <v>76354</v>
      </c>
      <c r="N10" s="22">
        <f t="shared" si="1"/>
        <v>276.32227561309639</v>
      </c>
      <c r="O10" s="67">
        <f>'[1]660uA'!A7</f>
        <v>3.3037395265000003E-12</v>
      </c>
      <c r="P10" s="68">
        <f>'[1]660uA'!B7</f>
        <v>1.1536445563504152E-13</v>
      </c>
      <c r="Q10" s="68">
        <f>'[1]660uA'!C7</f>
        <v>-3.1166791699999998E-10</v>
      </c>
      <c r="R10" s="68">
        <f>'[1]660uA'!D7</f>
        <v>1.9998712962593531E-12</v>
      </c>
    </row>
    <row r="11" spans="1:18" x14ac:dyDescent="0.2">
      <c r="A11" s="41"/>
      <c r="B11" s="42"/>
      <c r="C11" s="4"/>
      <c r="D11" s="6"/>
      <c r="E11" s="54"/>
      <c r="F11" s="66">
        <v>3618.6</v>
      </c>
      <c r="G11" s="13">
        <v>650</v>
      </c>
      <c r="H11" s="14"/>
      <c r="I11" s="15">
        <v>964</v>
      </c>
      <c r="J11" s="16">
        <v>22.3</v>
      </c>
      <c r="K11" s="17">
        <v>184</v>
      </c>
      <c r="L11" s="12">
        <f t="shared" si="0"/>
        <v>13.564659966250536</v>
      </c>
      <c r="M11" s="13">
        <v>74237</v>
      </c>
      <c r="N11" s="22">
        <f t="shared" si="1"/>
        <v>272.46467660964788</v>
      </c>
      <c r="O11" s="67">
        <f>'[1]650uA'!A7</f>
        <v>3.1684521504999983E-12</v>
      </c>
      <c r="P11" s="68">
        <f>'[1]650uA'!B7</f>
        <v>2.7381351995680313E-13</v>
      </c>
      <c r="Q11" s="68">
        <f>'[1]650uA'!C7</f>
        <v>-2.1389382950000005E-10</v>
      </c>
      <c r="R11" s="68">
        <f>'[1]650uA'!D7</f>
        <v>1.5233236796460072E-12</v>
      </c>
    </row>
    <row r="12" spans="1:18" x14ac:dyDescent="0.2">
      <c r="A12" s="9" t="s">
        <v>57</v>
      </c>
      <c r="B12" s="11" t="s">
        <v>80</v>
      </c>
      <c r="C12" s="4"/>
      <c r="D12" s="6"/>
      <c r="E12" s="54"/>
      <c r="F12" s="66">
        <v>3563.4</v>
      </c>
      <c r="G12" s="13">
        <v>640</v>
      </c>
      <c r="H12" s="14"/>
      <c r="I12" s="15">
        <v>964</v>
      </c>
      <c r="J12" s="16">
        <v>22.3</v>
      </c>
      <c r="K12" s="17">
        <v>151</v>
      </c>
      <c r="L12" s="12">
        <f t="shared" si="0"/>
        <v>12.288205727444508</v>
      </c>
      <c r="M12" s="13">
        <v>72210</v>
      </c>
      <c r="N12" s="22">
        <f>SQRT(M12)</f>
        <v>268.71918427979796</v>
      </c>
      <c r="O12" s="67">
        <f>'[1]640uA'!A7</f>
        <v>3.4344793619999973E-12</v>
      </c>
      <c r="P12" s="68">
        <f>'[1]640uA'!B7</f>
        <v>9.9846317829091548E-14</v>
      </c>
      <c r="Q12" s="68">
        <f>'[1]640uA'!C7</f>
        <v>-1.5231307450000004E-10</v>
      </c>
      <c r="R12" s="68">
        <f>'[1]640uA'!D7</f>
        <v>1.0169081728240163E-12</v>
      </c>
    </row>
    <row r="13" spans="1:18" x14ac:dyDescent="0.2">
      <c r="A13" s="9" t="s">
        <v>45</v>
      </c>
      <c r="B13" s="11" t="s">
        <v>80</v>
      </c>
      <c r="C13" s="4"/>
      <c r="D13" s="6"/>
      <c r="E13" s="54"/>
      <c r="F13" s="66">
        <v>3507.8</v>
      </c>
      <c r="G13" s="13">
        <v>630</v>
      </c>
      <c r="H13" s="14"/>
      <c r="I13" s="15">
        <v>964</v>
      </c>
      <c r="J13" s="16">
        <v>22.3</v>
      </c>
      <c r="K13" s="17">
        <v>129</v>
      </c>
      <c r="L13" s="12">
        <f t="shared" si="0"/>
        <v>11.357816691600547</v>
      </c>
      <c r="M13" s="13">
        <v>68570</v>
      </c>
      <c r="N13" s="22">
        <f t="shared" si="1"/>
        <v>261.85874054535589</v>
      </c>
      <c r="O13" s="67">
        <f>'[1]630uA'!A7</f>
        <v>3.6698110419999957E-12</v>
      </c>
      <c r="P13" s="68">
        <f>'[1]630uA'!B7</f>
        <v>1.2784238823406408E-13</v>
      </c>
      <c r="Q13" s="68">
        <f>'[1]630uA'!C7</f>
        <v>-1.0404050929999994E-10</v>
      </c>
      <c r="R13" s="68">
        <f>'[1]630uA'!D7</f>
        <v>7.4688273432800652E-13</v>
      </c>
    </row>
    <row r="14" spans="1:18" x14ac:dyDescent="0.2">
      <c r="A14" s="9" t="s">
        <v>54</v>
      </c>
      <c r="B14" s="11" t="s">
        <v>80</v>
      </c>
      <c r="C14" s="4"/>
      <c r="D14" s="6"/>
      <c r="E14" s="54"/>
      <c r="F14" s="66">
        <v>3452.6</v>
      </c>
      <c r="G14" s="13">
        <v>620</v>
      </c>
      <c r="H14" s="14"/>
      <c r="I14" s="15">
        <v>964</v>
      </c>
      <c r="J14" s="16">
        <v>22.3</v>
      </c>
      <c r="K14" s="17">
        <v>92</v>
      </c>
      <c r="L14" s="12">
        <f t="shared" si="0"/>
        <v>9.5916630466254382</v>
      </c>
      <c r="M14" s="13">
        <v>61876</v>
      </c>
      <c r="N14" s="22">
        <f t="shared" si="1"/>
        <v>248.74886934416406</v>
      </c>
      <c r="O14" s="67">
        <f>'[1]620uA'!A7</f>
        <v>3.1627678324999996E-12</v>
      </c>
      <c r="P14" s="68">
        <f>'[1]620uA'!B7</f>
        <v>1.0118761139109201E-13</v>
      </c>
      <c r="Q14" s="68">
        <f>'[1]620uA'!C7</f>
        <v>-7.0793930600000009E-11</v>
      </c>
      <c r="R14" s="68">
        <f>'[1]620uA'!D7</f>
        <v>5.1786981950435246E-13</v>
      </c>
    </row>
    <row r="15" spans="1:18" x14ac:dyDescent="0.2">
      <c r="A15" s="9" t="s">
        <v>55</v>
      </c>
      <c r="B15" s="11" t="s">
        <v>80</v>
      </c>
      <c r="C15" s="4"/>
      <c r="D15" s="6"/>
      <c r="E15" s="54"/>
      <c r="F15" s="66">
        <v>3397</v>
      </c>
      <c r="G15" s="13">
        <v>610</v>
      </c>
      <c r="H15" s="14"/>
      <c r="I15" s="15">
        <v>964</v>
      </c>
      <c r="J15" s="16">
        <v>22.3</v>
      </c>
      <c r="K15" s="17">
        <v>77</v>
      </c>
      <c r="L15" s="12">
        <f t="shared" si="0"/>
        <v>8.7749643873921226</v>
      </c>
      <c r="M15" s="13">
        <v>44650</v>
      </c>
      <c r="N15" s="22">
        <f t="shared" si="1"/>
        <v>211.30546609115439</v>
      </c>
      <c r="O15" s="67">
        <f>'[1]610uA'!A7</f>
        <v>3.4526692200000006E-12</v>
      </c>
      <c r="P15" s="68">
        <f>'[1]610uA'!B7</f>
        <v>1.2499658786925809E-13</v>
      </c>
      <c r="Q15" s="68">
        <f>'[1]610uA'!C7</f>
        <v>-5.0241624499999971E-11</v>
      </c>
      <c r="R15" s="68">
        <f>'[1]610uA'!D7</f>
        <v>3.7251412338362441E-13</v>
      </c>
    </row>
    <row r="16" spans="1:18" x14ac:dyDescent="0.2">
      <c r="A16" s="9" t="s">
        <v>49</v>
      </c>
      <c r="B16" s="11" t="s">
        <v>80</v>
      </c>
      <c r="C16" s="4"/>
      <c r="D16" s="6"/>
      <c r="E16" s="54"/>
      <c r="F16" s="66">
        <v>3341.8</v>
      </c>
      <c r="G16" s="13">
        <v>600</v>
      </c>
      <c r="H16" s="14"/>
      <c r="I16" s="15">
        <v>964</v>
      </c>
      <c r="J16" s="16">
        <v>22.3</v>
      </c>
      <c r="K16" s="17">
        <v>55</v>
      </c>
      <c r="L16" s="12">
        <f t="shared" si="0"/>
        <v>7.416198487095663</v>
      </c>
      <c r="M16" s="13">
        <v>29181</v>
      </c>
      <c r="N16" s="22">
        <f t="shared" si="1"/>
        <v>170.82447131485583</v>
      </c>
      <c r="O16" s="67">
        <f>'[1]600uA'!A7</f>
        <v>3.6129676754999996E-12</v>
      </c>
      <c r="P16" s="68">
        <f>'[1]600uA'!B7</f>
        <v>1.1079111146623764E-13</v>
      </c>
      <c r="Q16" s="68">
        <f>'[1]600uA'!C7</f>
        <v>-3.4617641799999956E-11</v>
      </c>
      <c r="R16" s="68">
        <f>'[1]600uA'!D7</f>
        <v>2.4011492333677197E-13</v>
      </c>
    </row>
    <row r="17" spans="1:20" x14ac:dyDescent="0.2">
      <c r="A17" s="9" t="s">
        <v>62</v>
      </c>
      <c r="B17" s="11" t="s">
        <v>80</v>
      </c>
      <c r="C17" s="4"/>
      <c r="D17" s="6"/>
      <c r="E17" s="54"/>
      <c r="F17" s="66">
        <v>3285.8</v>
      </c>
      <c r="G17" s="13">
        <v>590</v>
      </c>
      <c r="H17" s="14"/>
      <c r="I17" s="15">
        <v>964</v>
      </c>
      <c r="J17" s="16">
        <v>22.3</v>
      </c>
      <c r="K17" s="17">
        <v>47</v>
      </c>
      <c r="L17" s="12">
        <f t="shared" si="0"/>
        <v>6.8556546004010439</v>
      </c>
      <c r="M17" s="13">
        <v>19114</v>
      </c>
      <c r="N17" s="22">
        <f t="shared" si="1"/>
        <v>138.25339055516866</v>
      </c>
      <c r="O17" s="67">
        <f>'[1]590uA'!A7</f>
        <v>3.8858160060000045E-12</v>
      </c>
      <c r="P17" s="68">
        <f>'[1]590uA'!B7</f>
        <v>9.3167459529232726E-14</v>
      </c>
      <c r="Q17" s="68">
        <f>'[1]590uA'!C7</f>
        <v>-2.2876065350000004E-11</v>
      </c>
      <c r="R17" s="68">
        <f>'[1]590uA'!D7</f>
        <v>1.8792474199729027E-13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4"/>
      <c r="F18" s="66">
        <v>3230.4</v>
      </c>
      <c r="G18" s="13">
        <v>580</v>
      </c>
      <c r="H18" s="14"/>
      <c r="I18" s="15">
        <v>964</v>
      </c>
      <c r="J18" s="16">
        <v>22.3</v>
      </c>
      <c r="K18" s="17">
        <v>29</v>
      </c>
      <c r="L18" s="12">
        <f t="shared" si="0"/>
        <v>5.3851648071345037</v>
      </c>
      <c r="M18" s="13">
        <v>7002</v>
      </c>
      <c r="N18" s="22">
        <f t="shared" si="1"/>
        <v>83.677954085888118</v>
      </c>
      <c r="O18" s="67">
        <f>'[1]580uA'!A7</f>
        <v>3.8608049684999997E-12</v>
      </c>
      <c r="P18" s="68">
        <f>'[1]580uA'!B7</f>
        <v>7.5134529704019031E-14</v>
      </c>
      <c r="Q18" s="68">
        <f>'[1]580uA'!C7</f>
        <v>-1.6099193520000004E-11</v>
      </c>
      <c r="R18" s="68">
        <f>'[1]580uA'!D7</f>
        <v>1.5071663045144233E-13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4"/>
      <c r="F19" s="66">
        <v>3175.2</v>
      </c>
      <c r="G19" s="13">
        <v>570</v>
      </c>
      <c r="H19" s="14"/>
      <c r="I19" s="15">
        <v>964</v>
      </c>
      <c r="J19" s="16">
        <v>22.3</v>
      </c>
      <c r="K19" s="17">
        <v>29</v>
      </c>
      <c r="L19" s="12">
        <f t="shared" si="0"/>
        <v>5.3851648071345037</v>
      </c>
      <c r="M19" s="13">
        <v>786</v>
      </c>
      <c r="N19" s="22">
        <f t="shared" si="1"/>
        <v>28.035691537752374</v>
      </c>
      <c r="O19" s="67">
        <f>'[1]570uA'!A7</f>
        <v>3.8505731300000035E-12</v>
      </c>
      <c r="P19" s="68">
        <f>'[1]570uA'!B7</f>
        <v>9.0219256999115296E-14</v>
      </c>
      <c r="Q19" s="68">
        <f>'[1]570uA'!C7</f>
        <v>-9.5997166200000097E-12</v>
      </c>
      <c r="R19" s="68">
        <f>'[1]570uA'!D7</f>
        <v>1.1368864968073009E-13</v>
      </c>
    </row>
    <row r="20" spans="1:20" x14ac:dyDescent="0.2">
      <c r="A20" s="9" t="s">
        <v>65</v>
      </c>
      <c r="B20" s="11" t="s">
        <v>80</v>
      </c>
      <c r="C20" s="4"/>
      <c r="D20" s="6"/>
      <c r="E20" s="54"/>
      <c r="F20" s="66">
        <v>3119.6</v>
      </c>
      <c r="G20" s="13">
        <v>560</v>
      </c>
      <c r="H20" s="14"/>
      <c r="I20" s="15">
        <v>964</v>
      </c>
      <c r="J20" s="16">
        <v>22.3</v>
      </c>
      <c r="K20" s="17">
        <v>19</v>
      </c>
      <c r="L20" s="12">
        <f t="shared" si="0"/>
        <v>4.358898943540674</v>
      </c>
      <c r="M20" s="13">
        <v>34</v>
      </c>
      <c r="N20" s="22">
        <f t="shared" si="1"/>
        <v>5.8309518948453007</v>
      </c>
      <c r="O20" s="67">
        <f>'[1]560uA'!A7</f>
        <v>4.1893599970000011E-12</v>
      </c>
      <c r="P20" s="68">
        <f>'[1]560uA'!B7</f>
        <v>8.6189427644326749E-14</v>
      </c>
      <c r="Q20" s="68">
        <f>'[1]560uA'!C7</f>
        <v>-6.5506356149999974E-12</v>
      </c>
      <c r="R20" s="68">
        <f>'[1]560uA'!D7</f>
        <v>1.004428778576038E-13</v>
      </c>
    </row>
    <row r="21" spans="1:20" x14ac:dyDescent="0.2">
      <c r="A21" s="9" t="s">
        <v>66</v>
      </c>
      <c r="B21" s="11" t="s">
        <v>80</v>
      </c>
      <c r="C21" s="4"/>
      <c r="D21" s="6"/>
      <c r="E21" s="55"/>
      <c r="F21" s="66">
        <v>3064</v>
      </c>
      <c r="G21" s="13">
        <v>550</v>
      </c>
      <c r="H21" s="14"/>
      <c r="I21" s="15">
        <v>964</v>
      </c>
      <c r="J21" s="16">
        <v>22.3</v>
      </c>
      <c r="K21" s="17">
        <v>29</v>
      </c>
      <c r="L21" s="12">
        <f t="shared" si="0"/>
        <v>5.3851648071345037</v>
      </c>
      <c r="M21" s="13">
        <v>32</v>
      </c>
      <c r="N21" s="22">
        <f t="shared" si="1"/>
        <v>5.6568542494923806</v>
      </c>
      <c r="O21" s="67">
        <f>'[1]550uA'!A7</f>
        <v>3.6720848470000011E-12</v>
      </c>
      <c r="P21" s="68">
        <f>'[1]550uA'!B7</f>
        <v>7.9188081885808275E-14</v>
      </c>
      <c r="Q21" s="68">
        <f>'[1]550uA'!C7</f>
        <v>-3.111608766999999E-12</v>
      </c>
      <c r="R21" s="68">
        <f>'[1]550uA'!D7</f>
        <v>1.0638646428376394E-13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49"/>
      <c r="K23" s="50"/>
      <c r="L23" s="50"/>
      <c r="M23" s="51"/>
    </row>
    <row r="24" spans="1:20" x14ac:dyDescent="0.2">
      <c r="A24" s="9" t="s">
        <v>69</v>
      </c>
      <c r="B24" s="11" t="s">
        <v>80</v>
      </c>
      <c r="C24" s="5"/>
      <c r="D24" s="6"/>
      <c r="E24" s="18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5" t="s">
        <v>41</v>
      </c>
      <c r="K24" s="45"/>
      <c r="L24" s="46">
        <v>1.602E-19</v>
      </c>
      <c r="M24" s="46"/>
    </row>
    <row r="25" spans="1:20" x14ac:dyDescent="0.2">
      <c r="A25" s="9" t="s">
        <v>70</v>
      </c>
      <c r="B25" s="11" t="s">
        <v>80</v>
      </c>
      <c r="C25" s="5"/>
      <c r="D25" s="6"/>
      <c r="E25" s="18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49"/>
      <c r="K25" s="50"/>
      <c r="L25" s="50"/>
      <c r="M25" s="51"/>
    </row>
    <row r="26" spans="1:20" x14ac:dyDescent="0.2">
      <c r="A26" s="39" t="s">
        <v>0</v>
      </c>
      <c r="B26" s="40"/>
      <c r="D26" s="5"/>
      <c r="E26" s="48" t="s">
        <v>89</v>
      </c>
      <c r="F26" s="48"/>
      <c r="G26" s="48"/>
      <c r="H26" s="48"/>
      <c r="I26" s="48"/>
      <c r="J26" s="48"/>
      <c r="K26" s="48"/>
      <c r="L26" s="48"/>
      <c r="M26" s="48"/>
    </row>
    <row r="27" spans="1:20" x14ac:dyDescent="0.2">
      <c r="A27" s="41"/>
      <c r="B27" s="42"/>
      <c r="E27" s="48"/>
      <c r="F27" s="48"/>
      <c r="G27" s="48"/>
      <c r="H27" s="48"/>
      <c r="I27" s="48"/>
      <c r="J27" s="48"/>
      <c r="K27" s="48"/>
      <c r="L27" s="48"/>
      <c r="M27" s="48"/>
    </row>
    <row r="28" spans="1:20" x14ac:dyDescent="0.2">
      <c r="A28" s="9" t="s">
        <v>56</v>
      </c>
      <c r="B28" s="11" t="s">
        <v>80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 x14ac:dyDescent="0.2">
      <c r="A29" s="9" t="s">
        <v>25</v>
      </c>
      <c r="B29" s="11" t="s">
        <v>80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 x14ac:dyDescent="0.2">
      <c r="A30" s="9" t="s">
        <v>26</v>
      </c>
      <c r="B30" s="11" t="s">
        <v>80</v>
      </c>
      <c r="E30" s="28">
        <f t="shared" ref="E30:E45" si="2">G6*(AVERAGE($J$6:$J$21)+273.15)/(AVERAGE($I$6:$I$21))*($I$48/$I$49)</f>
        <v>696.55049223056608</v>
      </c>
      <c r="F30" s="28">
        <f t="shared" ref="F30:F45" si="3">F6*(AVERAGE($J$6:$J$21)+273.15)/(AVERAGE($I$6:$I$21))*($I$48/$I$49)</f>
        <v>3876.3684038094375</v>
      </c>
      <c r="G30" s="28" t="e">
        <f>E30*'Data Summary'!$B$18*(AVERAGE($J$6:$J$21)+273.15)/(AVERAGE($I$6:$I$21))*($I$48/$I$49)</f>
        <v>#VALUE!</v>
      </c>
      <c r="H30" s="30" t="e">
        <f>(M6-K6)/$B$42</f>
        <v>#VALUE!</v>
      </c>
      <c r="I30" s="31" t="e">
        <f>(1/$B$42)*SQRT(N6^2+L6^2)</f>
        <v>#VALUE!</v>
      </c>
      <c r="J30" s="32">
        <f>Q6-O6</f>
        <v>-1.3373095988830008E-9</v>
      </c>
      <c r="K30" s="32">
        <f>SQRT(P6^2+R6^2)</f>
        <v>8.7793618884576309E-12</v>
      </c>
      <c r="L30" s="31" t="e">
        <f>ABS(J30)/($H$30*$F$24*$L$24)</f>
        <v>#VALUE!</v>
      </c>
      <c r="M30" s="32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8">
        <f t="shared" si="2"/>
        <v>686.45267391143432</v>
      </c>
      <c r="F31" s="28">
        <f t="shared" si="3"/>
        <v>3820.6563027383654</v>
      </c>
      <c r="G31" s="28" t="e">
        <f>E31*'Data Summary'!$B$18*(AVERAGE($J$6:$J$21)+273.15)/(AVERAGE($I$6:$I$21))*($I$48/$I$49)</f>
        <v>#VALUE!</v>
      </c>
      <c r="H31" s="30" t="e">
        <f>(M7-K7)/$B$42</f>
        <v>#VALUE!</v>
      </c>
      <c r="I31" s="31" t="e">
        <f t="shared" ref="I31:I45" si="4">(1/$B$42)*SQRT(N7^2+L7^2)</f>
        <v>#VALUE!</v>
      </c>
      <c r="J31" s="32">
        <f t="shared" ref="J31:J45" si="5">Q7-O7</f>
        <v>-9.2492655955650061E-10</v>
      </c>
      <c r="K31" s="32">
        <f t="shared" ref="K31:K45" si="6">SQRT(P7^2+R7^2)</f>
        <v>5.9419376986845703E-12</v>
      </c>
      <c r="L31" s="31" t="e">
        <f>ABS(J31)/($H$30*$F$24*$L$24)</f>
        <v>#VALUE!</v>
      </c>
      <c r="M31" s="32" t="e">
        <f t="shared" ref="M31:M45" si="7">SQRT( ( 1 / ($H$30*$F$24*$L$24 ) )^2 * (K31^2+J31^2*( ($I$30/$H$30)^2+($F$25/$F$24)^2)))</f>
        <v>#VALUE!</v>
      </c>
    </row>
    <row r="32" spans="1:20" x14ac:dyDescent="0.2">
      <c r="A32" s="39" t="s">
        <v>52</v>
      </c>
      <c r="B32" s="40"/>
      <c r="E32" s="28">
        <f t="shared" si="2"/>
        <v>676.5040844344569</v>
      </c>
      <c r="F32" s="28">
        <f t="shared" si="3"/>
        <v>3765.5411170359107</v>
      </c>
      <c r="G32" s="28" t="e">
        <f>E32*'Data Summary'!$B$18*(AVERAGE($J$6:$J$21)+273.15)/(AVERAGE($I$6:$I$21))*($I$48/$I$49)</f>
        <v>#VALUE!</v>
      </c>
      <c r="H32" s="30" t="e">
        <f t="shared" ref="H32:H45" si="8">(M8-K8)/$B$42</f>
        <v>#VALUE!</v>
      </c>
      <c r="I32" s="31" t="e">
        <f t="shared" si="4"/>
        <v>#VALUE!</v>
      </c>
      <c r="J32" s="32">
        <f t="shared" si="5"/>
        <v>-6.4728396496099941E-10</v>
      </c>
      <c r="K32" s="32">
        <f t="shared" si="6"/>
        <v>4.3001767791984902E-12</v>
      </c>
      <c r="L32" s="31" t="e">
        <f t="shared" ref="L32:L45" si="9">ABS(J32)/($H$30*$F$24*$L$24)</f>
        <v>#VALUE!</v>
      </c>
      <c r="M32" s="32" t="e">
        <f t="shared" si="7"/>
        <v>#VALUE!</v>
      </c>
    </row>
    <row r="33" spans="1:14" x14ac:dyDescent="0.2">
      <c r="A33" s="41"/>
      <c r="B33" s="42"/>
      <c r="E33" s="28">
        <f t="shared" si="2"/>
        <v>666.5554949574796</v>
      </c>
      <c r="F33" s="28">
        <f t="shared" si="3"/>
        <v>3710.226959543917</v>
      </c>
      <c r="G33" s="28" t="e">
        <f>E33*'Data Summary'!$B$18*(AVERAGE($J$6:$J$21)+273.15)/(AVERAGE($I$6:$I$21))*($I$48/$I$49)</f>
        <v>#VALUE!</v>
      </c>
      <c r="H33" s="30" t="e">
        <f t="shared" si="8"/>
        <v>#VALUE!</v>
      </c>
      <c r="I33" s="31" t="e">
        <f t="shared" si="4"/>
        <v>#VALUE!</v>
      </c>
      <c r="J33" s="32">
        <f t="shared" si="5"/>
        <v>-4.5431874971450032E-10</v>
      </c>
      <c r="K33" s="32">
        <f t="shared" si="6"/>
        <v>3.121796129033216E-12</v>
      </c>
      <c r="L33" s="31" t="e">
        <f t="shared" si="9"/>
        <v>#VALUE!</v>
      </c>
      <c r="M33" s="32" t="e">
        <f t="shared" si="7"/>
        <v>#VALUE!</v>
      </c>
    </row>
    <row r="34" spans="1:14" x14ac:dyDescent="0.2">
      <c r="A34" s="9" t="s">
        <v>56</v>
      </c>
      <c r="B34" s="11" t="s">
        <v>80</v>
      </c>
      <c r="E34" s="28">
        <f t="shared" si="2"/>
        <v>656.60690548050229</v>
      </c>
      <c r="F34" s="28">
        <f t="shared" si="3"/>
        <v>3655.1117738414632</v>
      </c>
      <c r="G34" s="28" t="e">
        <f>E34*'Data Summary'!$B$18*(AVERAGE($J$6:$J$21)+273.15)/(AVERAGE($I$6:$I$21))*($I$48/$I$49)</f>
        <v>#VALUE!</v>
      </c>
      <c r="H34" s="30" t="e">
        <f t="shared" si="8"/>
        <v>#VALUE!</v>
      </c>
      <c r="I34" s="31" t="e">
        <f t="shared" si="4"/>
        <v>#VALUE!</v>
      </c>
      <c r="J34" s="32">
        <f t="shared" si="5"/>
        <v>-3.1497165652649997E-10</v>
      </c>
      <c r="K34" s="32">
        <f t="shared" si="6"/>
        <v>2.0031959862245217E-12</v>
      </c>
      <c r="L34" s="31" t="e">
        <f t="shared" si="9"/>
        <v>#VALUE!</v>
      </c>
      <c r="M34" s="32" t="e">
        <f t="shared" si="7"/>
        <v>#VALUE!</v>
      </c>
    </row>
    <row r="35" spans="1:14" x14ac:dyDescent="0.2">
      <c r="A35" s="9" t="s">
        <v>20</v>
      </c>
      <c r="B35" s="11" t="s">
        <v>80</v>
      </c>
      <c r="E35" s="28">
        <f t="shared" si="2"/>
        <v>646.65831600352499</v>
      </c>
      <c r="F35" s="28">
        <f t="shared" si="3"/>
        <v>3599.9965881390081</v>
      </c>
      <c r="G35" s="28" t="e">
        <f>E35*'Data Summary'!$B$18*(AVERAGE($J$6:$J$21)+273.15)/(AVERAGE($I$6:$I$21))*($I$48/$I$49)</f>
        <v>#VALUE!</v>
      </c>
      <c r="H35" s="30" t="e">
        <f t="shared" si="8"/>
        <v>#VALUE!</v>
      </c>
      <c r="I35" s="31" t="e">
        <f t="shared" si="4"/>
        <v>#VALUE!</v>
      </c>
      <c r="J35" s="32">
        <f t="shared" si="5"/>
        <v>-2.1706228165050005E-10</v>
      </c>
      <c r="K35" s="32">
        <f t="shared" si="6"/>
        <v>1.5477366948810723E-12</v>
      </c>
      <c r="L35" s="31" t="e">
        <f t="shared" si="9"/>
        <v>#VALUE!</v>
      </c>
      <c r="M35" s="32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8">
        <f t="shared" si="2"/>
        <v>636.70972652654768</v>
      </c>
      <c r="F36" s="28">
        <f t="shared" si="3"/>
        <v>3545.0803742260941</v>
      </c>
      <c r="G36" s="28" t="e">
        <f>E36*'Data Summary'!$B$18*(AVERAGE($J$6:$J$21)+273.15)/(AVERAGE($I$6:$I$21))*($I$48/$I$49)</f>
        <v>#VALUE!</v>
      </c>
      <c r="H36" s="30" t="e">
        <f t="shared" si="8"/>
        <v>#VALUE!</v>
      </c>
      <c r="I36" s="31" t="e">
        <f t="shared" si="4"/>
        <v>#VALUE!</v>
      </c>
      <c r="J36" s="32">
        <f t="shared" si="5"/>
        <v>-1.5574755386200004E-10</v>
      </c>
      <c r="K36" s="32">
        <f t="shared" si="6"/>
        <v>1.0217981792606148E-12</v>
      </c>
      <c r="L36" s="31" t="e">
        <f t="shared" si="9"/>
        <v>#VALUE!</v>
      </c>
      <c r="M36" s="32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8">
        <f t="shared" si="2"/>
        <v>626.76113704957038</v>
      </c>
      <c r="F37" s="28">
        <f t="shared" si="3"/>
        <v>3489.7662167341</v>
      </c>
      <c r="G37" s="28" t="e">
        <f>E37*'Data Summary'!$B$18*(AVERAGE($J$6:$J$21)+273.15)/(AVERAGE($I$6:$I$21))*($I$48/$I$49)</f>
        <v>#VALUE!</v>
      </c>
      <c r="H37" s="30" t="e">
        <f t="shared" si="8"/>
        <v>#VALUE!</v>
      </c>
      <c r="I37" s="31" t="e">
        <f t="shared" si="4"/>
        <v>#VALUE!</v>
      </c>
      <c r="J37" s="32">
        <f t="shared" si="5"/>
        <v>-1.0771032034199993E-10</v>
      </c>
      <c r="K37" s="32">
        <f t="shared" si="6"/>
        <v>7.5774500662602106E-13</v>
      </c>
      <c r="L37" s="31" t="e">
        <f t="shared" si="9"/>
        <v>#VALUE!</v>
      </c>
      <c r="M37" s="32" t="e">
        <f t="shared" si="7"/>
        <v>#VALUE!</v>
      </c>
    </row>
    <row r="38" spans="1:14" x14ac:dyDescent="0.2">
      <c r="A38" s="39" t="s">
        <v>11</v>
      </c>
      <c r="B38" s="40"/>
      <c r="E38" s="28">
        <f t="shared" si="2"/>
        <v>616.81254757259308</v>
      </c>
      <c r="F38" s="28">
        <f t="shared" si="3"/>
        <v>3434.8500028211847</v>
      </c>
      <c r="G38" s="28" t="e">
        <f>E38*'Data Summary'!$B$18*(AVERAGE($J$6:$J$21)+273.15)/(AVERAGE($I$6:$I$21))*($I$48/$I$49)</f>
        <v>#VALUE!</v>
      </c>
      <c r="H38" s="30" t="e">
        <f t="shared" si="8"/>
        <v>#VALUE!</v>
      </c>
      <c r="I38" s="31" t="e">
        <f t="shared" si="4"/>
        <v>#VALUE!</v>
      </c>
      <c r="J38" s="32">
        <f t="shared" si="5"/>
        <v>-7.3956698432500007E-11</v>
      </c>
      <c r="K38" s="32">
        <f t="shared" si="6"/>
        <v>5.2766284941476146E-13</v>
      </c>
      <c r="L38" s="31" t="e">
        <f t="shared" si="9"/>
        <v>#VALUE!</v>
      </c>
      <c r="M38" s="32" t="e">
        <f t="shared" si="7"/>
        <v>#VALUE!</v>
      </c>
    </row>
    <row r="39" spans="1:14" x14ac:dyDescent="0.2">
      <c r="A39" s="43"/>
      <c r="B39" s="44"/>
      <c r="E39" s="28">
        <f t="shared" si="2"/>
        <v>606.86395809561577</v>
      </c>
      <c r="F39" s="28">
        <f t="shared" si="3"/>
        <v>3379.5358453291906</v>
      </c>
      <c r="G39" s="28" t="e">
        <f>E39*'Data Summary'!$B$18*(AVERAGE($J$6:$J$21)+273.15)/(AVERAGE($I$6:$I$21))*($I$48/$I$49)</f>
        <v>#VALUE!</v>
      </c>
      <c r="H39" s="30" t="e">
        <f t="shared" si="8"/>
        <v>#VALUE!</v>
      </c>
      <c r="I39" s="31" t="e">
        <f t="shared" si="4"/>
        <v>#VALUE!</v>
      </c>
      <c r="J39" s="32">
        <f t="shared" si="5"/>
        <v>-5.3694293719999971E-11</v>
      </c>
      <c r="K39" s="32">
        <f t="shared" si="6"/>
        <v>3.9292609877587326E-13</v>
      </c>
      <c r="L39" s="31" t="e">
        <f t="shared" si="9"/>
        <v>#VALUE!</v>
      </c>
      <c r="M39" s="32" t="e">
        <f t="shared" si="7"/>
        <v>#VALUE!</v>
      </c>
      <c r="N39" s="3"/>
    </row>
    <row r="40" spans="1:14" x14ac:dyDescent="0.2">
      <c r="A40" s="41"/>
      <c r="B40" s="42"/>
      <c r="E40" s="28">
        <f t="shared" si="2"/>
        <v>596.91536861863847</v>
      </c>
      <c r="F40" s="28">
        <f t="shared" si="3"/>
        <v>3324.6196314162771</v>
      </c>
      <c r="G40" s="28" t="e">
        <f>E40*'Data Summary'!$B$18*(AVERAGE($J$6:$J$21)+273.15)/(AVERAGE($I$6:$I$21))*($I$48/$I$49)</f>
        <v>#VALUE!</v>
      </c>
      <c r="H40" s="30" t="e">
        <f t="shared" si="8"/>
        <v>#VALUE!</v>
      </c>
      <c r="I40" s="31" t="e">
        <f t="shared" si="4"/>
        <v>#VALUE!</v>
      </c>
      <c r="J40" s="32">
        <f t="shared" si="5"/>
        <v>-3.8230609475499957E-11</v>
      </c>
      <c r="K40" s="32">
        <f t="shared" si="6"/>
        <v>2.6444252076575764E-13</v>
      </c>
      <c r="L40" s="31" t="e">
        <f t="shared" si="9"/>
        <v>#VALUE!</v>
      </c>
      <c r="M40" s="32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8">
        <f t="shared" si="2"/>
        <v>586.96677914166105</v>
      </c>
      <c r="F41" s="28">
        <f t="shared" si="3"/>
        <v>3268.9075303452037</v>
      </c>
      <c r="G41" s="28" t="e">
        <f>E41*'Data Summary'!$B$18*(AVERAGE($J$6:$J$21)+273.15)/(AVERAGE($I$6:$I$21))*($I$48/$I$49)</f>
        <v>#VALUE!</v>
      </c>
      <c r="H41" s="30" t="e">
        <f t="shared" si="8"/>
        <v>#VALUE!</v>
      </c>
      <c r="I41" s="31" t="e">
        <f t="shared" si="4"/>
        <v>#VALUE!</v>
      </c>
      <c r="J41" s="32">
        <f t="shared" si="5"/>
        <v>-2.6761881356000008E-11</v>
      </c>
      <c r="K41" s="32">
        <f t="shared" si="6"/>
        <v>2.0975195867948248E-13</v>
      </c>
      <c r="L41" s="31" t="e">
        <f t="shared" si="9"/>
        <v>#VALUE!</v>
      </c>
      <c r="M41" s="32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8">
        <f t="shared" si="2"/>
        <v>577.01818966468386</v>
      </c>
      <c r="F42" s="28">
        <f t="shared" si="3"/>
        <v>3213.7923446427494</v>
      </c>
      <c r="G42" s="28" t="e">
        <f>E42*'Data Summary'!$B$18*(AVERAGE($J$6:$J$21)+273.15)/(AVERAGE($I$6:$I$21))*($I$48/$I$49)</f>
        <v>#VALUE!</v>
      </c>
      <c r="H42" s="30" t="e">
        <f t="shared" si="8"/>
        <v>#VALUE!</v>
      </c>
      <c r="I42" s="31" t="e">
        <f t="shared" si="4"/>
        <v>#VALUE!</v>
      </c>
      <c r="J42" s="32">
        <f t="shared" si="5"/>
        <v>-1.9959998488500002E-11</v>
      </c>
      <c r="K42" s="32">
        <f t="shared" si="6"/>
        <v>1.6840635453711583E-13</v>
      </c>
      <c r="L42" s="31" t="e">
        <f t="shared" si="9"/>
        <v>#VALUE!</v>
      </c>
      <c r="M42" s="32" t="e">
        <f t="shared" si="7"/>
        <v>#VALUE!</v>
      </c>
      <c r="N42" s="3"/>
    </row>
    <row r="43" spans="1:14" x14ac:dyDescent="0.2">
      <c r="A43" s="39" t="s">
        <v>12</v>
      </c>
      <c r="B43" s="40"/>
      <c r="E43" s="28">
        <f t="shared" si="2"/>
        <v>567.06960018770656</v>
      </c>
      <c r="F43" s="28">
        <f t="shared" si="3"/>
        <v>3158.8761307298346</v>
      </c>
      <c r="G43" s="28" t="e">
        <f>E43*'Data Summary'!$B$18*(AVERAGE($J$6:$J$21)+273.15)/(AVERAGE($I$6:$I$21))*($I$48/$I$49)</f>
        <v>#VALUE!</v>
      </c>
      <c r="H43" s="30" t="e">
        <f t="shared" si="8"/>
        <v>#VALUE!</v>
      </c>
      <c r="I43" s="31" t="e">
        <f t="shared" si="4"/>
        <v>#VALUE!</v>
      </c>
      <c r="J43" s="32">
        <f t="shared" si="5"/>
        <v>-1.3450289750000013E-11</v>
      </c>
      <c r="K43" s="32">
        <f t="shared" si="6"/>
        <v>1.4513656809949786E-13</v>
      </c>
      <c r="L43" s="31" t="e">
        <f t="shared" si="9"/>
        <v>#VALUE!</v>
      </c>
      <c r="M43" s="32" t="e">
        <f t="shared" si="7"/>
        <v>#VALUE!</v>
      </c>
      <c r="N43" s="3"/>
    </row>
    <row r="44" spans="1:14" x14ac:dyDescent="0.2">
      <c r="A44" s="41"/>
      <c r="B44" s="42"/>
      <c r="E44" s="28">
        <f t="shared" si="2"/>
        <v>557.12101071072925</v>
      </c>
      <c r="F44" s="28">
        <f t="shared" si="3"/>
        <v>3103.5619732378409</v>
      </c>
      <c r="G44" s="28" t="e">
        <f>E44*'Data Summary'!$B$18*(AVERAGE($J$6:$J$21)+273.15)/(AVERAGE($I$6:$I$21))*($I$48/$I$49)</f>
        <v>#VALUE!</v>
      </c>
      <c r="H44" s="30" t="e">
        <f t="shared" si="8"/>
        <v>#VALUE!</v>
      </c>
      <c r="I44" s="31" t="e">
        <f t="shared" si="4"/>
        <v>#VALUE!</v>
      </c>
      <c r="J44" s="32">
        <f t="shared" si="5"/>
        <v>-1.0739995611999999E-11</v>
      </c>
      <c r="K44" s="32">
        <f t="shared" si="6"/>
        <v>1.3235327404327463E-13</v>
      </c>
      <c r="L44" s="31" t="e">
        <f t="shared" si="9"/>
        <v>#VALUE!</v>
      </c>
      <c r="M44" s="32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8">
        <f t="shared" si="2"/>
        <v>547.17242123375195</v>
      </c>
      <c r="F45" s="28">
        <f t="shared" si="3"/>
        <v>3048.2478157458468</v>
      </c>
      <c r="G45" s="28" t="e">
        <f>E45*'Data Summary'!$B$18*(AVERAGE($J$6:$J$21)+273.15)/(AVERAGE($I$6:$I$21))*($I$48/$I$49)</f>
        <v>#VALUE!</v>
      </c>
      <c r="H45" s="30" t="e">
        <f t="shared" si="8"/>
        <v>#VALUE!</v>
      </c>
      <c r="I45" s="31" t="e">
        <f t="shared" si="4"/>
        <v>#VALUE!</v>
      </c>
      <c r="J45" s="32">
        <f t="shared" si="5"/>
        <v>-6.7836936140000006E-12</v>
      </c>
      <c r="K45" s="32">
        <f t="shared" si="6"/>
        <v>1.3262289431148024E-13</v>
      </c>
      <c r="L45" s="31" t="e">
        <f t="shared" si="9"/>
        <v>#VALUE!</v>
      </c>
      <c r="M45" s="32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7" t="s">
        <v>76</v>
      </c>
      <c r="F47" s="47"/>
      <c r="H47" s="52" t="s">
        <v>86</v>
      </c>
      <c r="I47" s="5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29">
        <f>_xlfn.STDEV.P(J6:J21)</f>
        <v>7.1054273576010019E-15</v>
      </c>
      <c r="H49" s="33" t="s">
        <v>88</v>
      </c>
      <c r="I49" s="33">
        <f>297.1</f>
        <v>297.10000000000002</v>
      </c>
      <c r="L49" s="34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29">
        <f>AVERAGE(I6:I21)</f>
        <v>964</v>
      </c>
      <c r="L50" s="34" t="e">
        <f t="shared" si="10"/>
        <v>#VALUE!</v>
      </c>
    </row>
    <row r="51" spans="1:14" x14ac:dyDescent="0.2">
      <c r="A51"/>
      <c r="B51"/>
      <c r="E51" s="8" t="s">
        <v>91</v>
      </c>
      <c r="F51" s="29">
        <f>_xlfn.STDEV.P(I6:I21)</f>
        <v>0</v>
      </c>
      <c r="H51"/>
      <c r="I51"/>
      <c r="L51" s="34" t="e">
        <f t="shared" si="10"/>
        <v>#VALUE!</v>
      </c>
    </row>
    <row r="52" spans="1:14" x14ac:dyDescent="0.2">
      <c r="E52" s="8" t="s">
        <v>78</v>
      </c>
      <c r="F52" s="29" t="e">
        <f>EXP(INDEX(LINEST(LN(L30:L45),E30:E45),1,2))</f>
        <v>#VALUE!</v>
      </c>
      <c r="L52" s="34" t="e">
        <f t="shared" si="10"/>
        <v>#VALUE!</v>
      </c>
    </row>
    <row r="53" spans="1:14" x14ac:dyDescent="0.2">
      <c r="E53" s="8" t="s">
        <v>79</v>
      </c>
      <c r="F53" s="29" t="e">
        <f>INDEX(LINEST(LN(L30:L45),E30:E45),1)</f>
        <v>#VALUE!</v>
      </c>
      <c r="L53" s="34" t="e">
        <f t="shared" si="10"/>
        <v>#VALUE!</v>
      </c>
      <c r="N53" s="3"/>
    </row>
    <row r="54" spans="1:14" x14ac:dyDescent="0.2">
      <c r="L54" s="34" t="e">
        <f t="shared" si="10"/>
        <v>#VALUE!</v>
      </c>
      <c r="N54" s="3"/>
    </row>
    <row r="55" spans="1:14" x14ac:dyDescent="0.2">
      <c r="L55" s="34" t="e">
        <f t="shared" si="10"/>
        <v>#VALUE!</v>
      </c>
      <c r="N55" s="3"/>
    </row>
    <row r="56" spans="1:14" x14ac:dyDescent="0.2">
      <c r="L56" s="34" t="e">
        <f t="shared" si="10"/>
        <v>#VALUE!</v>
      </c>
      <c r="N56" s="3"/>
    </row>
    <row r="57" spans="1:14" x14ac:dyDescent="0.2">
      <c r="L57" s="34" t="e">
        <f t="shared" si="10"/>
        <v>#VALUE!</v>
      </c>
      <c r="N57" s="3"/>
    </row>
    <row r="58" spans="1:14" x14ac:dyDescent="0.2">
      <c r="L58" s="34" t="e">
        <f t="shared" si="10"/>
        <v>#VALUE!</v>
      </c>
      <c r="N58" s="3"/>
    </row>
    <row r="59" spans="1:14" x14ac:dyDescent="0.2">
      <c r="L59" s="34" t="e">
        <f t="shared" si="10"/>
        <v>#VALUE!</v>
      </c>
      <c r="N59" s="3"/>
    </row>
    <row r="60" spans="1:14" x14ac:dyDescent="0.2">
      <c r="L60" s="34" t="e">
        <f t="shared" si="10"/>
        <v>#VALUE!</v>
      </c>
    </row>
    <row r="61" spans="1:14" x14ac:dyDescent="0.2">
      <c r="L61" s="34" t="e">
        <f t="shared" si="10"/>
        <v>#VALUE!</v>
      </c>
    </row>
    <row r="62" spans="1:14" x14ac:dyDescent="0.2">
      <c r="L62" s="34" t="e">
        <f t="shared" si="10"/>
        <v>#VALUE!</v>
      </c>
    </row>
    <row r="63" spans="1:14" x14ac:dyDescent="0.2">
      <c r="L63" s="34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 x14ac:dyDescent="0.2">
      <c r="A8" s="27" t="s">
        <v>16</v>
      </c>
      <c r="B8" s="27"/>
      <c r="C8" s="27" t="s">
        <v>16</v>
      </c>
      <c r="D8" s="27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 x14ac:dyDescent="0.2">
      <c r="A4" s="64" t="s">
        <v>15</v>
      </c>
      <c r="B4" s="64"/>
      <c r="C4" s="64" t="s">
        <v>17</v>
      </c>
      <c r="D4" s="64"/>
    </row>
    <row r="5" spans="1:4" x14ac:dyDescent="0.2">
      <c r="A5" s="25" t="s">
        <v>34</v>
      </c>
      <c r="B5" s="25" t="s">
        <v>35</v>
      </c>
      <c r="C5" s="25" t="s">
        <v>34</v>
      </c>
      <c r="D5" s="25" t="s">
        <v>35</v>
      </c>
    </row>
    <row r="6" spans="1:4" x14ac:dyDescent="0.2">
      <c r="A6" s="25" t="s">
        <v>6</v>
      </c>
      <c r="B6" s="25" t="s">
        <v>6</v>
      </c>
      <c r="C6" s="25" t="s">
        <v>6</v>
      </c>
      <c r="D6" s="25" t="s">
        <v>6</v>
      </c>
    </row>
    <row r="7" spans="1:4" x14ac:dyDescent="0.2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 x14ac:dyDescent="0.2">
      <c r="A8" s="64" t="s">
        <v>16</v>
      </c>
      <c r="B8" s="64"/>
      <c r="C8" s="64" t="s">
        <v>16</v>
      </c>
      <c r="D8" s="64"/>
    </row>
    <row r="9" spans="1:4" x14ac:dyDescent="0.2">
      <c r="A9" s="24"/>
      <c r="B9" s="24"/>
      <c r="C9" s="24"/>
      <c r="D9" s="24"/>
    </row>
    <row r="10" spans="1:4" x14ac:dyDescent="0.2">
      <c r="A10" s="24"/>
      <c r="B10" s="24"/>
      <c r="C10" s="24"/>
      <c r="D10" s="24"/>
    </row>
    <row r="11" spans="1:4" x14ac:dyDescent="0.2">
      <c r="A11" s="24"/>
      <c r="B11" s="24"/>
      <c r="C11" s="24"/>
      <c r="D11" s="24"/>
    </row>
    <row r="12" spans="1:4" x14ac:dyDescent="0.2">
      <c r="A12" s="24"/>
      <c r="B12" s="24"/>
      <c r="C12" s="24"/>
      <c r="D12" s="24"/>
    </row>
    <row r="13" spans="1:4" x14ac:dyDescent="0.2">
      <c r="A13" s="24"/>
      <c r="B13" s="24"/>
      <c r="C13" s="24"/>
      <c r="D13" s="24"/>
    </row>
    <row r="14" spans="1:4" x14ac:dyDescent="0.2">
      <c r="A14" s="24"/>
      <c r="B14" s="24"/>
      <c r="C14" s="24"/>
      <c r="D14" s="24"/>
    </row>
    <row r="15" spans="1:4" x14ac:dyDescent="0.2">
      <c r="A15" s="24"/>
      <c r="B15" s="24"/>
      <c r="C15" s="24"/>
      <c r="D15" s="24"/>
    </row>
    <row r="16" spans="1:4" x14ac:dyDescent="0.2">
      <c r="A16" s="24"/>
      <c r="B16" s="24"/>
      <c r="C16" s="24"/>
      <c r="D16" s="24"/>
    </row>
    <row r="17" spans="1:4" x14ac:dyDescent="0.2">
      <c r="A17" s="24"/>
      <c r="B17" s="24"/>
      <c r="C17" s="24"/>
      <c r="D17" s="24"/>
    </row>
    <row r="18" spans="1:4" x14ac:dyDescent="0.2">
      <c r="A18" s="24"/>
      <c r="B18" s="24"/>
      <c r="C18" s="24"/>
      <c r="D18" s="24"/>
    </row>
    <row r="19" spans="1:4" x14ac:dyDescent="0.2">
      <c r="A19" s="24"/>
      <c r="B19" s="24"/>
      <c r="C19" s="24"/>
      <c r="D19" s="24"/>
    </row>
    <row r="20" spans="1:4" x14ac:dyDescent="0.2">
      <c r="A20" s="24"/>
      <c r="B20" s="24"/>
      <c r="C20" s="24"/>
      <c r="D20" s="24"/>
    </row>
    <row r="21" spans="1:4" x14ac:dyDescent="0.2">
      <c r="A21" s="24"/>
      <c r="B21" s="24"/>
      <c r="C21" s="24"/>
      <c r="D21" s="24"/>
    </row>
    <row r="22" spans="1:4" x14ac:dyDescent="0.2">
      <c r="A22" s="24"/>
      <c r="B22" s="24"/>
      <c r="C22" s="24"/>
      <c r="D22" s="24"/>
    </row>
    <row r="23" spans="1:4" x14ac:dyDescent="0.2">
      <c r="A23" s="24"/>
      <c r="B23" s="24"/>
      <c r="C23" s="24"/>
      <c r="D23" s="24"/>
    </row>
    <row r="24" spans="1:4" x14ac:dyDescent="0.2">
      <c r="A24" s="24"/>
      <c r="B24" s="24"/>
      <c r="C24" s="24"/>
      <c r="D24" s="24"/>
    </row>
    <row r="25" spans="1:4" x14ac:dyDescent="0.2">
      <c r="A25" s="24"/>
      <c r="B25" s="24"/>
      <c r="C25" s="24"/>
      <c r="D25" s="24"/>
    </row>
    <row r="26" spans="1:4" x14ac:dyDescent="0.2">
      <c r="A26" s="24"/>
      <c r="B26" s="24"/>
      <c r="C26" s="24"/>
      <c r="D26" s="24"/>
    </row>
    <row r="27" spans="1:4" x14ac:dyDescent="0.2">
      <c r="A27" s="24"/>
      <c r="B27" s="24"/>
      <c r="C27" s="24"/>
      <c r="D27" s="24"/>
    </row>
    <row r="28" spans="1:4" x14ac:dyDescent="0.2">
      <c r="A28" s="24"/>
      <c r="B28" s="24"/>
      <c r="C28" s="24"/>
      <c r="D28" s="24"/>
    </row>
    <row r="29" spans="1:4" x14ac:dyDescent="0.2">
      <c r="A29" s="24"/>
      <c r="B29" s="24"/>
      <c r="C29" s="24"/>
      <c r="D29" s="24"/>
    </row>
    <row r="30" spans="1:4" x14ac:dyDescent="0.2">
      <c r="A30" s="24"/>
      <c r="B30" s="24"/>
      <c r="C30" s="24"/>
      <c r="D30" s="24"/>
    </row>
    <row r="31" spans="1:4" x14ac:dyDescent="0.2">
      <c r="A31" s="24"/>
      <c r="B31" s="24"/>
      <c r="C31" s="24"/>
      <c r="D31" s="24"/>
    </row>
    <row r="32" spans="1:4" x14ac:dyDescent="0.2">
      <c r="A32" s="24"/>
      <c r="B32" s="24"/>
      <c r="C32" s="24"/>
      <c r="D32" s="24"/>
    </row>
    <row r="33" spans="1:4" x14ac:dyDescent="0.2">
      <c r="A33" s="24"/>
      <c r="B33" s="24"/>
      <c r="C33" s="24"/>
      <c r="D33" s="24"/>
    </row>
    <row r="34" spans="1:4" x14ac:dyDescent="0.2">
      <c r="A34" s="24"/>
      <c r="B34" s="24"/>
      <c r="C34" s="24"/>
      <c r="D34" s="24"/>
    </row>
    <row r="35" spans="1:4" x14ac:dyDescent="0.2">
      <c r="A35" s="24"/>
      <c r="B35" s="24"/>
      <c r="C35" s="24"/>
      <c r="D35" s="24"/>
    </row>
    <row r="36" spans="1:4" x14ac:dyDescent="0.2">
      <c r="A36" s="24"/>
      <c r="B36" s="24"/>
      <c r="C36" s="24"/>
      <c r="D36" s="24"/>
    </row>
    <row r="37" spans="1:4" x14ac:dyDescent="0.2">
      <c r="A37" s="24"/>
      <c r="B37" s="24"/>
      <c r="C37" s="24"/>
      <c r="D37" s="24"/>
    </row>
    <row r="38" spans="1:4" x14ac:dyDescent="0.2">
      <c r="A38" s="24"/>
      <c r="B38" s="24"/>
      <c r="C38" s="24"/>
      <c r="D38" s="24"/>
    </row>
    <row r="39" spans="1:4" x14ac:dyDescent="0.2">
      <c r="A39" s="24"/>
      <c r="B39" s="24"/>
      <c r="C39" s="24"/>
      <c r="D39" s="24"/>
    </row>
    <row r="40" spans="1:4" x14ac:dyDescent="0.2">
      <c r="A40" s="24"/>
      <c r="B40" s="24"/>
      <c r="C40" s="24"/>
      <c r="D40" s="24"/>
    </row>
    <row r="41" spans="1:4" x14ac:dyDescent="0.2">
      <c r="A41" s="24"/>
      <c r="B41" s="24"/>
      <c r="C41" s="24"/>
      <c r="D41" s="24"/>
    </row>
    <row r="42" spans="1:4" x14ac:dyDescent="0.2">
      <c r="A42" s="24"/>
      <c r="B42" s="24"/>
      <c r="C42" s="24"/>
      <c r="D42" s="24"/>
    </row>
    <row r="43" spans="1:4" x14ac:dyDescent="0.2">
      <c r="A43" s="24"/>
      <c r="B43" s="24"/>
      <c r="C43" s="24"/>
      <c r="D43" s="24"/>
    </row>
    <row r="44" spans="1:4" x14ac:dyDescent="0.2">
      <c r="A44" s="24"/>
      <c r="B44" s="24"/>
      <c r="C44" s="24"/>
      <c r="D44" s="24"/>
    </row>
    <row r="45" spans="1:4" x14ac:dyDescent="0.2">
      <c r="A45" s="24"/>
      <c r="B45" s="24"/>
      <c r="C45" s="24"/>
      <c r="D45" s="24"/>
    </row>
    <row r="46" spans="1:4" x14ac:dyDescent="0.2">
      <c r="A46" s="24"/>
      <c r="B46" s="24"/>
      <c r="C46" s="24"/>
      <c r="D46" s="24"/>
    </row>
    <row r="47" spans="1:4" x14ac:dyDescent="0.2">
      <c r="A47" s="24"/>
      <c r="B47" s="24"/>
      <c r="C47" s="24"/>
      <c r="D47" s="24"/>
    </row>
    <row r="48" spans="1:4" x14ac:dyDescent="0.2">
      <c r="A48" s="24"/>
      <c r="B48" s="24"/>
      <c r="C48" s="24"/>
      <c r="D48" s="24"/>
    </row>
    <row r="49" spans="1:4" x14ac:dyDescent="0.2">
      <c r="A49" s="24"/>
      <c r="B49" s="24"/>
      <c r="C49" s="24"/>
      <c r="D49" s="24"/>
    </row>
    <row r="50" spans="1:4" x14ac:dyDescent="0.2">
      <c r="A50" s="24"/>
      <c r="B50" s="24"/>
      <c r="C50" s="24"/>
      <c r="D50" s="24"/>
    </row>
    <row r="51" spans="1:4" x14ac:dyDescent="0.2">
      <c r="A51" s="24"/>
      <c r="B51" s="24"/>
      <c r="C51" s="24"/>
      <c r="D51" s="24"/>
    </row>
    <row r="52" spans="1:4" x14ac:dyDescent="0.2">
      <c r="A52" s="24"/>
      <c r="B52" s="24"/>
      <c r="C52" s="24"/>
      <c r="D52" s="24"/>
    </row>
    <row r="53" spans="1:4" x14ac:dyDescent="0.2">
      <c r="A53" s="24"/>
      <c r="B53" s="24"/>
      <c r="C53" s="24"/>
      <c r="D53" s="24"/>
    </row>
    <row r="54" spans="1:4" x14ac:dyDescent="0.2">
      <c r="A54" s="24"/>
      <c r="B54" s="24"/>
      <c r="C54" s="24"/>
      <c r="D54" s="24"/>
    </row>
    <row r="55" spans="1:4" x14ac:dyDescent="0.2">
      <c r="A55" s="24"/>
      <c r="B55" s="24"/>
      <c r="C55" s="24"/>
      <c r="D55" s="24"/>
    </row>
    <row r="56" spans="1:4" x14ac:dyDescent="0.2">
      <c r="A56" s="24"/>
      <c r="B56" s="24"/>
      <c r="C56" s="24"/>
      <c r="D56" s="24"/>
    </row>
    <row r="57" spans="1:4" x14ac:dyDescent="0.2">
      <c r="A57" s="24"/>
      <c r="B57" s="24"/>
      <c r="C57" s="24"/>
      <c r="D57" s="24"/>
    </row>
    <row r="58" spans="1:4" x14ac:dyDescent="0.2">
      <c r="A58" s="24"/>
      <c r="B58" s="24"/>
      <c r="C58" s="24"/>
      <c r="D58" s="24"/>
    </row>
    <row r="59" spans="1:4" x14ac:dyDescent="0.2">
      <c r="A59" s="24"/>
      <c r="B59" s="24"/>
      <c r="C59" s="24"/>
      <c r="D59" s="24"/>
    </row>
    <row r="60" spans="1:4" x14ac:dyDescent="0.2">
      <c r="A60" s="24"/>
      <c r="B60" s="24"/>
      <c r="C60" s="24"/>
      <c r="D60" s="24"/>
    </row>
    <row r="61" spans="1:4" x14ac:dyDescent="0.2">
      <c r="A61" s="24"/>
      <c r="B61" s="24"/>
      <c r="C61" s="24"/>
      <c r="D61" s="24"/>
    </row>
    <row r="62" spans="1:4" x14ac:dyDescent="0.2">
      <c r="A62" s="24"/>
      <c r="B62" s="24"/>
      <c r="C62" s="24"/>
      <c r="D62" s="24"/>
    </row>
    <row r="63" spans="1:4" x14ac:dyDescent="0.2">
      <c r="A63" s="24"/>
      <c r="B63" s="24"/>
      <c r="C63" s="24"/>
      <c r="D63" s="24"/>
    </row>
    <row r="64" spans="1:4" x14ac:dyDescent="0.2">
      <c r="A64" s="24"/>
      <c r="B64" s="24"/>
      <c r="C64" s="24"/>
      <c r="D64" s="24"/>
    </row>
    <row r="65" spans="1:4" x14ac:dyDescent="0.2">
      <c r="A65" s="24"/>
      <c r="B65" s="24"/>
      <c r="C65" s="24"/>
      <c r="D65" s="24"/>
    </row>
    <row r="66" spans="1:4" x14ac:dyDescent="0.2">
      <c r="A66" s="24"/>
      <c r="B66" s="24"/>
      <c r="C66" s="24"/>
      <c r="D66" s="24"/>
    </row>
    <row r="67" spans="1:4" x14ac:dyDescent="0.2">
      <c r="A67" s="24"/>
      <c r="B67" s="24"/>
      <c r="C67" s="24"/>
      <c r="D67" s="24"/>
    </row>
    <row r="68" spans="1:4" x14ac:dyDescent="0.2">
      <c r="A68" s="24"/>
      <c r="B68" s="24"/>
      <c r="C68" s="24"/>
      <c r="D68" s="24"/>
    </row>
    <row r="69" spans="1:4" x14ac:dyDescent="0.2">
      <c r="A69" s="24"/>
      <c r="B69" s="24"/>
      <c r="C69" s="24"/>
      <c r="D69" s="24"/>
    </row>
    <row r="70" spans="1:4" x14ac:dyDescent="0.2">
      <c r="A70" s="24"/>
      <c r="B70" s="24"/>
      <c r="C70" s="24"/>
      <c r="D70" s="24"/>
    </row>
    <row r="71" spans="1:4" x14ac:dyDescent="0.2">
      <c r="A71" s="24"/>
      <c r="B71" s="24"/>
      <c r="C71" s="24"/>
      <c r="D71" s="24"/>
    </row>
    <row r="72" spans="1:4" x14ac:dyDescent="0.2">
      <c r="A72" s="24"/>
      <c r="B72" s="24"/>
      <c r="C72" s="24"/>
      <c r="D72" s="24"/>
    </row>
    <row r="73" spans="1:4" x14ac:dyDescent="0.2">
      <c r="A73" s="24"/>
      <c r="B73" s="24"/>
      <c r="C73" s="24"/>
      <c r="D73" s="24"/>
    </row>
    <row r="74" spans="1:4" x14ac:dyDescent="0.2">
      <c r="A74" s="24"/>
      <c r="B74" s="24"/>
      <c r="C74" s="24"/>
      <c r="D74" s="24"/>
    </row>
    <row r="75" spans="1:4" x14ac:dyDescent="0.2">
      <c r="A75" s="24"/>
      <c r="B75" s="24"/>
      <c r="C75" s="24"/>
      <c r="D75" s="24"/>
    </row>
    <row r="76" spans="1:4" x14ac:dyDescent="0.2">
      <c r="A76" s="24"/>
      <c r="B76" s="24"/>
      <c r="C76" s="24"/>
      <c r="D76" s="24"/>
    </row>
    <row r="77" spans="1:4" x14ac:dyDescent="0.2">
      <c r="A77" s="24"/>
      <c r="B77" s="24"/>
      <c r="C77" s="24"/>
      <c r="D77" s="24"/>
    </row>
    <row r="78" spans="1:4" x14ac:dyDescent="0.2">
      <c r="A78" s="24"/>
      <c r="B78" s="24"/>
      <c r="C78" s="24"/>
      <c r="D78" s="24"/>
    </row>
    <row r="79" spans="1:4" x14ac:dyDescent="0.2">
      <c r="A79" s="24"/>
      <c r="B79" s="24"/>
      <c r="C79" s="24"/>
      <c r="D79" s="24"/>
    </row>
    <row r="80" spans="1:4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24"/>
      <c r="B104" s="24"/>
      <c r="C104" s="24"/>
      <c r="D104" s="24"/>
    </row>
    <row r="105" spans="1:4" x14ac:dyDescent="0.2">
      <c r="A105" s="24"/>
      <c r="B105" s="24"/>
      <c r="C105" s="24"/>
      <c r="D105" s="24"/>
    </row>
    <row r="106" spans="1:4" x14ac:dyDescent="0.2">
      <c r="A106" s="24"/>
      <c r="B106" s="24"/>
      <c r="C106" s="24"/>
      <c r="D106" s="24"/>
    </row>
    <row r="107" spans="1:4" x14ac:dyDescent="0.2">
      <c r="A107" s="24"/>
      <c r="B107" s="24"/>
      <c r="C107" s="24"/>
      <c r="D107" s="24"/>
    </row>
    <row r="108" spans="1:4" x14ac:dyDescent="0.2">
      <c r="A108" s="24"/>
      <c r="B108" s="24"/>
      <c r="C108" s="24"/>
      <c r="D108" s="24"/>
    </row>
    <row r="109" spans="1:4" x14ac:dyDescent="0.2">
      <c r="A109" s="24"/>
      <c r="B109" s="24"/>
      <c r="C109" s="24"/>
      <c r="D109" s="24"/>
    </row>
    <row r="110" spans="1:4" x14ac:dyDescent="0.2">
      <c r="A110" s="24"/>
      <c r="B110" s="24"/>
      <c r="C110" s="24"/>
      <c r="D110" s="24"/>
    </row>
    <row r="111" spans="1:4" x14ac:dyDescent="0.2">
      <c r="A111" s="24"/>
      <c r="B111" s="24"/>
      <c r="C111" s="24"/>
      <c r="D111" s="24"/>
    </row>
    <row r="112" spans="1:4" x14ac:dyDescent="0.2">
      <c r="A112" s="24"/>
      <c r="B112" s="24"/>
      <c r="C112" s="24"/>
      <c r="D112" s="24"/>
    </row>
    <row r="113" spans="1:4" x14ac:dyDescent="0.2">
      <c r="A113" s="24"/>
      <c r="B113" s="24"/>
      <c r="C113" s="24"/>
      <c r="D113" s="24"/>
    </row>
    <row r="114" spans="1:4" x14ac:dyDescent="0.2">
      <c r="A114" s="24"/>
      <c r="B114" s="24"/>
      <c r="C114" s="24"/>
      <c r="D114" s="24"/>
    </row>
    <row r="115" spans="1:4" x14ac:dyDescent="0.2">
      <c r="A115" s="24"/>
      <c r="B115" s="24"/>
      <c r="C115" s="24"/>
      <c r="D115" s="24"/>
    </row>
    <row r="116" spans="1:4" x14ac:dyDescent="0.2">
      <c r="A116" s="24"/>
      <c r="B116" s="24"/>
      <c r="C116" s="24"/>
      <c r="D116" s="24"/>
    </row>
    <row r="117" spans="1:4" x14ac:dyDescent="0.2">
      <c r="A117" s="24"/>
      <c r="B117" s="24"/>
      <c r="C117" s="24"/>
      <c r="D117" s="24"/>
    </row>
    <row r="118" spans="1:4" x14ac:dyDescent="0.2">
      <c r="A118" s="24"/>
      <c r="B118" s="24"/>
      <c r="C118" s="24"/>
      <c r="D118" s="24"/>
    </row>
    <row r="119" spans="1:4" x14ac:dyDescent="0.2">
      <c r="A119" s="24"/>
      <c r="B119" s="24"/>
      <c r="C119" s="24"/>
      <c r="D119" s="24"/>
    </row>
    <row r="120" spans="1:4" x14ac:dyDescent="0.2">
      <c r="A120" s="24"/>
      <c r="B120" s="24"/>
      <c r="C120" s="24"/>
      <c r="D120" s="24"/>
    </row>
    <row r="121" spans="1:4" x14ac:dyDescent="0.2">
      <c r="A121" s="24"/>
      <c r="B121" s="24"/>
      <c r="C121" s="24"/>
      <c r="D121" s="24"/>
    </row>
    <row r="122" spans="1:4" x14ac:dyDescent="0.2">
      <c r="A122" s="24"/>
      <c r="B122" s="24"/>
      <c r="C122" s="24"/>
      <c r="D122" s="24"/>
    </row>
    <row r="123" spans="1:4" x14ac:dyDescent="0.2">
      <c r="A123" s="24"/>
      <c r="B123" s="24"/>
      <c r="C123" s="24"/>
      <c r="D123" s="24"/>
    </row>
    <row r="124" spans="1:4" x14ac:dyDescent="0.2">
      <c r="A124" s="24"/>
      <c r="B124" s="24"/>
      <c r="C124" s="24"/>
      <c r="D124" s="24"/>
    </row>
    <row r="125" spans="1:4" x14ac:dyDescent="0.2">
      <c r="A125" s="24"/>
      <c r="B125" s="24"/>
      <c r="C125" s="24"/>
      <c r="D125" s="24"/>
    </row>
    <row r="126" spans="1:4" x14ac:dyDescent="0.2">
      <c r="A126" s="24"/>
      <c r="B126" s="24"/>
      <c r="C126" s="24"/>
      <c r="D126" s="24"/>
    </row>
    <row r="127" spans="1:4" x14ac:dyDescent="0.2">
      <c r="A127" s="24"/>
      <c r="B127" s="24"/>
      <c r="C127" s="24"/>
      <c r="D127" s="24"/>
    </row>
    <row r="128" spans="1:4" x14ac:dyDescent="0.2">
      <c r="A128" s="24"/>
      <c r="B128" s="24"/>
      <c r="C128" s="24"/>
      <c r="D128" s="24"/>
    </row>
    <row r="129" spans="1:4" x14ac:dyDescent="0.2">
      <c r="A129" s="24"/>
      <c r="B129" s="24"/>
      <c r="C129" s="24"/>
      <c r="D129" s="24"/>
    </row>
    <row r="130" spans="1:4" x14ac:dyDescent="0.2">
      <c r="A130" s="24"/>
      <c r="B130" s="24"/>
      <c r="C130" s="24"/>
      <c r="D130" s="24"/>
    </row>
    <row r="131" spans="1:4" x14ac:dyDescent="0.2">
      <c r="A131" s="24"/>
      <c r="B131" s="24"/>
      <c r="C131" s="24"/>
      <c r="D131" s="24"/>
    </row>
    <row r="132" spans="1:4" x14ac:dyDescent="0.2">
      <c r="A132" s="24"/>
      <c r="B132" s="24"/>
      <c r="C132" s="24"/>
      <c r="D132" s="24"/>
    </row>
    <row r="133" spans="1:4" x14ac:dyDescent="0.2">
      <c r="A133" s="24"/>
      <c r="B133" s="24"/>
      <c r="C133" s="24"/>
      <c r="D133" s="24"/>
    </row>
    <row r="134" spans="1:4" x14ac:dyDescent="0.2">
      <c r="A134" s="24"/>
      <c r="B134" s="24"/>
      <c r="C134" s="24"/>
      <c r="D134" s="24"/>
    </row>
    <row r="135" spans="1:4" x14ac:dyDescent="0.2">
      <c r="A135" s="24"/>
      <c r="B135" s="24"/>
      <c r="C135" s="24"/>
      <c r="D135" s="24"/>
    </row>
    <row r="136" spans="1:4" x14ac:dyDescent="0.2">
      <c r="A136" s="24"/>
      <c r="B136" s="24"/>
      <c r="C136" s="24"/>
      <c r="D136" s="24"/>
    </row>
    <row r="137" spans="1:4" x14ac:dyDescent="0.2">
      <c r="A137" s="24"/>
      <c r="B137" s="24"/>
      <c r="C137" s="24"/>
      <c r="D137" s="24"/>
    </row>
    <row r="138" spans="1:4" x14ac:dyDescent="0.2">
      <c r="A138" s="24"/>
      <c r="B138" s="24"/>
      <c r="C138" s="24"/>
      <c r="D138" s="24"/>
    </row>
    <row r="139" spans="1:4" x14ac:dyDescent="0.2">
      <c r="A139" s="24"/>
      <c r="B139" s="24"/>
      <c r="C139" s="24"/>
      <c r="D139" s="24"/>
    </row>
    <row r="140" spans="1:4" x14ac:dyDescent="0.2">
      <c r="A140" s="24"/>
      <c r="B140" s="24"/>
      <c r="C140" s="24"/>
      <c r="D140" s="24"/>
    </row>
    <row r="141" spans="1:4" x14ac:dyDescent="0.2">
      <c r="A141" s="24"/>
      <c r="B141" s="24"/>
      <c r="C141" s="24"/>
      <c r="D141" s="24"/>
    </row>
    <row r="142" spans="1:4" x14ac:dyDescent="0.2">
      <c r="A142" s="24"/>
      <c r="B142" s="24"/>
      <c r="C142" s="24"/>
      <c r="D142" s="24"/>
    </row>
    <row r="143" spans="1:4" x14ac:dyDescent="0.2">
      <c r="A143" s="24"/>
      <c r="B143" s="24"/>
      <c r="C143" s="24"/>
      <c r="D143" s="24"/>
    </row>
    <row r="144" spans="1:4" x14ac:dyDescent="0.2">
      <c r="A144" s="24"/>
      <c r="B144" s="24"/>
      <c r="C144" s="24"/>
      <c r="D144" s="24"/>
    </row>
    <row r="145" spans="1:4" x14ac:dyDescent="0.2">
      <c r="A145" s="24"/>
      <c r="B145" s="24"/>
      <c r="C145" s="24"/>
      <c r="D145" s="24"/>
    </row>
    <row r="146" spans="1:4" x14ac:dyDescent="0.2">
      <c r="A146" s="24"/>
      <c r="B146" s="24"/>
      <c r="C146" s="24"/>
      <c r="D146" s="24"/>
    </row>
    <row r="147" spans="1:4" x14ac:dyDescent="0.2">
      <c r="A147" s="24"/>
      <c r="B147" s="24"/>
      <c r="C147" s="24"/>
      <c r="D147" s="24"/>
    </row>
    <row r="148" spans="1:4" x14ac:dyDescent="0.2">
      <c r="A148" s="24"/>
      <c r="B148" s="24"/>
      <c r="C148" s="24"/>
      <c r="D148" s="24"/>
    </row>
    <row r="149" spans="1:4" x14ac:dyDescent="0.2">
      <c r="A149" s="24"/>
      <c r="B149" s="24"/>
      <c r="C149" s="24"/>
      <c r="D149" s="24"/>
    </row>
    <row r="150" spans="1:4" x14ac:dyDescent="0.2">
      <c r="A150" s="24"/>
      <c r="B150" s="24"/>
      <c r="C150" s="24"/>
      <c r="D150" s="24"/>
    </row>
    <row r="151" spans="1:4" x14ac:dyDescent="0.2">
      <c r="A151" s="24"/>
      <c r="B151" s="24"/>
      <c r="C151" s="24"/>
      <c r="D151" s="24"/>
    </row>
    <row r="152" spans="1:4" x14ac:dyDescent="0.2">
      <c r="A152" s="24"/>
      <c r="B152" s="24"/>
      <c r="C152" s="24"/>
      <c r="D152" s="24"/>
    </row>
    <row r="153" spans="1:4" x14ac:dyDescent="0.2">
      <c r="A153" s="24"/>
      <c r="B153" s="24"/>
      <c r="C153" s="24"/>
      <c r="D153" s="24"/>
    </row>
    <row r="154" spans="1:4" x14ac:dyDescent="0.2">
      <c r="A154" s="24"/>
      <c r="B154" s="24"/>
      <c r="C154" s="24"/>
      <c r="D154" s="24"/>
    </row>
    <row r="155" spans="1:4" x14ac:dyDescent="0.2">
      <c r="A155" s="24"/>
      <c r="B155" s="24"/>
      <c r="C155" s="24"/>
      <c r="D155" s="24"/>
    </row>
    <row r="156" spans="1:4" x14ac:dyDescent="0.2">
      <c r="A156" s="24"/>
      <c r="B156" s="24"/>
      <c r="C156" s="24"/>
      <c r="D156" s="24"/>
    </row>
    <row r="157" spans="1:4" x14ac:dyDescent="0.2">
      <c r="A157" s="24"/>
      <c r="B157" s="24"/>
      <c r="C157" s="24"/>
      <c r="D157" s="24"/>
    </row>
    <row r="158" spans="1:4" x14ac:dyDescent="0.2">
      <c r="A158" s="24"/>
      <c r="B158" s="24"/>
      <c r="C158" s="24"/>
      <c r="D158" s="24"/>
    </row>
    <row r="159" spans="1:4" x14ac:dyDescent="0.2">
      <c r="A159" s="24"/>
      <c r="B159" s="24"/>
      <c r="C159" s="24"/>
      <c r="D159" s="24"/>
    </row>
    <row r="160" spans="1:4" x14ac:dyDescent="0.2">
      <c r="A160" s="24"/>
      <c r="B160" s="24"/>
      <c r="C160" s="24"/>
      <c r="D160" s="24"/>
    </row>
    <row r="161" spans="1:4" x14ac:dyDescent="0.2">
      <c r="A161" s="24"/>
      <c r="B161" s="24"/>
      <c r="C161" s="24"/>
      <c r="D161" s="24"/>
    </row>
    <row r="162" spans="1:4" x14ac:dyDescent="0.2">
      <c r="A162" s="24"/>
      <c r="B162" s="24"/>
      <c r="C162" s="24"/>
      <c r="D162" s="24"/>
    </row>
    <row r="163" spans="1:4" x14ac:dyDescent="0.2">
      <c r="A163" s="24"/>
      <c r="B163" s="24"/>
      <c r="C163" s="24"/>
      <c r="D163" s="24"/>
    </row>
    <row r="164" spans="1:4" x14ac:dyDescent="0.2">
      <c r="A164" s="24"/>
      <c r="B164" s="24"/>
      <c r="C164" s="24"/>
      <c r="D164" s="24"/>
    </row>
    <row r="165" spans="1:4" x14ac:dyDescent="0.2">
      <c r="A165" s="24"/>
      <c r="B165" s="24"/>
      <c r="C165" s="24"/>
      <c r="D165" s="24"/>
    </row>
    <row r="166" spans="1:4" x14ac:dyDescent="0.2">
      <c r="A166" s="24"/>
      <c r="B166" s="24"/>
      <c r="C166" s="24"/>
      <c r="D166" s="24"/>
    </row>
    <row r="167" spans="1:4" x14ac:dyDescent="0.2">
      <c r="A167" s="24"/>
      <c r="B167" s="24"/>
      <c r="C167" s="24"/>
      <c r="D167" s="24"/>
    </row>
    <row r="168" spans="1:4" x14ac:dyDescent="0.2">
      <c r="A168" s="24"/>
      <c r="B168" s="24"/>
      <c r="C168" s="24"/>
      <c r="D168" s="24"/>
    </row>
    <row r="169" spans="1:4" x14ac:dyDescent="0.2">
      <c r="A169" s="24"/>
      <c r="B169" s="24"/>
      <c r="C169" s="24"/>
      <c r="D169" s="24"/>
    </row>
    <row r="170" spans="1:4" x14ac:dyDescent="0.2">
      <c r="A170" s="24"/>
      <c r="B170" s="24"/>
      <c r="C170" s="24"/>
      <c r="D170" s="24"/>
    </row>
    <row r="171" spans="1:4" x14ac:dyDescent="0.2">
      <c r="A171" s="24"/>
      <c r="B171" s="24"/>
      <c r="C171" s="24"/>
      <c r="D171" s="24"/>
    </row>
    <row r="172" spans="1:4" x14ac:dyDescent="0.2">
      <c r="A172" s="24"/>
      <c r="B172" s="24"/>
      <c r="C172" s="24"/>
      <c r="D172" s="24"/>
    </row>
    <row r="173" spans="1:4" x14ac:dyDescent="0.2">
      <c r="A173" s="24"/>
      <c r="B173" s="24"/>
      <c r="C173" s="24"/>
      <c r="D173" s="24"/>
    </row>
    <row r="174" spans="1:4" x14ac:dyDescent="0.2">
      <c r="A174" s="24"/>
      <c r="B174" s="24"/>
      <c r="C174" s="24"/>
      <c r="D174" s="24"/>
    </row>
    <row r="175" spans="1:4" x14ac:dyDescent="0.2">
      <c r="A175" s="24"/>
      <c r="B175" s="24"/>
      <c r="C175" s="24"/>
      <c r="D175" s="24"/>
    </row>
    <row r="176" spans="1:4" x14ac:dyDescent="0.2">
      <c r="A176" s="24"/>
      <c r="B176" s="24"/>
      <c r="C176" s="24"/>
      <c r="D176" s="24"/>
    </row>
    <row r="177" spans="1:4" x14ac:dyDescent="0.2">
      <c r="A177" s="24"/>
      <c r="B177" s="24"/>
      <c r="C177" s="24"/>
      <c r="D177" s="24"/>
    </row>
    <row r="178" spans="1:4" x14ac:dyDescent="0.2">
      <c r="A178" s="24"/>
      <c r="B178" s="24"/>
      <c r="C178" s="24"/>
      <c r="D178" s="24"/>
    </row>
    <row r="179" spans="1:4" x14ac:dyDescent="0.2">
      <c r="A179" s="24"/>
      <c r="B179" s="24"/>
      <c r="C179" s="24"/>
      <c r="D179" s="24"/>
    </row>
    <row r="180" spans="1:4" x14ac:dyDescent="0.2">
      <c r="A180" s="24"/>
      <c r="B180" s="24"/>
      <c r="C180" s="24"/>
      <c r="D180" s="24"/>
    </row>
    <row r="181" spans="1:4" x14ac:dyDescent="0.2">
      <c r="A181" s="24"/>
      <c r="B181" s="24"/>
      <c r="C181" s="24"/>
      <c r="D181" s="24"/>
    </row>
    <row r="182" spans="1:4" x14ac:dyDescent="0.2">
      <c r="A182" s="24"/>
      <c r="B182" s="24"/>
      <c r="C182" s="24"/>
      <c r="D182" s="24"/>
    </row>
    <row r="183" spans="1:4" x14ac:dyDescent="0.2">
      <c r="A183" s="24"/>
      <c r="B183" s="24"/>
      <c r="C183" s="24"/>
      <c r="D183" s="24"/>
    </row>
    <row r="184" spans="1:4" x14ac:dyDescent="0.2">
      <c r="A184" s="24"/>
      <c r="B184" s="24"/>
      <c r="C184" s="24"/>
      <c r="D184" s="24"/>
    </row>
    <row r="185" spans="1:4" x14ac:dyDescent="0.2">
      <c r="A185" s="24"/>
      <c r="B185" s="24"/>
      <c r="C185" s="24"/>
      <c r="D185" s="24"/>
    </row>
    <row r="186" spans="1:4" x14ac:dyDescent="0.2">
      <c r="A186" s="24"/>
      <c r="B186" s="24"/>
      <c r="C186" s="24"/>
      <c r="D186" s="24"/>
    </row>
    <row r="187" spans="1:4" x14ac:dyDescent="0.2">
      <c r="A187" s="24"/>
      <c r="B187" s="24"/>
      <c r="C187" s="24"/>
      <c r="D187" s="24"/>
    </row>
    <row r="188" spans="1:4" x14ac:dyDescent="0.2">
      <c r="A188" s="24"/>
      <c r="B188" s="24"/>
      <c r="C188" s="24"/>
      <c r="D188" s="24"/>
    </row>
    <row r="189" spans="1:4" x14ac:dyDescent="0.2">
      <c r="A189" s="24"/>
      <c r="B189" s="24"/>
      <c r="C189" s="24"/>
      <c r="D189" s="24"/>
    </row>
    <row r="190" spans="1:4" x14ac:dyDescent="0.2">
      <c r="A190" s="24"/>
      <c r="B190" s="24"/>
      <c r="C190" s="24"/>
      <c r="D190" s="24"/>
    </row>
    <row r="191" spans="1:4" x14ac:dyDescent="0.2">
      <c r="A191" s="24"/>
      <c r="B191" s="24"/>
      <c r="C191" s="24"/>
      <c r="D191" s="24"/>
    </row>
    <row r="192" spans="1:4" x14ac:dyDescent="0.2">
      <c r="A192" s="24"/>
      <c r="B192" s="24"/>
      <c r="C192" s="24"/>
      <c r="D192" s="24"/>
    </row>
    <row r="193" spans="1:4" x14ac:dyDescent="0.2">
      <c r="A193" s="24"/>
      <c r="B193" s="24"/>
      <c r="C193" s="24"/>
      <c r="D193" s="24"/>
    </row>
    <row r="194" spans="1:4" x14ac:dyDescent="0.2">
      <c r="A194" s="24"/>
      <c r="B194" s="24"/>
      <c r="C194" s="24"/>
      <c r="D194" s="24"/>
    </row>
    <row r="195" spans="1:4" x14ac:dyDescent="0.2">
      <c r="A195" s="24"/>
      <c r="B195" s="24"/>
      <c r="C195" s="24"/>
      <c r="D195" s="24"/>
    </row>
    <row r="196" spans="1:4" x14ac:dyDescent="0.2">
      <c r="A196" s="24"/>
      <c r="B196" s="24"/>
      <c r="C196" s="24"/>
      <c r="D196" s="24"/>
    </row>
    <row r="197" spans="1:4" x14ac:dyDescent="0.2">
      <c r="A197" s="24"/>
      <c r="B197" s="24"/>
      <c r="C197" s="24"/>
      <c r="D197" s="24"/>
    </row>
    <row r="198" spans="1:4" x14ac:dyDescent="0.2">
      <c r="A198" s="24"/>
      <c r="B198" s="24"/>
      <c r="C198" s="24"/>
      <c r="D198" s="24"/>
    </row>
    <row r="199" spans="1:4" x14ac:dyDescent="0.2">
      <c r="A199" s="24"/>
      <c r="B199" s="24"/>
      <c r="C199" s="24"/>
      <c r="D199" s="24"/>
    </row>
    <row r="200" spans="1:4" x14ac:dyDescent="0.2">
      <c r="A200" s="24"/>
      <c r="B200" s="24"/>
      <c r="C200" s="24"/>
      <c r="D200" s="24"/>
    </row>
    <row r="201" spans="1:4" x14ac:dyDescent="0.2">
      <c r="A201" s="24"/>
      <c r="B201" s="24"/>
      <c r="C201" s="24"/>
      <c r="D201" s="24"/>
    </row>
    <row r="202" spans="1:4" x14ac:dyDescent="0.2">
      <c r="A202" s="24"/>
      <c r="B202" s="24"/>
      <c r="C202" s="24"/>
      <c r="D202" s="24"/>
    </row>
    <row r="203" spans="1:4" x14ac:dyDescent="0.2">
      <c r="A203" s="24"/>
      <c r="B203" s="24"/>
      <c r="C203" s="24"/>
      <c r="D203" s="24"/>
    </row>
    <row r="204" spans="1:4" x14ac:dyDescent="0.2">
      <c r="A204" s="24"/>
      <c r="B204" s="24"/>
      <c r="C204" s="24"/>
      <c r="D204" s="24"/>
    </row>
    <row r="205" spans="1:4" x14ac:dyDescent="0.2">
      <c r="A205" s="24"/>
      <c r="B205" s="24"/>
      <c r="C205" s="24"/>
      <c r="D205" s="24"/>
    </row>
    <row r="206" spans="1:4" x14ac:dyDescent="0.2">
      <c r="A206" s="24"/>
      <c r="B206" s="24"/>
      <c r="C206" s="24"/>
      <c r="D206" s="24"/>
    </row>
    <row r="207" spans="1:4" x14ac:dyDescent="0.2">
      <c r="A207" s="24"/>
      <c r="B207" s="24"/>
      <c r="C207" s="24"/>
      <c r="D207" s="24"/>
    </row>
    <row r="208" spans="1:4" x14ac:dyDescent="0.2">
      <c r="A208" s="24"/>
      <c r="B208" s="24"/>
      <c r="C208" s="24"/>
      <c r="D208" s="24"/>
    </row>
    <row r="209" spans="1:4" x14ac:dyDescent="0.2">
      <c r="A209" s="24"/>
      <c r="B209" s="24"/>
      <c r="C209" s="24"/>
      <c r="D209" s="24"/>
    </row>
    <row r="210" spans="1:4" x14ac:dyDescent="0.2">
      <c r="A210" s="24"/>
      <c r="B210" s="24"/>
      <c r="C210" s="24"/>
      <c r="D210" s="24"/>
    </row>
    <row r="211" spans="1:4" x14ac:dyDescent="0.2">
      <c r="A211" s="24"/>
      <c r="B211" s="24"/>
      <c r="C211" s="24"/>
      <c r="D211" s="24"/>
    </row>
    <row r="212" spans="1:4" x14ac:dyDescent="0.2">
      <c r="A212" s="24"/>
      <c r="B212" s="24"/>
      <c r="C212" s="24"/>
      <c r="D212" s="24"/>
    </row>
    <row r="213" spans="1:4" x14ac:dyDescent="0.2">
      <c r="A213" s="24"/>
      <c r="B213" s="24"/>
      <c r="C213" s="24"/>
      <c r="D213" s="24"/>
    </row>
    <row r="214" spans="1:4" x14ac:dyDescent="0.2">
      <c r="A214" s="24"/>
      <c r="B214" s="24"/>
      <c r="C214" s="24"/>
      <c r="D214" s="24"/>
    </row>
    <row r="215" spans="1:4" x14ac:dyDescent="0.2">
      <c r="A215" s="24"/>
      <c r="B215" s="24"/>
      <c r="C215" s="24"/>
      <c r="D215" s="24"/>
    </row>
    <row r="216" spans="1:4" x14ac:dyDescent="0.2">
      <c r="A216" s="24"/>
      <c r="B216" s="24"/>
      <c r="C216" s="24"/>
      <c r="D216" s="24"/>
    </row>
    <row r="217" spans="1:4" x14ac:dyDescent="0.2">
      <c r="A217" s="24"/>
      <c r="B217" s="24"/>
      <c r="C217" s="24"/>
      <c r="D217" s="24"/>
    </row>
    <row r="218" spans="1:4" x14ac:dyDescent="0.2">
      <c r="A218" s="24"/>
      <c r="B218" s="24"/>
      <c r="C218" s="24"/>
      <c r="D218" s="24"/>
    </row>
    <row r="219" spans="1:4" x14ac:dyDescent="0.2">
      <c r="A219" s="24"/>
      <c r="B219" s="24"/>
      <c r="C219" s="24"/>
      <c r="D219" s="24"/>
    </row>
    <row r="220" spans="1:4" x14ac:dyDescent="0.2">
      <c r="A220" s="24"/>
      <c r="B220" s="24"/>
      <c r="C220" s="24"/>
      <c r="D220" s="24"/>
    </row>
    <row r="221" spans="1:4" x14ac:dyDescent="0.2">
      <c r="A221" s="24"/>
      <c r="B221" s="24"/>
      <c r="C221" s="24"/>
      <c r="D221" s="24"/>
    </row>
    <row r="222" spans="1:4" x14ac:dyDescent="0.2">
      <c r="A222" s="24"/>
      <c r="B222" s="24"/>
      <c r="C222" s="24"/>
      <c r="D222" s="24"/>
    </row>
    <row r="223" spans="1:4" x14ac:dyDescent="0.2">
      <c r="A223" s="24"/>
      <c r="B223" s="24"/>
      <c r="C223" s="24"/>
      <c r="D223" s="24"/>
    </row>
    <row r="224" spans="1:4" x14ac:dyDescent="0.2">
      <c r="A224" s="24"/>
      <c r="B224" s="24"/>
      <c r="C224" s="24"/>
      <c r="D224" s="24"/>
    </row>
    <row r="225" spans="1:4" x14ac:dyDescent="0.2">
      <c r="A225" s="24"/>
      <c r="B225" s="24"/>
      <c r="C225" s="24"/>
      <c r="D225" s="24"/>
    </row>
    <row r="226" spans="1:4" x14ac:dyDescent="0.2">
      <c r="A226" s="24"/>
      <c r="B226" s="24"/>
      <c r="C226" s="24"/>
      <c r="D226" s="24"/>
    </row>
    <row r="227" spans="1:4" x14ac:dyDescent="0.2">
      <c r="A227" s="24"/>
      <c r="B227" s="24"/>
      <c r="C227" s="24"/>
      <c r="D227" s="24"/>
    </row>
    <row r="228" spans="1:4" x14ac:dyDescent="0.2">
      <c r="A228" s="24"/>
      <c r="B228" s="24"/>
      <c r="C228" s="24"/>
      <c r="D228" s="24"/>
    </row>
    <row r="229" spans="1:4" x14ac:dyDescent="0.2">
      <c r="A229" s="24"/>
      <c r="B229" s="24"/>
      <c r="C229" s="24"/>
      <c r="D229" s="24"/>
    </row>
    <row r="230" spans="1:4" x14ac:dyDescent="0.2">
      <c r="A230" s="24"/>
      <c r="B230" s="24"/>
      <c r="C230" s="24"/>
      <c r="D230" s="24"/>
    </row>
    <row r="231" spans="1:4" x14ac:dyDescent="0.2">
      <c r="A231" s="24"/>
      <c r="B231" s="24"/>
      <c r="C231" s="24"/>
      <c r="D231" s="24"/>
    </row>
    <row r="232" spans="1:4" x14ac:dyDescent="0.2">
      <c r="A232" s="24"/>
      <c r="B232" s="24"/>
      <c r="C232" s="24"/>
      <c r="D232" s="24"/>
    </row>
    <row r="233" spans="1:4" x14ac:dyDescent="0.2">
      <c r="A233" s="24"/>
      <c r="B233" s="24"/>
      <c r="C233" s="24"/>
      <c r="D233" s="24"/>
    </row>
    <row r="234" spans="1:4" x14ac:dyDescent="0.2">
      <c r="A234" s="24"/>
      <c r="B234" s="24"/>
      <c r="C234" s="24"/>
      <c r="D234" s="24"/>
    </row>
    <row r="235" spans="1:4" x14ac:dyDescent="0.2">
      <c r="A235" s="24"/>
      <c r="B235" s="24"/>
      <c r="C235" s="24"/>
      <c r="D235" s="24"/>
    </row>
    <row r="236" spans="1:4" x14ac:dyDescent="0.2">
      <c r="A236" s="24"/>
      <c r="B236" s="24"/>
      <c r="C236" s="24"/>
      <c r="D236" s="24"/>
    </row>
    <row r="237" spans="1:4" x14ac:dyDescent="0.2">
      <c r="A237" s="24"/>
      <c r="B237" s="24"/>
      <c r="C237" s="24"/>
      <c r="D237" s="24"/>
    </row>
    <row r="238" spans="1:4" x14ac:dyDescent="0.2">
      <c r="A238" s="24"/>
      <c r="B238" s="24"/>
      <c r="C238" s="24"/>
      <c r="D238" s="24"/>
    </row>
    <row r="239" spans="1:4" x14ac:dyDescent="0.2">
      <c r="A239" s="24"/>
      <c r="B239" s="24"/>
      <c r="C239" s="24"/>
      <c r="D239" s="24"/>
    </row>
    <row r="240" spans="1:4" x14ac:dyDescent="0.2">
      <c r="A240" s="24"/>
      <c r="B240" s="24"/>
      <c r="C240" s="24"/>
      <c r="D240" s="24"/>
    </row>
    <row r="241" spans="1:4" x14ac:dyDescent="0.2">
      <c r="A241" s="24"/>
      <c r="B241" s="24"/>
      <c r="C241" s="24"/>
      <c r="D241" s="24"/>
    </row>
    <row r="242" spans="1:4" x14ac:dyDescent="0.2">
      <c r="A242" s="24"/>
      <c r="B242" s="24"/>
      <c r="C242" s="24"/>
      <c r="D242" s="24"/>
    </row>
    <row r="243" spans="1:4" x14ac:dyDescent="0.2">
      <c r="A243" s="24"/>
      <c r="B243" s="24"/>
      <c r="C243" s="24"/>
      <c r="D243" s="24"/>
    </row>
    <row r="244" spans="1:4" x14ac:dyDescent="0.2">
      <c r="A244" s="24"/>
      <c r="B244" s="24"/>
      <c r="C244" s="24"/>
      <c r="D244" s="24"/>
    </row>
    <row r="245" spans="1:4" x14ac:dyDescent="0.2">
      <c r="A245" s="24"/>
      <c r="B245" s="24"/>
      <c r="C245" s="24"/>
      <c r="D245" s="24"/>
    </row>
    <row r="246" spans="1:4" x14ac:dyDescent="0.2">
      <c r="A246" s="24"/>
      <c r="B246" s="24"/>
      <c r="C246" s="24"/>
      <c r="D246" s="24"/>
    </row>
    <row r="247" spans="1:4" x14ac:dyDescent="0.2">
      <c r="A247" s="24"/>
      <c r="B247" s="24"/>
      <c r="C247" s="24"/>
      <c r="D247" s="24"/>
    </row>
    <row r="248" spans="1:4" x14ac:dyDescent="0.2">
      <c r="A248" s="24"/>
      <c r="B248" s="24"/>
      <c r="C248" s="24"/>
      <c r="D248" s="24"/>
    </row>
    <row r="249" spans="1:4" x14ac:dyDescent="0.2">
      <c r="A249" s="24"/>
      <c r="B249" s="24"/>
      <c r="C249" s="24"/>
      <c r="D249" s="24"/>
    </row>
    <row r="250" spans="1:4" x14ac:dyDescent="0.2">
      <c r="A250" s="24"/>
      <c r="B250" s="24"/>
      <c r="C250" s="24"/>
      <c r="D250" s="24"/>
    </row>
    <row r="251" spans="1:4" x14ac:dyDescent="0.2">
      <c r="A251" s="24"/>
      <c r="B251" s="24"/>
      <c r="C251" s="24"/>
      <c r="D251" s="24"/>
    </row>
    <row r="252" spans="1:4" x14ac:dyDescent="0.2">
      <c r="A252" s="24"/>
      <c r="B252" s="24"/>
      <c r="C252" s="24"/>
      <c r="D252" s="24"/>
    </row>
    <row r="253" spans="1:4" x14ac:dyDescent="0.2">
      <c r="A253" s="24"/>
      <c r="B253" s="24"/>
      <c r="C253" s="24"/>
      <c r="D253" s="24"/>
    </row>
    <row r="254" spans="1:4" x14ac:dyDescent="0.2">
      <c r="A254" s="24"/>
      <c r="B254" s="24"/>
      <c r="C254" s="24"/>
      <c r="D254" s="24"/>
    </row>
    <row r="255" spans="1:4" x14ac:dyDescent="0.2">
      <c r="A255" s="24"/>
      <c r="B255" s="24"/>
      <c r="C255" s="24"/>
      <c r="D255" s="24"/>
    </row>
    <row r="256" spans="1:4" x14ac:dyDescent="0.2">
      <c r="A256" s="24"/>
      <c r="B256" s="24"/>
      <c r="C256" s="24"/>
      <c r="D256" s="24"/>
    </row>
    <row r="257" spans="1:4" x14ac:dyDescent="0.2">
      <c r="A257" s="24"/>
      <c r="B257" s="24"/>
      <c r="C257" s="24"/>
      <c r="D257" s="24"/>
    </row>
    <row r="258" spans="1:4" x14ac:dyDescent="0.2">
      <c r="A258" s="24"/>
      <c r="B258" s="24"/>
      <c r="C258" s="24"/>
      <c r="D258" s="24"/>
    </row>
    <row r="259" spans="1:4" x14ac:dyDescent="0.2">
      <c r="A259" s="24"/>
      <c r="B259" s="24"/>
      <c r="C259" s="24"/>
      <c r="D259" s="24"/>
    </row>
    <row r="260" spans="1:4" x14ac:dyDescent="0.2">
      <c r="A260" s="24"/>
      <c r="B260" s="24"/>
      <c r="C260" s="24"/>
      <c r="D260" s="24"/>
    </row>
    <row r="261" spans="1:4" x14ac:dyDescent="0.2">
      <c r="A261" s="24"/>
      <c r="B261" s="24"/>
      <c r="C261" s="24"/>
      <c r="D261" s="24"/>
    </row>
    <row r="262" spans="1:4" x14ac:dyDescent="0.2">
      <c r="A262" s="24"/>
      <c r="B262" s="24"/>
      <c r="C262" s="24"/>
      <c r="D262" s="24"/>
    </row>
    <row r="263" spans="1:4" x14ac:dyDescent="0.2">
      <c r="A263" s="24"/>
      <c r="B263" s="24"/>
      <c r="C263" s="24"/>
      <c r="D263" s="24"/>
    </row>
    <row r="264" spans="1:4" x14ac:dyDescent="0.2">
      <c r="A264" s="24"/>
      <c r="B264" s="24"/>
      <c r="C264" s="24"/>
      <c r="D264" s="24"/>
    </row>
    <row r="265" spans="1:4" x14ac:dyDescent="0.2">
      <c r="A265" s="24"/>
      <c r="B265" s="24"/>
      <c r="C265" s="24"/>
      <c r="D265" s="24"/>
    </row>
    <row r="266" spans="1:4" x14ac:dyDescent="0.2">
      <c r="A266" s="24"/>
      <c r="B266" s="24"/>
      <c r="C266" s="24"/>
      <c r="D266" s="24"/>
    </row>
    <row r="267" spans="1:4" x14ac:dyDescent="0.2">
      <c r="A267" s="24"/>
      <c r="B267" s="24"/>
      <c r="C267" s="24"/>
      <c r="D267" s="24"/>
    </row>
    <row r="268" spans="1:4" x14ac:dyDescent="0.2">
      <c r="A268" s="24"/>
      <c r="B268" s="24"/>
      <c r="C268" s="24"/>
      <c r="D268" s="24"/>
    </row>
    <row r="269" spans="1:4" x14ac:dyDescent="0.2">
      <c r="A269" s="24"/>
      <c r="B269" s="24"/>
      <c r="C269" s="24"/>
      <c r="D269" s="24"/>
    </row>
    <row r="270" spans="1:4" x14ac:dyDescent="0.2">
      <c r="A270" s="24"/>
      <c r="B270" s="24"/>
      <c r="C270" s="24"/>
      <c r="D270" s="24"/>
    </row>
    <row r="271" spans="1:4" x14ac:dyDescent="0.2">
      <c r="A271" s="24"/>
      <c r="B271" s="24"/>
      <c r="C271" s="24"/>
      <c r="D271" s="24"/>
    </row>
    <row r="272" spans="1:4" x14ac:dyDescent="0.2">
      <c r="A272" s="24"/>
      <c r="B272" s="24"/>
      <c r="C272" s="24"/>
      <c r="D272" s="24"/>
    </row>
    <row r="273" spans="1:4" x14ac:dyDescent="0.2">
      <c r="A273" s="24"/>
      <c r="B273" s="24"/>
      <c r="C273" s="24"/>
      <c r="D273" s="24"/>
    </row>
    <row r="274" spans="1:4" x14ac:dyDescent="0.2">
      <c r="A274" s="24"/>
      <c r="B274" s="24"/>
      <c r="C274" s="24"/>
      <c r="D274" s="24"/>
    </row>
    <row r="275" spans="1:4" x14ac:dyDescent="0.2">
      <c r="A275" s="24"/>
      <c r="B275" s="24"/>
      <c r="C275" s="24"/>
      <c r="D275" s="24"/>
    </row>
    <row r="276" spans="1:4" x14ac:dyDescent="0.2">
      <c r="A276" s="24"/>
      <c r="B276" s="24"/>
      <c r="C276" s="24"/>
      <c r="D276" s="24"/>
    </row>
    <row r="277" spans="1:4" x14ac:dyDescent="0.2">
      <c r="A277" s="24"/>
      <c r="B277" s="24"/>
      <c r="C277" s="24"/>
      <c r="D277" s="24"/>
    </row>
    <row r="278" spans="1:4" x14ac:dyDescent="0.2">
      <c r="A278" s="24"/>
      <c r="B278" s="24"/>
      <c r="C278" s="24"/>
      <c r="D278" s="24"/>
    </row>
    <row r="279" spans="1:4" x14ac:dyDescent="0.2">
      <c r="A279" s="24"/>
      <c r="B279" s="24"/>
      <c r="C279" s="24"/>
      <c r="D279" s="24"/>
    </row>
    <row r="280" spans="1:4" x14ac:dyDescent="0.2">
      <c r="A280" s="24"/>
      <c r="B280" s="24"/>
      <c r="C280" s="24"/>
      <c r="D280" s="24"/>
    </row>
    <row r="281" spans="1:4" x14ac:dyDescent="0.2">
      <c r="A281" s="24"/>
      <c r="B281" s="24"/>
      <c r="C281" s="24"/>
      <c r="D281" s="24"/>
    </row>
    <row r="282" spans="1:4" x14ac:dyDescent="0.2">
      <c r="A282" s="24"/>
      <c r="B282" s="24"/>
      <c r="C282" s="24"/>
      <c r="D282" s="24"/>
    </row>
    <row r="283" spans="1:4" x14ac:dyDescent="0.2">
      <c r="A283" s="24"/>
      <c r="B283" s="24"/>
      <c r="C283" s="24"/>
      <c r="D283" s="24"/>
    </row>
    <row r="284" spans="1:4" x14ac:dyDescent="0.2">
      <c r="A284" s="24"/>
      <c r="B284" s="24"/>
      <c r="C284" s="24"/>
      <c r="D284" s="24"/>
    </row>
    <row r="285" spans="1:4" x14ac:dyDescent="0.2">
      <c r="A285" s="24"/>
      <c r="B285" s="24"/>
      <c r="C285" s="24"/>
      <c r="D285" s="24"/>
    </row>
    <row r="286" spans="1:4" x14ac:dyDescent="0.2">
      <c r="A286" s="24"/>
      <c r="B286" s="24"/>
      <c r="C286" s="24"/>
      <c r="D286" s="24"/>
    </row>
    <row r="287" spans="1:4" x14ac:dyDescent="0.2">
      <c r="A287" s="24"/>
      <c r="B287" s="24"/>
      <c r="C287" s="24"/>
      <c r="D287" s="24"/>
    </row>
    <row r="288" spans="1:4" x14ac:dyDescent="0.2">
      <c r="A288" s="24"/>
      <c r="B288" s="24"/>
      <c r="C288" s="24"/>
      <c r="D288" s="24"/>
    </row>
    <row r="289" spans="1:4" x14ac:dyDescent="0.2">
      <c r="A289" s="24"/>
      <c r="B289" s="24"/>
      <c r="C289" s="24"/>
      <c r="D289" s="24"/>
    </row>
    <row r="290" spans="1:4" x14ac:dyDescent="0.2">
      <c r="A290" s="24"/>
      <c r="B290" s="24"/>
      <c r="C290" s="24"/>
      <c r="D290" s="24"/>
    </row>
    <row r="291" spans="1:4" x14ac:dyDescent="0.2">
      <c r="A291" s="24"/>
      <c r="B291" s="24"/>
      <c r="C291" s="24"/>
      <c r="D291" s="24"/>
    </row>
    <row r="292" spans="1:4" x14ac:dyDescent="0.2">
      <c r="A292" s="24"/>
      <c r="B292" s="24"/>
      <c r="C292" s="24"/>
      <c r="D292" s="24"/>
    </row>
    <row r="293" spans="1:4" x14ac:dyDescent="0.2">
      <c r="A293" s="24"/>
      <c r="B293" s="24"/>
      <c r="C293" s="24"/>
      <c r="D293" s="24"/>
    </row>
    <row r="294" spans="1:4" x14ac:dyDescent="0.2">
      <c r="A294" s="24"/>
      <c r="B294" s="24"/>
      <c r="C294" s="24"/>
      <c r="D294" s="24"/>
    </row>
    <row r="295" spans="1:4" x14ac:dyDescent="0.2">
      <c r="A295" s="24"/>
      <c r="B295" s="24"/>
      <c r="C295" s="24"/>
      <c r="D295" s="24"/>
    </row>
    <row r="296" spans="1:4" x14ac:dyDescent="0.2">
      <c r="A296" s="24"/>
      <c r="B296" s="24"/>
      <c r="C296" s="24"/>
      <c r="D296" s="24"/>
    </row>
    <row r="297" spans="1:4" x14ac:dyDescent="0.2">
      <c r="A297" s="24"/>
      <c r="B297" s="24"/>
      <c r="C297" s="24"/>
      <c r="D297" s="24"/>
    </row>
    <row r="298" spans="1:4" x14ac:dyDescent="0.2">
      <c r="A298" s="24"/>
      <c r="B298" s="24"/>
      <c r="C298" s="24"/>
      <c r="D298" s="24"/>
    </row>
    <row r="299" spans="1:4" x14ac:dyDescent="0.2">
      <c r="A299" s="24"/>
      <c r="B299" s="24"/>
      <c r="C299" s="24"/>
      <c r="D299" s="24"/>
    </row>
    <row r="300" spans="1:4" x14ac:dyDescent="0.2">
      <c r="A300" s="24"/>
      <c r="B300" s="24"/>
      <c r="C300" s="24"/>
      <c r="D300" s="24"/>
    </row>
    <row r="301" spans="1:4" x14ac:dyDescent="0.2">
      <c r="A301" s="24"/>
      <c r="B301" s="24"/>
      <c r="C301" s="24"/>
      <c r="D301" s="24"/>
    </row>
    <row r="302" spans="1:4" x14ac:dyDescent="0.2">
      <c r="A302" s="24"/>
      <c r="B302" s="24"/>
      <c r="C302" s="24"/>
      <c r="D302" s="24"/>
    </row>
    <row r="303" spans="1:4" x14ac:dyDescent="0.2">
      <c r="A303" s="24"/>
      <c r="B303" s="24"/>
      <c r="C303" s="24"/>
      <c r="D303" s="24"/>
    </row>
    <row r="304" spans="1:4" x14ac:dyDescent="0.2">
      <c r="A304" s="24"/>
      <c r="B304" s="24"/>
      <c r="C304" s="24"/>
      <c r="D304" s="24"/>
    </row>
    <row r="305" spans="1:4" x14ac:dyDescent="0.2">
      <c r="A305" s="24"/>
      <c r="B305" s="24"/>
      <c r="C305" s="24"/>
      <c r="D305" s="24"/>
    </row>
    <row r="306" spans="1:4" x14ac:dyDescent="0.2">
      <c r="A306" s="24"/>
      <c r="B306" s="24"/>
      <c r="C306" s="24"/>
      <c r="D306" s="24"/>
    </row>
    <row r="307" spans="1:4" x14ac:dyDescent="0.2">
      <c r="A307" s="24"/>
      <c r="B307" s="24"/>
      <c r="C307" s="24"/>
      <c r="D307" s="24"/>
    </row>
    <row r="308" spans="1:4" x14ac:dyDescent="0.2">
      <c r="A308" s="24"/>
      <c r="B308" s="24"/>
      <c r="C308" s="24"/>
      <c r="D308" s="24"/>
    </row>
    <row r="309" spans="1:4" x14ac:dyDescent="0.2">
      <c r="A309" s="24"/>
      <c r="B309" s="24"/>
      <c r="C309" s="24"/>
      <c r="D309" s="24"/>
    </row>
    <row r="310" spans="1:4" x14ac:dyDescent="0.2">
      <c r="A310" s="24"/>
      <c r="B310" s="24"/>
      <c r="C310" s="24"/>
      <c r="D310" s="24"/>
    </row>
    <row r="311" spans="1:4" x14ac:dyDescent="0.2">
      <c r="A311" s="24"/>
      <c r="B311" s="24"/>
      <c r="C311" s="24"/>
      <c r="D311" s="24"/>
    </row>
    <row r="312" spans="1:4" x14ac:dyDescent="0.2">
      <c r="A312" s="24"/>
      <c r="B312" s="24"/>
      <c r="C312" s="24"/>
      <c r="D312" s="24"/>
    </row>
    <row r="313" spans="1:4" x14ac:dyDescent="0.2">
      <c r="A313" s="24"/>
      <c r="B313" s="24"/>
      <c r="C313" s="24"/>
      <c r="D313" s="24"/>
    </row>
    <row r="314" spans="1:4" x14ac:dyDescent="0.2">
      <c r="A314" s="24"/>
      <c r="B314" s="24"/>
      <c r="C314" s="24"/>
      <c r="D314" s="24"/>
    </row>
    <row r="315" spans="1:4" x14ac:dyDescent="0.2">
      <c r="A315" s="24"/>
      <c r="B315" s="24"/>
      <c r="C315" s="24"/>
      <c r="D315" s="24"/>
    </row>
    <row r="316" spans="1:4" x14ac:dyDescent="0.2">
      <c r="A316" s="24"/>
      <c r="B316" s="24"/>
      <c r="C316" s="24"/>
      <c r="D316" s="24"/>
    </row>
    <row r="317" spans="1:4" x14ac:dyDescent="0.2">
      <c r="A317" s="24"/>
      <c r="B317" s="24"/>
      <c r="C317" s="24"/>
      <c r="D317" s="24"/>
    </row>
    <row r="318" spans="1:4" x14ac:dyDescent="0.2">
      <c r="A318" s="24"/>
      <c r="B318" s="24"/>
      <c r="C318" s="24"/>
      <c r="D318" s="24"/>
    </row>
    <row r="319" spans="1:4" x14ac:dyDescent="0.2">
      <c r="A319" s="24"/>
      <c r="B319" s="24"/>
      <c r="C319" s="24"/>
      <c r="D319" s="24"/>
    </row>
    <row r="320" spans="1:4" x14ac:dyDescent="0.2">
      <c r="A320" s="24"/>
      <c r="B320" s="24"/>
      <c r="C320" s="24"/>
      <c r="D320" s="24"/>
    </row>
    <row r="321" spans="1:4" x14ac:dyDescent="0.2">
      <c r="A321" s="24"/>
      <c r="B321" s="24"/>
      <c r="C321" s="24"/>
      <c r="D321" s="24"/>
    </row>
    <row r="322" spans="1:4" x14ac:dyDescent="0.2">
      <c r="A322" s="24"/>
      <c r="B322" s="24"/>
      <c r="C322" s="24"/>
      <c r="D322" s="24"/>
    </row>
    <row r="323" spans="1:4" x14ac:dyDescent="0.2">
      <c r="A323" s="24"/>
      <c r="B323" s="24"/>
      <c r="C323" s="24"/>
      <c r="D323" s="24"/>
    </row>
    <row r="324" spans="1:4" x14ac:dyDescent="0.2">
      <c r="A324" s="24"/>
      <c r="B324" s="24"/>
      <c r="C324" s="24"/>
      <c r="D324" s="24"/>
    </row>
    <row r="325" spans="1:4" x14ac:dyDescent="0.2">
      <c r="A325" s="24"/>
      <c r="B325" s="24"/>
      <c r="C325" s="24"/>
      <c r="D325" s="24"/>
    </row>
    <row r="326" spans="1:4" x14ac:dyDescent="0.2">
      <c r="A326" s="24"/>
      <c r="B326" s="24"/>
      <c r="C326" s="24"/>
      <c r="D326" s="24"/>
    </row>
    <row r="327" spans="1:4" x14ac:dyDescent="0.2">
      <c r="A327" s="24"/>
      <c r="B327" s="24"/>
      <c r="C327" s="24"/>
      <c r="D327" s="24"/>
    </row>
    <row r="328" spans="1:4" x14ac:dyDescent="0.2">
      <c r="A328" s="24"/>
      <c r="B328" s="24"/>
      <c r="C328" s="24"/>
      <c r="D328" s="24"/>
    </row>
    <row r="329" spans="1:4" x14ac:dyDescent="0.2">
      <c r="A329" s="24"/>
      <c r="B329" s="24"/>
      <c r="C329" s="24"/>
      <c r="D329" s="24"/>
    </row>
    <row r="330" spans="1:4" x14ac:dyDescent="0.2">
      <c r="A330" s="24"/>
      <c r="B330" s="24"/>
      <c r="C330" s="24"/>
      <c r="D330" s="24"/>
    </row>
    <row r="331" spans="1:4" x14ac:dyDescent="0.2">
      <c r="A331" s="24"/>
      <c r="B331" s="24"/>
      <c r="C331" s="24"/>
      <c r="D331" s="24"/>
    </row>
    <row r="332" spans="1:4" x14ac:dyDescent="0.2">
      <c r="A332" s="24"/>
      <c r="B332" s="24"/>
      <c r="C332" s="24"/>
      <c r="D332" s="24"/>
    </row>
    <row r="333" spans="1:4" x14ac:dyDescent="0.2">
      <c r="A333" s="24"/>
      <c r="B333" s="24"/>
      <c r="C333" s="24"/>
      <c r="D333" s="24"/>
    </row>
    <row r="334" spans="1:4" x14ac:dyDescent="0.2">
      <c r="A334" s="24"/>
      <c r="B334" s="24"/>
      <c r="C334" s="24"/>
      <c r="D334" s="24"/>
    </row>
    <row r="335" spans="1:4" x14ac:dyDescent="0.2">
      <c r="A335" s="24"/>
      <c r="B335" s="24"/>
      <c r="C335" s="24"/>
      <c r="D335" s="24"/>
    </row>
    <row r="336" spans="1:4" x14ac:dyDescent="0.2">
      <c r="A336" s="24"/>
      <c r="B336" s="24"/>
      <c r="C336" s="24"/>
      <c r="D336" s="24"/>
    </row>
    <row r="337" spans="1:4" x14ac:dyDescent="0.2">
      <c r="A337" s="24"/>
      <c r="B337" s="24"/>
      <c r="C337" s="24"/>
      <c r="D337" s="24"/>
    </row>
    <row r="338" spans="1:4" x14ac:dyDescent="0.2">
      <c r="A338" s="24"/>
      <c r="B338" s="24"/>
      <c r="C338" s="24"/>
      <c r="D338" s="24"/>
    </row>
    <row r="339" spans="1:4" x14ac:dyDescent="0.2">
      <c r="A339" s="24"/>
      <c r="B339" s="24"/>
      <c r="C339" s="24"/>
      <c r="D339" s="24"/>
    </row>
    <row r="340" spans="1:4" x14ac:dyDescent="0.2">
      <c r="A340" s="24"/>
      <c r="B340" s="24"/>
      <c r="C340" s="24"/>
      <c r="D340" s="24"/>
    </row>
    <row r="341" spans="1:4" x14ac:dyDescent="0.2">
      <c r="A341" s="24"/>
      <c r="B341" s="24"/>
      <c r="C341" s="24"/>
      <c r="D341" s="24"/>
    </row>
    <row r="342" spans="1:4" x14ac:dyDescent="0.2">
      <c r="A342" s="24"/>
      <c r="B342" s="24"/>
      <c r="C342" s="24"/>
      <c r="D342" s="24"/>
    </row>
    <row r="343" spans="1:4" x14ac:dyDescent="0.2">
      <c r="A343" s="24"/>
      <c r="B343" s="24"/>
      <c r="C343" s="24"/>
      <c r="D343" s="24"/>
    </row>
    <row r="344" spans="1:4" x14ac:dyDescent="0.2">
      <c r="A344" s="24"/>
      <c r="B344" s="24"/>
      <c r="C344" s="24"/>
      <c r="D344" s="24"/>
    </row>
    <row r="345" spans="1:4" x14ac:dyDescent="0.2">
      <c r="A345" s="24"/>
      <c r="B345" s="24"/>
      <c r="C345" s="24"/>
      <c r="D345" s="24"/>
    </row>
    <row r="346" spans="1:4" x14ac:dyDescent="0.2">
      <c r="A346" s="24"/>
      <c r="B346" s="24"/>
      <c r="C346" s="24"/>
      <c r="D346" s="24"/>
    </row>
    <row r="347" spans="1:4" x14ac:dyDescent="0.2">
      <c r="A347" s="24"/>
      <c r="B347" s="24"/>
      <c r="C347" s="24"/>
      <c r="D347" s="24"/>
    </row>
    <row r="348" spans="1:4" x14ac:dyDescent="0.2">
      <c r="A348" s="24"/>
      <c r="B348" s="24"/>
      <c r="C348" s="24"/>
      <c r="D348" s="24"/>
    </row>
    <row r="349" spans="1:4" x14ac:dyDescent="0.2">
      <c r="A349" s="24"/>
      <c r="B349" s="24"/>
      <c r="C349" s="24"/>
      <c r="D349" s="24"/>
    </row>
    <row r="350" spans="1:4" x14ac:dyDescent="0.2">
      <c r="A350" s="24"/>
      <c r="B350" s="24"/>
      <c r="C350" s="24"/>
      <c r="D350" s="24"/>
    </row>
    <row r="351" spans="1:4" x14ac:dyDescent="0.2">
      <c r="A351" s="24"/>
      <c r="B351" s="24"/>
      <c r="C351" s="24"/>
      <c r="D351" s="24"/>
    </row>
    <row r="352" spans="1:4" x14ac:dyDescent="0.2">
      <c r="A352" s="24"/>
      <c r="B352" s="24"/>
      <c r="C352" s="24"/>
      <c r="D352" s="24"/>
    </row>
    <row r="353" spans="1:4" x14ac:dyDescent="0.2">
      <c r="A353" s="24"/>
      <c r="B353" s="24"/>
      <c r="C353" s="24"/>
      <c r="D353" s="24"/>
    </row>
    <row r="354" spans="1:4" x14ac:dyDescent="0.2">
      <c r="A354" s="24"/>
      <c r="B354" s="24"/>
      <c r="C354" s="24"/>
      <c r="D354" s="24"/>
    </row>
    <row r="355" spans="1:4" x14ac:dyDescent="0.2">
      <c r="A355" s="24"/>
      <c r="B355" s="24"/>
      <c r="C355" s="24"/>
      <c r="D355" s="24"/>
    </row>
    <row r="356" spans="1:4" x14ac:dyDescent="0.2">
      <c r="A356" s="24"/>
      <c r="B356" s="24"/>
      <c r="C356" s="24"/>
      <c r="D356" s="24"/>
    </row>
    <row r="357" spans="1:4" x14ac:dyDescent="0.2">
      <c r="A357" s="24"/>
      <c r="B357" s="24"/>
      <c r="C357" s="24"/>
      <c r="D357" s="24"/>
    </row>
    <row r="358" spans="1:4" x14ac:dyDescent="0.2">
      <c r="A358" s="24"/>
      <c r="B358" s="24"/>
      <c r="C358" s="24"/>
      <c r="D358" s="24"/>
    </row>
    <row r="359" spans="1:4" x14ac:dyDescent="0.2">
      <c r="A359" s="24"/>
      <c r="B359" s="24"/>
      <c r="C359" s="24"/>
      <c r="D359" s="24"/>
    </row>
    <row r="360" spans="1:4" x14ac:dyDescent="0.2">
      <c r="A360" s="24"/>
      <c r="B360" s="24"/>
      <c r="C360" s="24"/>
      <c r="D360" s="24"/>
    </row>
    <row r="361" spans="1:4" x14ac:dyDescent="0.2">
      <c r="A361" s="24"/>
      <c r="B361" s="24"/>
      <c r="C361" s="24"/>
      <c r="D361" s="24"/>
    </row>
    <row r="362" spans="1:4" x14ac:dyDescent="0.2">
      <c r="A362" s="24"/>
      <c r="B362" s="24"/>
      <c r="C362" s="24"/>
      <c r="D362" s="24"/>
    </row>
    <row r="363" spans="1:4" x14ac:dyDescent="0.2">
      <c r="A363" s="24"/>
      <c r="B363" s="24"/>
      <c r="C363" s="24"/>
      <c r="D363" s="24"/>
    </row>
    <row r="364" spans="1:4" x14ac:dyDescent="0.2">
      <c r="A364" s="24"/>
      <c r="B364" s="24"/>
      <c r="C364" s="24"/>
      <c r="D364" s="24"/>
    </row>
    <row r="365" spans="1:4" x14ac:dyDescent="0.2">
      <c r="A365" s="24"/>
      <c r="B365" s="24"/>
      <c r="C365" s="24"/>
      <c r="D365" s="24"/>
    </row>
    <row r="366" spans="1:4" x14ac:dyDescent="0.2">
      <c r="A366" s="24"/>
      <c r="B366" s="24"/>
      <c r="C366" s="24"/>
      <c r="D366" s="24"/>
    </row>
    <row r="367" spans="1:4" x14ac:dyDescent="0.2">
      <c r="A367" s="24"/>
      <c r="B367" s="24"/>
      <c r="C367" s="24"/>
      <c r="D367" s="24"/>
    </row>
    <row r="368" spans="1:4" x14ac:dyDescent="0.2">
      <c r="A368" s="24"/>
      <c r="B368" s="24"/>
      <c r="C368" s="24"/>
      <c r="D368" s="24"/>
    </row>
    <row r="369" spans="1:4" x14ac:dyDescent="0.2">
      <c r="A369" s="24"/>
      <c r="B369" s="24"/>
      <c r="C369" s="24"/>
      <c r="D369" s="24"/>
    </row>
    <row r="370" spans="1:4" x14ac:dyDescent="0.2">
      <c r="A370" s="24"/>
      <c r="B370" s="24"/>
      <c r="C370" s="24"/>
      <c r="D370" s="24"/>
    </row>
    <row r="371" spans="1:4" x14ac:dyDescent="0.2">
      <c r="A371" s="24"/>
      <c r="B371" s="24"/>
      <c r="C371" s="24"/>
      <c r="D371" s="24"/>
    </row>
    <row r="372" spans="1:4" x14ac:dyDescent="0.2">
      <c r="A372" s="24"/>
      <c r="B372" s="24"/>
      <c r="C372" s="24"/>
      <c r="D372" s="24"/>
    </row>
    <row r="373" spans="1:4" x14ac:dyDescent="0.2">
      <c r="A373" s="24"/>
      <c r="B373" s="24"/>
      <c r="C373" s="24"/>
      <c r="D373" s="24"/>
    </row>
    <row r="374" spans="1:4" x14ac:dyDescent="0.2">
      <c r="A374" s="24"/>
      <c r="B374" s="24"/>
      <c r="C374" s="24"/>
      <c r="D374" s="24"/>
    </row>
    <row r="375" spans="1:4" x14ac:dyDescent="0.2">
      <c r="A375" s="24"/>
      <c r="B375" s="24"/>
      <c r="C375" s="24"/>
      <c r="D375" s="24"/>
    </row>
    <row r="376" spans="1:4" x14ac:dyDescent="0.2">
      <c r="A376" s="24"/>
      <c r="B376" s="24"/>
      <c r="C376" s="24"/>
      <c r="D376" s="24"/>
    </row>
    <row r="377" spans="1:4" x14ac:dyDescent="0.2">
      <c r="A377" s="24"/>
      <c r="B377" s="24"/>
      <c r="C377" s="24"/>
      <c r="D377" s="24"/>
    </row>
    <row r="378" spans="1:4" x14ac:dyDescent="0.2">
      <c r="A378" s="24"/>
      <c r="B378" s="24"/>
      <c r="C378" s="24"/>
      <c r="D378" s="24"/>
    </row>
    <row r="379" spans="1:4" x14ac:dyDescent="0.2">
      <c r="A379" s="24"/>
      <c r="B379" s="24"/>
      <c r="C379" s="24"/>
      <c r="D379" s="24"/>
    </row>
    <row r="380" spans="1:4" x14ac:dyDescent="0.2">
      <c r="A380" s="24"/>
      <c r="B380" s="24"/>
      <c r="C380" s="24"/>
      <c r="D380" s="24"/>
    </row>
    <row r="381" spans="1:4" x14ac:dyDescent="0.2">
      <c r="A381" s="24"/>
      <c r="B381" s="24"/>
      <c r="C381" s="24"/>
      <c r="D381" s="24"/>
    </row>
    <row r="382" spans="1:4" x14ac:dyDescent="0.2">
      <c r="A382" s="24"/>
      <c r="B382" s="24"/>
      <c r="C382" s="24"/>
      <c r="D382" s="24"/>
    </row>
    <row r="383" spans="1:4" x14ac:dyDescent="0.2">
      <c r="A383" s="24"/>
      <c r="B383" s="24"/>
      <c r="C383" s="24"/>
      <c r="D383" s="24"/>
    </row>
    <row r="384" spans="1:4" x14ac:dyDescent="0.2">
      <c r="A384" s="24"/>
      <c r="B384" s="24"/>
      <c r="C384" s="24"/>
      <c r="D384" s="24"/>
    </row>
    <row r="385" spans="1:4" x14ac:dyDescent="0.2">
      <c r="A385" s="24"/>
      <c r="B385" s="24"/>
      <c r="C385" s="24"/>
      <c r="D385" s="24"/>
    </row>
    <row r="386" spans="1:4" x14ac:dyDescent="0.2">
      <c r="A386" s="24"/>
      <c r="B386" s="24"/>
      <c r="C386" s="24"/>
      <c r="D386" s="24"/>
    </row>
    <row r="387" spans="1:4" x14ac:dyDescent="0.2">
      <c r="A387" s="24"/>
      <c r="B387" s="24"/>
      <c r="C387" s="24"/>
      <c r="D387" s="24"/>
    </row>
    <row r="388" spans="1:4" x14ac:dyDescent="0.2">
      <c r="A388" s="24"/>
      <c r="B388" s="24"/>
      <c r="C388" s="24"/>
      <c r="D388" s="24"/>
    </row>
    <row r="389" spans="1:4" x14ac:dyDescent="0.2">
      <c r="A389" s="24"/>
      <c r="B389" s="24"/>
      <c r="C389" s="24"/>
      <c r="D389" s="24"/>
    </row>
    <row r="390" spans="1:4" x14ac:dyDescent="0.2">
      <c r="A390" s="24"/>
      <c r="B390" s="24"/>
      <c r="C390" s="24"/>
      <c r="D390" s="24"/>
    </row>
    <row r="391" spans="1:4" x14ac:dyDescent="0.2">
      <c r="A391" s="24"/>
      <c r="B391" s="24"/>
      <c r="C391" s="24"/>
      <c r="D391" s="24"/>
    </row>
    <row r="392" spans="1:4" x14ac:dyDescent="0.2">
      <c r="A392" s="24"/>
      <c r="B392" s="24"/>
      <c r="C392" s="24"/>
      <c r="D392" s="24"/>
    </row>
    <row r="393" spans="1:4" x14ac:dyDescent="0.2">
      <c r="A393" s="24"/>
      <c r="B393" s="24"/>
      <c r="C393" s="24"/>
      <c r="D393" s="24"/>
    </row>
    <row r="394" spans="1:4" x14ac:dyDescent="0.2">
      <c r="A394" s="24"/>
      <c r="B394" s="24"/>
      <c r="C394" s="24"/>
      <c r="D394" s="24"/>
    </row>
    <row r="395" spans="1:4" x14ac:dyDescent="0.2">
      <c r="A395" s="24"/>
      <c r="B395" s="24"/>
      <c r="C395" s="24"/>
      <c r="D395" s="24"/>
    </row>
    <row r="396" spans="1:4" x14ac:dyDescent="0.2">
      <c r="A396" s="24"/>
      <c r="B396" s="24"/>
      <c r="C396" s="24"/>
      <c r="D396" s="24"/>
    </row>
    <row r="397" spans="1:4" x14ac:dyDescent="0.2">
      <c r="A397" s="24"/>
      <c r="B397" s="24"/>
      <c r="C397" s="24"/>
      <c r="D397" s="24"/>
    </row>
    <row r="398" spans="1:4" x14ac:dyDescent="0.2">
      <c r="A398" s="24"/>
      <c r="B398" s="24"/>
      <c r="C398" s="24"/>
      <c r="D398" s="24"/>
    </row>
    <row r="399" spans="1:4" x14ac:dyDescent="0.2">
      <c r="A399" s="24"/>
      <c r="B399" s="24"/>
      <c r="C399" s="24"/>
      <c r="D399" s="24"/>
    </row>
    <row r="400" spans="1:4" x14ac:dyDescent="0.2">
      <c r="A400" s="24"/>
      <c r="B400" s="24"/>
      <c r="C400" s="24"/>
      <c r="D400" s="24"/>
    </row>
    <row r="401" spans="1:4" x14ac:dyDescent="0.2">
      <c r="A401" s="24"/>
      <c r="B401" s="24"/>
      <c r="C401" s="24"/>
      <c r="D401" s="24"/>
    </row>
    <row r="402" spans="1:4" x14ac:dyDescent="0.2">
      <c r="A402" s="24"/>
      <c r="B402" s="24"/>
      <c r="C402" s="24"/>
      <c r="D402" s="24"/>
    </row>
    <row r="403" spans="1:4" x14ac:dyDescent="0.2">
      <c r="A403" s="24"/>
      <c r="B403" s="24"/>
      <c r="C403" s="24"/>
      <c r="D403" s="24"/>
    </row>
    <row r="404" spans="1:4" x14ac:dyDescent="0.2">
      <c r="A404" s="24"/>
      <c r="B404" s="24"/>
      <c r="C404" s="24"/>
      <c r="D404" s="24"/>
    </row>
    <row r="405" spans="1:4" x14ac:dyDescent="0.2">
      <c r="A405" s="24"/>
      <c r="B405" s="24"/>
      <c r="C405" s="24"/>
      <c r="D405" s="24"/>
    </row>
    <row r="406" spans="1:4" x14ac:dyDescent="0.2">
      <c r="A406" s="24"/>
      <c r="B406" s="24"/>
      <c r="C406" s="24"/>
      <c r="D406" s="24"/>
    </row>
    <row r="407" spans="1:4" x14ac:dyDescent="0.2">
      <c r="A407" s="24"/>
      <c r="B407" s="24"/>
      <c r="C407" s="24"/>
      <c r="D407" s="24"/>
    </row>
    <row r="408" spans="1:4" x14ac:dyDescent="0.2">
      <c r="A408" s="24"/>
      <c r="B408" s="24"/>
      <c r="C408" s="24"/>
      <c r="D408" s="24"/>
    </row>
    <row r="409" spans="1:4" x14ac:dyDescent="0.2">
      <c r="A409" s="24"/>
      <c r="B409" s="24"/>
      <c r="C409" s="24"/>
      <c r="D409" s="24"/>
    </row>
    <row r="410" spans="1:4" x14ac:dyDescent="0.2">
      <c r="A410" s="24"/>
      <c r="B410" s="24"/>
      <c r="C410" s="24"/>
      <c r="D410" s="24"/>
    </row>
    <row r="411" spans="1:4" x14ac:dyDescent="0.2">
      <c r="A411" s="24"/>
      <c r="B411" s="24"/>
      <c r="C411" s="24"/>
      <c r="D411" s="24"/>
    </row>
    <row r="412" spans="1:4" x14ac:dyDescent="0.2">
      <c r="A412" s="24"/>
      <c r="B412" s="24"/>
      <c r="C412" s="24"/>
      <c r="D412" s="24"/>
    </row>
    <row r="413" spans="1:4" x14ac:dyDescent="0.2">
      <c r="A413" s="24"/>
      <c r="B413" s="24"/>
      <c r="C413" s="24"/>
      <c r="D413" s="24"/>
    </row>
    <row r="414" spans="1:4" x14ac:dyDescent="0.2">
      <c r="A414" s="24"/>
      <c r="B414" s="24"/>
      <c r="C414" s="24"/>
      <c r="D414" s="24"/>
    </row>
    <row r="415" spans="1:4" x14ac:dyDescent="0.2">
      <c r="A415" s="24"/>
      <c r="B415" s="24"/>
      <c r="C415" s="24"/>
      <c r="D415" s="24"/>
    </row>
    <row r="416" spans="1:4" x14ac:dyDescent="0.2">
      <c r="A416" s="24"/>
      <c r="B416" s="24"/>
      <c r="C416" s="24"/>
      <c r="D416" s="24"/>
    </row>
    <row r="417" spans="1:4" x14ac:dyDescent="0.2">
      <c r="A417" s="24"/>
      <c r="B417" s="24"/>
      <c r="C417" s="24"/>
      <c r="D417" s="24"/>
    </row>
    <row r="418" spans="1:4" x14ac:dyDescent="0.2">
      <c r="A418" s="24"/>
      <c r="B418" s="24"/>
      <c r="C418" s="24"/>
      <c r="D418" s="24"/>
    </row>
    <row r="419" spans="1:4" x14ac:dyDescent="0.2">
      <c r="A419" s="24"/>
      <c r="B419" s="24"/>
      <c r="C419" s="24"/>
      <c r="D419" s="24"/>
    </row>
    <row r="420" spans="1:4" x14ac:dyDescent="0.2">
      <c r="A420" s="24"/>
      <c r="B420" s="24"/>
      <c r="C420" s="24"/>
      <c r="D420" s="24"/>
    </row>
    <row r="421" spans="1:4" x14ac:dyDescent="0.2">
      <c r="A421" s="24"/>
      <c r="B421" s="24"/>
      <c r="C421" s="24"/>
      <c r="D421" s="24"/>
    </row>
    <row r="422" spans="1:4" x14ac:dyDescent="0.2">
      <c r="A422" s="24"/>
      <c r="B422" s="24"/>
      <c r="C422" s="24"/>
      <c r="D422" s="24"/>
    </row>
    <row r="423" spans="1:4" x14ac:dyDescent="0.2">
      <c r="A423" s="24"/>
      <c r="B423" s="24"/>
      <c r="C423" s="24"/>
      <c r="D423" s="24"/>
    </row>
    <row r="424" spans="1:4" x14ac:dyDescent="0.2">
      <c r="A424" s="24"/>
      <c r="B424" s="24"/>
      <c r="C424" s="24"/>
      <c r="D424" s="24"/>
    </row>
    <row r="425" spans="1:4" x14ac:dyDescent="0.2">
      <c r="A425" s="24"/>
      <c r="B425" s="24"/>
      <c r="C425" s="24"/>
      <c r="D425" s="24"/>
    </row>
    <row r="426" spans="1:4" x14ac:dyDescent="0.2">
      <c r="A426" s="24"/>
      <c r="B426" s="24"/>
      <c r="C426" s="24"/>
      <c r="D426" s="24"/>
    </row>
    <row r="427" spans="1:4" x14ac:dyDescent="0.2">
      <c r="C427" s="24"/>
      <c r="D427" s="24"/>
    </row>
    <row r="428" spans="1:4" x14ac:dyDescent="0.2">
      <c r="C428" s="24"/>
      <c r="D428" s="24"/>
    </row>
    <row r="429" spans="1:4" x14ac:dyDescent="0.2">
      <c r="C429" s="24"/>
      <c r="D429" s="24"/>
    </row>
    <row r="430" spans="1:4" x14ac:dyDescent="0.2">
      <c r="C430" s="24"/>
      <c r="D430" s="24"/>
    </row>
    <row r="431" spans="1:4" x14ac:dyDescent="0.2">
      <c r="C431" s="24"/>
      <c r="D431" s="24"/>
    </row>
    <row r="432" spans="1:4" x14ac:dyDescent="0.2">
      <c r="C432" s="24"/>
      <c r="D432" s="24"/>
    </row>
    <row r="433" spans="3:4" x14ac:dyDescent="0.2">
      <c r="C433" s="24"/>
      <c r="D433" s="24"/>
    </row>
    <row r="434" spans="3:4" x14ac:dyDescent="0.2">
      <c r="C434" s="24"/>
      <c r="D434" s="24"/>
    </row>
    <row r="435" spans="3:4" x14ac:dyDescent="0.2">
      <c r="C435" s="24"/>
      <c r="D435" s="24"/>
    </row>
    <row r="436" spans="3:4" x14ac:dyDescent="0.2">
      <c r="C436" s="24"/>
      <c r="D436" s="24"/>
    </row>
    <row r="437" spans="3:4" x14ac:dyDescent="0.2">
      <c r="C437" s="24"/>
      <c r="D437" s="24"/>
    </row>
    <row r="438" spans="3:4" x14ac:dyDescent="0.2">
      <c r="C438" s="24"/>
      <c r="D438" s="24"/>
    </row>
    <row r="439" spans="3:4" x14ac:dyDescent="0.2">
      <c r="C439" s="24"/>
      <c r="D439" s="24"/>
    </row>
    <row r="440" spans="3:4" x14ac:dyDescent="0.2">
      <c r="C440" s="24"/>
      <c r="D440" s="24"/>
    </row>
    <row r="441" spans="3:4" x14ac:dyDescent="0.2">
      <c r="C441" s="24"/>
      <c r="D441" s="24"/>
    </row>
    <row r="442" spans="3:4" x14ac:dyDescent="0.2">
      <c r="C442" s="24"/>
      <c r="D442" s="24"/>
    </row>
    <row r="443" spans="3:4" x14ac:dyDescent="0.2">
      <c r="C443" s="24"/>
      <c r="D443" s="24"/>
    </row>
    <row r="444" spans="3:4" x14ac:dyDescent="0.2">
      <c r="C444" s="24"/>
      <c r="D444" s="24"/>
    </row>
    <row r="445" spans="3:4" x14ac:dyDescent="0.2">
      <c r="C445" s="24"/>
      <c r="D445" s="24"/>
    </row>
    <row r="446" spans="3:4" x14ac:dyDescent="0.2">
      <c r="C446" s="24"/>
      <c r="D446" s="24"/>
    </row>
    <row r="447" spans="3:4" x14ac:dyDescent="0.2">
      <c r="C447" s="24"/>
      <c r="D447" s="24"/>
    </row>
    <row r="448" spans="3:4" x14ac:dyDescent="0.2">
      <c r="C448" s="24"/>
      <c r="D448" s="24"/>
    </row>
    <row r="449" spans="3:4" x14ac:dyDescent="0.2">
      <c r="C449" s="24"/>
      <c r="D449" s="24"/>
    </row>
    <row r="450" spans="3:4" x14ac:dyDescent="0.2">
      <c r="C450" s="24"/>
      <c r="D450" s="24"/>
    </row>
    <row r="451" spans="3:4" x14ac:dyDescent="0.2">
      <c r="C451" s="24"/>
      <c r="D451" s="24"/>
    </row>
    <row r="452" spans="3:4" x14ac:dyDescent="0.2">
      <c r="C452" s="24"/>
      <c r="D452" s="24"/>
    </row>
    <row r="453" spans="3:4" x14ac:dyDescent="0.2">
      <c r="C453" s="24"/>
      <c r="D453" s="24"/>
    </row>
    <row r="454" spans="3:4" x14ac:dyDescent="0.2">
      <c r="C454" s="24"/>
      <c r="D454" s="24"/>
    </row>
    <row r="455" spans="3:4" x14ac:dyDescent="0.2">
      <c r="C455" s="24"/>
      <c r="D455" s="24"/>
    </row>
    <row r="456" spans="3:4" x14ac:dyDescent="0.2">
      <c r="C456" s="24"/>
      <c r="D456" s="24"/>
    </row>
    <row r="457" spans="3:4" x14ac:dyDescent="0.2">
      <c r="C457" s="24"/>
      <c r="D457" s="24"/>
    </row>
    <row r="458" spans="3:4" x14ac:dyDescent="0.2">
      <c r="C458" s="24"/>
      <c r="D458" s="24"/>
    </row>
    <row r="459" spans="3:4" x14ac:dyDescent="0.2">
      <c r="C459" s="24"/>
      <c r="D459" s="24"/>
    </row>
    <row r="460" spans="3:4" x14ac:dyDescent="0.2">
      <c r="C460" s="24"/>
      <c r="D460" s="24"/>
    </row>
    <row r="461" spans="3:4" x14ac:dyDescent="0.2">
      <c r="C461" s="24"/>
      <c r="D461" s="24"/>
    </row>
    <row r="462" spans="3:4" x14ac:dyDescent="0.2">
      <c r="C462" s="24"/>
      <c r="D462" s="24"/>
    </row>
    <row r="463" spans="3:4" x14ac:dyDescent="0.2">
      <c r="C463" s="24"/>
      <c r="D463" s="24"/>
    </row>
    <row r="464" spans="3:4" x14ac:dyDescent="0.2">
      <c r="C464" s="24"/>
      <c r="D464" s="24"/>
    </row>
    <row r="465" spans="3:4" x14ac:dyDescent="0.2">
      <c r="C465" s="24"/>
      <c r="D465" s="24"/>
    </row>
    <row r="466" spans="3:4" x14ac:dyDescent="0.2">
      <c r="C466" s="24"/>
      <c r="D466" s="24"/>
    </row>
    <row r="467" spans="3:4" x14ac:dyDescent="0.2">
      <c r="C467" s="24"/>
      <c r="D467" s="24"/>
    </row>
    <row r="468" spans="3:4" x14ac:dyDescent="0.2">
      <c r="C468" s="24"/>
      <c r="D468" s="24"/>
    </row>
    <row r="469" spans="3:4" x14ac:dyDescent="0.2">
      <c r="C469" s="24"/>
      <c r="D469" s="24"/>
    </row>
    <row r="470" spans="3:4" x14ac:dyDescent="0.2">
      <c r="C470" s="24"/>
      <c r="D470" s="24"/>
    </row>
    <row r="471" spans="3:4" x14ac:dyDescent="0.2">
      <c r="C471" s="24"/>
      <c r="D471" s="24"/>
    </row>
    <row r="472" spans="3:4" x14ac:dyDescent="0.2">
      <c r="C472" s="24"/>
      <c r="D472" s="24"/>
    </row>
    <row r="473" spans="3:4" x14ac:dyDescent="0.2">
      <c r="C473" s="24"/>
      <c r="D473" s="24"/>
    </row>
    <row r="474" spans="3:4" x14ac:dyDescent="0.2">
      <c r="C474" s="24"/>
      <c r="D474" s="24"/>
    </row>
    <row r="475" spans="3:4" x14ac:dyDescent="0.2">
      <c r="C475" s="24"/>
      <c r="D475" s="24"/>
    </row>
    <row r="476" spans="3:4" x14ac:dyDescent="0.2">
      <c r="C476" s="24"/>
      <c r="D476" s="24"/>
    </row>
    <row r="477" spans="3:4" x14ac:dyDescent="0.2">
      <c r="C477" s="24"/>
      <c r="D477" s="24"/>
    </row>
    <row r="478" spans="3:4" x14ac:dyDescent="0.2">
      <c r="C478" s="24"/>
      <c r="D478" s="24"/>
    </row>
    <row r="479" spans="3:4" x14ac:dyDescent="0.2">
      <c r="C479" s="24"/>
      <c r="D479" s="24"/>
    </row>
    <row r="480" spans="3:4" x14ac:dyDescent="0.2">
      <c r="C480" s="24"/>
      <c r="D480" s="24"/>
    </row>
    <row r="481" spans="3:4" x14ac:dyDescent="0.2">
      <c r="C481" s="24"/>
      <c r="D481" s="24"/>
    </row>
    <row r="482" spans="3:4" x14ac:dyDescent="0.2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2018-07-12T12:42:09Z</dcterms:modified>
</cp:coreProperties>
</file>