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lijahmathew/Desktop/College/Internships/QC5 Effective Gain/"/>
    </mc:Choice>
  </mc:AlternateContent>
  <bookViews>
    <workbookView xWindow="0" yWindow="460" windowWidth="25600" windowHeight="14620" tabRatio="866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8" l="1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J31" i="1"/>
  <c r="L31" i="1"/>
  <c r="I30" i="1"/>
  <c r="K31" i="1"/>
  <c r="M31" i="1"/>
  <c r="I49" i="1"/>
  <c r="E31" i="1"/>
  <c r="L49" i="1"/>
  <c r="J32" i="1"/>
  <c r="L32" i="1"/>
  <c r="K32" i="1"/>
  <c r="M32" i="1"/>
  <c r="E32" i="1"/>
  <c r="L50" i="1"/>
  <c r="J33" i="1"/>
  <c r="L33" i="1"/>
  <c r="K33" i="1"/>
  <c r="M33" i="1"/>
  <c r="E33" i="1"/>
  <c r="L51" i="1"/>
  <c r="J34" i="1"/>
  <c r="L34" i="1"/>
  <c r="K34" i="1"/>
  <c r="M34" i="1"/>
  <c r="E34" i="1"/>
  <c r="L52" i="1"/>
  <c r="J35" i="1"/>
  <c r="L35" i="1"/>
  <c r="K35" i="1"/>
  <c r="M35" i="1"/>
  <c r="E35" i="1"/>
  <c r="L53" i="1"/>
  <c r="J36" i="1"/>
  <c r="L36" i="1"/>
  <c r="K36" i="1"/>
  <c r="M36" i="1"/>
  <c r="E36" i="1"/>
  <c r="L54" i="1"/>
  <c r="J37" i="1"/>
  <c r="L37" i="1"/>
  <c r="K37" i="1"/>
  <c r="M37" i="1"/>
  <c r="E37" i="1"/>
  <c r="L55" i="1"/>
  <c r="J38" i="1"/>
  <c r="L38" i="1"/>
  <c r="K38" i="1"/>
  <c r="M38" i="1"/>
  <c r="E38" i="1"/>
  <c r="L56" i="1"/>
  <c r="J39" i="1"/>
  <c r="L39" i="1"/>
  <c r="K39" i="1"/>
  <c r="M39" i="1"/>
  <c r="E39" i="1"/>
  <c r="L57" i="1"/>
  <c r="J40" i="1"/>
  <c r="L40" i="1"/>
  <c r="K40" i="1"/>
  <c r="M40" i="1"/>
  <c r="E40" i="1"/>
  <c r="L58" i="1"/>
  <c r="J41" i="1"/>
  <c r="L41" i="1"/>
  <c r="K41" i="1"/>
  <c r="M41" i="1"/>
  <c r="E41" i="1"/>
  <c r="L59" i="1"/>
  <c r="J42" i="1"/>
  <c r="L42" i="1"/>
  <c r="K42" i="1"/>
  <c r="M42" i="1"/>
  <c r="E42" i="1"/>
  <c r="L60" i="1"/>
  <c r="J43" i="1"/>
  <c r="L43" i="1"/>
  <c r="K43" i="1"/>
  <c r="M43" i="1"/>
  <c r="E43" i="1"/>
  <c r="L61" i="1"/>
  <c r="J44" i="1"/>
  <c r="L44" i="1"/>
  <c r="K44" i="1"/>
  <c r="M44" i="1"/>
  <c r="E44" i="1"/>
  <c r="L62" i="1"/>
  <c r="J45" i="1"/>
  <c r="L45" i="1"/>
  <c r="K45" i="1"/>
  <c r="M45" i="1"/>
  <c r="E45" i="1"/>
  <c r="L63" i="1"/>
  <c r="K30" i="1"/>
  <c r="J30" i="1"/>
  <c r="M30" i="1"/>
  <c r="L30" i="1"/>
  <c r="E30" i="1"/>
  <c r="L48" i="1"/>
  <c r="F51" i="1"/>
  <c r="F49" i="1"/>
  <c r="F4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F53" i="1"/>
  <c r="F52" i="1"/>
</calcChain>
</file>

<file path=xl/connections.xml><?xml version="1.0" encoding="utf-8"?>
<connections xmlns="http://schemas.openxmlformats.org/spreadsheetml/2006/main">
  <connection id="1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<sst xmlns="http://schemas.openxmlformats.org/spreadsheetml/2006/main" count="478" uniqueCount="96">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</sst>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Protection="1">
      <protection locked="0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connections" Target="connections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"/>
          <c:y val="0.0328590516425761"/>
          <c:w val="0.689744248037638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"/>
                  <c:y val="0.198785386201725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680.5158138539474</c:v>
                </c:pt>
                <c:pt idx="1">
                  <c:v>670.7941593703195</c:v>
                </c:pt>
                <c:pt idx="2">
                  <c:v>661.0725048866917</c:v>
                </c:pt>
                <c:pt idx="3">
                  <c:v>651.350850403064</c:v>
                </c:pt>
                <c:pt idx="4">
                  <c:v>641.6291959194361</c:v>
                </c:pt>
                <c:pt idx="5">
                  <c:v>631.9075414358083</c:v>
                </c:pt>
                <c:pt idx="6">
                  <c:v>622.1858869521804</c:v>
                </c:pt>
                <c:pt idx="7">
                  <c:v>612.4642324685526</c:v>
                </c:pt>
                <c:pt idx="8">
                  <c:v>602.7425779849249</c:v>
                </c:pt>
                <c:pt idx="9">
                  <c:v>593.020923501297</c:v>
                </c:pt>
                <c:pt idx="10">
                  <c:v>583.2992690176691</c:v>
                </c:pt>
                <c:pt idx="11">
                  <c:v>573.5776145340413</c:v>
                </c:pt>
                <c:pt idx="12">
                  <c:v>563.8559600504135</c:v>
                </c:pt>
                <c:pt idx="13">
                  <c:v>554.1343055667857</c:v>
                </c:pt>
                <c:pt idx="14">
                  <c:v>544.4126510831579</c:v>
                </c:pt>
                <c:pt idx="15">
                  <c:v>534.69099659953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377856"/>
        <c:axId val="-2073354320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680.5158138539474</c:v>
                </c:pt>
                <c:pt idx="1">
                  <c:v>670.7941593703195</c:v>
                </c:pt>
                <c:pt idx="2">
                  <c:v>661.0725048866917</c:v>
                </c:pt>
                <c:pt idx="3">
                  <c:v>651.350850403064</c:v>
                </c:pt>
                <c:pt idx="4">
                  <c:v>641.6291959194361</c:v>
                </c:pt>
                <c:pt idx="5">
                  <c:v>631.9075414358083</c:v>
                </c:pt>
                <c:pt idx="6">
                  <c:v>622.1858869521804</c:v>
                </c:pt>
                <c:pt idx="7">
                  <c:v>612.4642324685526</c:v>
                </c:pt>
                <c:pt idx="8">
                  <c:v>602.7425779849249</c:v>
                </c:pt>
                <c:pt idx="9">
                  <c:v>593.020923501297</c:v>
                </c:pt>
                <c:pt idx="10">
                  <c:v>583.2992690176691</c:v>
                </c:pt>
                <c:pt idx="11">
                  <c:v>573.5776145340413</c:v>
                </c:pt>
                <c:pt idx="12">
                  <c:v>563.8559600504135</c:v>
                </c:pt>
                <c:pt idx="13">
                  <c:v>554.1343055667857</c:v>
                </c:pt>
                <c:pt idx="14">
                  <c:v>544.4126510831579</c:v>
                </c:pt>
                <c:pt idx="15">
                  <c:v>534.69099659953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086320"/>
        <c:axId val="-2103352480"/>
      </c:scatterChart>
      <c:valAx>
        <c:axId val="-2098377856"/>
        <c:scaling>
          <c:orientation val="minMax"/>
          <c:max val="800.0"/>
          <c:min val="5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354320"/>
        <c:crosses val="autoZero"/>
        <c:crossBetween val="midCat"/>
      </c:valAx>
      <c:valAx>
        <c:axId val="-2073354320"/>
        <c:scaling>
          <c:logBase val="10.0"/>
          <c:orientation val="minMax"/>
          <c:max val="1.0E6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377856"/>
        <c:crosses val="autoZero"/>
        <c:crossBetween val="midCat"/>
      </c:valAx>
      <c:valAx>
        <c:axId val="-210335248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077086320"/>
        <c:crosses val="max"/>
        <c:crossBetween val="midCat"/>
      </c:valAx>
      <c:valAx>
        <c:axId val="-207708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0335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"/>
          <c:y val="0.620959645669291"/>
          <c:w val="0.233296276732959"/>
          <c:h val="0.17038292088488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E11-VI-L-CERN-0002_KeithleyRun023_Physics_700uA_XRayAg40kV5uA_iEtaiPhi52" connectionId="3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GE11-VI-L-CERN-0002_KeithleyRun024_Physics_700uA_SourceOff_iEtaiPhi52" connectionId="49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GE11-VI-L-CERN-0002_KeithleyRun023_Physics_700uA_XRayAg40kV5uA_iEtaiPhi52_1" connectionId="33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GE11-VI-L-CERN-0002_KeithleyRun024_Physics_700uA_SourceOff_iEtaiPhi52_1" connectionId="49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GE11-VI-L-CERN-0002_KeithleyRun023_Physics_700uA_XRayAg40kV5uA_iEtaiPhi52" connectionId="34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GE11-VI-L-CERN-0002_KeithleyRun024_Physics_700uA_SourceOff_iEtaiPhi52" connectionId="50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GE11-VI-L-CERN-0002_KeithleyRun023_Physics_700uA_XRayAg40kV5uA_iEtaiPhi52_1" connectionId="34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GE11-VI-L-CERN-0002_KeithleyRun024_Physics_700uA_SourceOff_iEtaiPhi52_1" connectionId="50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GE11-VI-L-CERN-0002_KeithleyRun023_Physics_700uA_XRayAg40kV5uA_iEtaiPhi52" connectionId="35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GE11-VI-L-CERN-0002_KeithleyRun024_Physics_700uA_SourceOff_iEtaiPhi52" connectionId="51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GE11-VI-L-CERN-0002_KeithleyRun023_Physics_700uA_XRayAg40kV5uA_iEtaiPhi52_1" connectionId="3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E11-VI-L-CERN-0002_KeithleyRun024_Physics_700uA_SourceOff_iEtaiPhi52" connectionId="47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GE11-VI-L-CERN-0002_KeithleyRun024_Physics_700uA_SourceOff_iEtaiPhi52_1" connectionId="51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GE11-VI-L-CERN-0002_KeithleyRun023_Physics_700uA_XRayAg40kV5uA_iEtaiPhi52" connectionId="36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GE11-VI-L-CERN-0002_KeithleyRun024_Physics_700uA_SourceOff_iEtaiPhi52" connectionId="52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GE11-VI-L-CERN-0002_KeithleyRun023_Physics_700uA_XRayAg40kV5uA_iEtaiPhi52_1" connectionId="36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GE11-VI-L-CERN-0002_KeithleyRun024_Physics_700uA_SourceOff_iEtaiPhi52_1" connectionId="52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GE11-VI-L-CERN-0002_KeithleyRun023_Physics_700uA_XRayAg40kV5uA_iEtaiPhi52" connectionId="37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GE11-VI-L-CERN-0002_KeithleyRun024_Physics_700uA_SourceOff_iEtaiPhi52" connectionId="53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GE11-VI-L-CERN-0002_KeithleyRun023_Physics_700uA_XRayAg40kV5uA_iEtaiPhi52_1" connectionId="37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GE11-VI-L-CERN-0002_KeithleyRun024_Physics_700uA_SourceOff_iEtaiPhi52_1" connectionId="53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GE11-VI-L-CERN-0002_KeithleyRun023_Physics_700uA_XRayAg40kV5uA_iEtaiPhi52" connectionId="3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E11-VI-L-CERN-0002_KeithleyRun023_Physics_700uA_XRayAg40kV5uA_iEtaiPhi52_1" connectionId="31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GE11-VI-L-CERN-0002_KeithleyRun024_Physics_700uA_SourceOff_iEtaiPhi52" connectionId="54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GE11-VI-L-CERN-0002_KeithleyRun023_Physics_700uA_XRayAg40kV5uA_iEtaiPhi52_1" connectionId="38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GE11-VI-L-CERN-0002_KeithleyRun024_Physics_700uA_SourceOff_iEtaiPhi52_1" connectionId="54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GE11-VI-L-CERN-0002_KeithleyRun023_Physics_700uA_XRayAg40kV5uA_iEtaiPhi52" connectionId="25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GE11-VI-L-CERN-0002_KeithleyRun024_Physics_700uA_SourceOff_iEtaiPhi52" connectionId="41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GE11-VI-L-CERN-0002_KeithleyRun023_Physics_700uA_XRayAg40kV5uA_iEtaiPhi52_1" connectionId="25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GE11-VI-L-CERN-0002_KeithleyRun024_Physics_700uA_SourceOff_iEtaiPhi52_1" connectionId="41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GE11-VI-L-CERN-0002_KeithleyRun023_Physics_700uA_XRayAg40kV5uA_iEtaiPhi52" connectionId="26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GE11-VI-L-CERN-0002_KeithleyRun024_Physics_700uA_SourceOff_iEtaiPhi52" connectionId="42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GE11-VI-L-CERN-0002_KeithleyRun023_Physics_700uA_XRayAg40kV5uA_iEtaiPhi52_1" connectionId="2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E11-VI-L-CERN-0002_KeithleyRun024_Physics_700uA_SourceOff_iEtaiPhi52_1" connectionId="47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GE11-VI-L-CERN-0002_KeithleyRun024_Physics_700uA_SourceOff_iEtaiPhi52_1" connectionId="42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GE11-VI-L-CERN-0002_KeithleyRun023_Physics_700uA_XRayAg40kV5uA_iEtaiPhi52" connectionId="27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GE11-VI-L-CERN-0002_KeithleyRun024_Physics_700uA_SourceOff_iEtaiPhi52" connectionId="43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GE11-VI-L-CERN-0002_KeithleyRun023_Physics_700uA_XRayAg40kV5uA_iEtaiPhi52_1" connectionId="27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GE11-VI-L-CERN-0002_KeithleyRun024_Physics_700uA_SourceOff_iEtaiPhi52_1" connectionId="43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GE11-VI-L-CERN-0002_KeithleyRun024_Physics_700uA_SourceOff_iEtaiPhi52" connectionId="45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GE11-VI-L-CERN-0002_KeithleyRun023_Physics_700uA_XRayAg40kV5uA_iEtaiPhi52" connectionId="29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GE11-VI-L-CERN-0002_KeithleyRun024_Physics_700uA_SourceOff_iEtaiPhi52_1" connectionId="45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GE11-VI-L-CERN-0002_KeithleyRun023_Physics_700uA_XRayAg40kV5uA_iEtaiPhi52_1" connectionId="29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GE11-VI-L-CERN-0002_KeithleyRun023_Physics_700uA_XRayAg40kV5uA_iEtaiPhi52" connectionId="2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GE11-VI-L-CERN-0002_KeithleyRun023_Physics_700uA_XRayAg40kV5uA_iEtaiPhi52" connectionId="32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GE11-VI-L-CERN-0002_KeithleyRun024_Physics_700uA_SourceOff_iEtaiPhi52" connectionId="44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GE11-VI-L-CERN-0002_KeithleyRun024_Physics_700uA_SourceOff_iEtaiPhi52" connectionId="46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GE11-VI-L-CERN-0002_KeithleyRun023_Physics_700uA_XRayAg40kV5uA_iEtaiPhi52" connectionId="30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GE11-VI-L-CERN-0002_KeithleyRun024_Physics_700uA_SourceOff_iEtaiPhi52_1" connectionId="46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GE11-VI-L-CERN-0002_KeithleyRun023_Physics_700uA_XRayAg40kV5uA_iEtaiPhi52_1" connectionId="30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GE11-VI-L-CERN-0002_KeithleyRun023_Physics_700uA_XRayAg40kV5uA_iEtaiPhi52" connectionId="24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GE11-VI-L-CERN-0002_KeithleyRun024_Physics_700uA_SourceOff_iEtaiPhi52" connectionId="40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GE11-VI-L-CERN-0002_KeithleyRun023_Physics_700uA_XRayAg40kV5uA_iEtaiPhi52_1" connectionId="24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GE11-VI-L-CERN-0002_KeithleyRun024_Physics_700uA_SourceOff_iEtaiPhi52_1" connectionId="40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GE11-VI-L-CERN-0002_KeithleyRun024_Physics_700uA_SourceOff_iEtaiPhi52" connectionId="39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GE11-VI-L-CERN-0002_KeithleyRun024_Physics_700uA_SourceOff_iEtaiPhi52" connectionId="48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GE11-VI-L-CERN-0002_KeithleyRun023_Physics_700uA_XRayAg40kV5uA_iEtaiPhi52" connectionId="23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GE11-VI-L-CERN-0002_KeithleyRun024_Physics_700uA_SourceOff_iEtaiPhi52_1" connectionId="39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GE11-VI-L-CERN-0002_KeithleyRun023_Physics_700uA_XRayAg40kV5uA_iEtaiPhi52_1" connectionId="23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GE11-VI-L-CERN-0002_KeithleyRun021_Physics_710uA_XRayAg40kV5uA_iEtaiPhi52" connectionId="21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GE11-VI-L-CERN-0002_KeithleyRun022_Physics_710uA_SourceOff_iEtaiPhi52" connectionId="22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GE11-VI-L-CERN-0002_KeithleyRun020_Physics_720uA_SourceOff_iEtaiPhi52" connectionId="20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GE11-VI-L-CERN-0002_KeithleyRun019_Physics_720uA_XRayAg40kV5uA_iEtaiPhi52" connectionId="19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GE11-VI-L-CERN-0002_KeithleyRun017_Physics_730uA_XRayAg40kV5uA_iEtaiPhi52" connectionId="17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GE11-VI-L-CERN-0002_KeithleyRun018_Physics_730uA_SourceOff_iEtaiPhi52" connectionId="18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GE11-VI-L-CERN-0002_KeithleyRun016_Physics_740uA_SourceOff_iEtaiPhi52" connectionId="1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GE11-VI-L-CERN-0002_KeithleyRun023_Physics_700uA_XRayAg40kV5uA_iEtaiPhi52_1" connectionId="32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GE11-VI-L-CERN-0002_KeithleyRun015_Physics_740uA_XRayAg40kV5uA_iEtaiPhi52" connectionId="15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GE11-VI-L-CERN-0002_KeithleyRun013_Physics_750uA_XRayAg40kV5uA_iEtaiPhi52" connectionId="13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GE11-VI-L-CERN-0002_KeithleyRun014_Physics_750uA_SourceOff_iEtaiPhi52" connectionId="14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GE11-VI-L-CERN-0002_KeithleyRun012_Physics_760uA_SourceOff_iEtaiPhi52" connectionId="12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GE11-VI-L-CERN-0002_KeithleyRun011_Physics_760uA_XRayAg40kV5uA_iEtaiPhi52" connectionId="11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name="GE11-VI-L-CERN-0002_KeithleyRun009_Physics_770uA_XRayAg40kV5uA_iEtaiPhi52" connectionId="9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name="GE11-VI-L-CERN-0002_KeithleyRun010_Physics_770uA_SourceOff_iEtaiPhi52" connectionId="10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name="GE11-VI-L-CERN-0002_KeithleyRun008_Physics_780uA_SourceOff_iEtaiPhi52" connectionId="8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name="GE11-VI-L-CERN-0002_KeithleyRun007_Physics_780uA_XRayAg40kV5uA_iEtaiPhi52" connectionId="7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name="GE11-VI-L-CERN-0002_KeithleyRun005_Physics_790uA_XRayAg40kV5uA_iEtaiPhi52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GE11-VI-L-CERN-0002_KeithleyRun024_Physics_700uA_SourceOff_iEtaiPhi52_1" connectionId="48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name="GE11-VI-L-CERN-0002_KeithleyRun006_Physics_700uA_SourceOff_iEtaiPhi52" connectionId="6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name="GE11-VI-L-CERN-0002_KeithleyRun004_Physics_800uA_SourceOff_iEtaiPhi52" connectionId="4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name="GE11-VI-L-CERN-0002_KeithleyRun003_Physics_800uA_XRayAg40kV5uA_iEtaiPhi52" connectionId="3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name="GE11-VI-L-CERN-0002_KeithleyRun001_Physics_810uA_XRayAg40kV5uA_iEtaiPhi52" connectionId="1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name="GE11-VI-L-CERN-0002_KeithleyRun002_Physics_810uA_SourceOff_iEtaiPhi52" connectionId="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GE11-VI-L-CERN-0002_KeithleyRun023_Physics_700uA_XRayAg40kV5uA_iEtaiPhi52" connectionId="3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4" Type="http://schemas.openxmlformats.org/officeDocument/2006/relationships/queryTable" Target="../queryTables/queryTable36.xml"/><Relationship Id="rId1" Type="http://schemas.openxmlformats.org/officeDocument/2006/relationships/queryTable" Target="../queryTables/queryTable33.xml"/><Relationship Id="rId2" Type="http://schemas.openxmlformats.org/officeDocument/2006/relationships/queryTable" Target="../queryTables/queryTable3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4" Type="http://schemas.openxmlformats.org/officeDocument/2006/relationships/queryTable" Target="../queryTables/queryTable40.xml"/><Relationship Id="rId1" Type="http://schemas.openxmlformats.org/officeDocument/2006/relationships/queryTable" Target="../queryTables/queryTable37.xml"/><Relationship Id="rId2" Type="http://schemas.openxmlformats.org/officeDocument/2006/relationships/queryTable" Target="../queryTables/queryTable3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4" Type="http://schemas.openxmlformats.org/officeDocument/2006/relationships/queryTable" Target="../queryTables/queryTable44.xml"/><Relationship Id="rId1" Type="http://schemas.openxmlformats.org/officeDocument/2006/relationships/queryTable" Target="../queryTables/queryTable41.xml"/><Relationship Id="rId2" Type="http://schemas.openxmlformats.org/officeDocument/2006/relationships/queryTable" Target="../queryTables/queryTable4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4" Type="http://schemas.openxmlformats.org/officeDocument/2006/relationships/queryTable" Target="../queryTables/queryTable48.xml"/><Relationship Id="rId1" Type="http://schemas.openxmlformats.org/officeDocument/2006/relationships/queryTable" Target="../queryTables/queryTable45.xml"/><Relationship Id="rId2" Type="http://schemas.openxmlformats.org/officeDocument/2006/relationships/queryTable" Target="../queryTables/queryTable4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Relationship Id="rId2" Type="http://schemas.openxmlformats.org/officeDocument/2006/relationships/queryTable" Target="../queryTables/queryTable5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4" Type="http://schemas.openxmlformats.org/officeDocument/2006/relationships/queryTable" Target="../queryTables/queryTable54.xml"/><Relationship Id="rId1" Type="http://schemas.openxmlformats.org/officeDocument/2006/relationships/queryTable" Target="../queryTables/queryTable51.xml"/><Relationship Id="rId2" Type="http://schemas.openxmlformats.org/officeDocument/2006/relationships/queryTable" Target="../queryTables/queryTable5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4" Type="http://schemas.openxmlformats.org/officeDocument/2006/relationships/queryTable" Target="../queryTables/queryTable58.xml"/><Relationship Id="rId1" Type="http://schemas.openxmlformats.org/officeDocument/2006/relationships/queryTable" Target="../queryTables/queryTable55.xml"/><Relationship Id="rId2" Type="http://schemas.openxmlformats.org/officeDocument/2006/relationships/queryTable" Target="../queryTables/queryTable5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4" Type="http://schemas.openxmlformats.org/officeDocument/2006/relationships/queryTable" Target="../queryTables/queryTable62.xml"/><Relationship Id="rId1" Type="http://schemas.openxmlformats.org/officeDocument/2006/relationships/queryTable" Target="../queryTables/queryTable59.xml"/><Relationship Id="rId2" Type="http://schemas.openxmlformats.org/officeDocument/2006/relationships/queryTable" Target="../queryTables/queryTable6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3.xml"/><Relationship Id="rId2" Type="http://schemas.openxmlformats.org/officeDocument/2006/relationships/queryTable" Target="../queryTables/queryTable6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5.xml"/><Relationship Id="rId2" Type="http://schemas.openxmlformats.org/officeDocument/2006/relationships/queryTable" Target="../queryTables/queryTable6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7.xml"/><Relationship Id="rId2" Type="http://schemas.openxmlformats.org/officeDocument/2006/relationships/queryTable" Target="../queryTables/queryTable6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9.xml"/><Relationship Id="rId2" Type="http://schemas.openxmlformats.org/officeDocument/2006/relationships/queryTable" Target="../queryTables/queryTable7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1.xml"/><Relationship Id="rId2" Type="http://schemas.openxmlformats.org/officeDocument/2006/relationships/queryTable" Target="../queryTables/queryTable7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3.xml"/><Relationship Id="rId2" Type="http://schemas.openxmlformats.org/officeDocument/2006/relationships/queryTable" Target="../queryTables/queryTable7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5.xml"/><Relationship Id="rId2" Type="http://schemas.openxmlformats.org/officeDocument/2006/relationships/queryTable" Target="../queryTables/queryTable7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7.xml"/><Relationship Id="rId2" Type="http://schemas.openxmlformats.org/officeDocument/2006/relationships/queryTable" Target="../queryTables/queryTable7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9.xml"/><Relationship Id="rId2" Type="http://schemas.openxmlformats.org/officeDocument/2006/relationships/queryTable" Target="../queryTables/queryTable8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1.xml"/><Relationship Id="rId2" Type="http://schemas.openxmlformats.org/officeDocument/2006/relationships/queryTable" Target="../queryTables/queryTable8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3.xml"/><Relationship Id="rId2" Type="http://schemas.openxmlformats.org/officeDocument/2006/relationships/queryTable" Target="../queryTables/queryTable8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4" Type="http://schemas.openxmlformats.org/officeDocument/2006/relationships/queryTable" Target="../queryTables/queryTable8.xml"/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4" Type="http://schemas.openxmlformats.org/officeDocument/2006/relationships/queryTable" Target="../queryTables/queryTable12.xml"/><Relationship Id="rId1" Type="http://schemas.openxmlformats.org/officeDocument/2006/relationships/queryTable" Target="../queryTables/queryTable9.xml"/><Relationship Id="rId2" Type="http://schemas.openxmlformats.org/officeDocument/2006/relationships/queryTable" Target="../queryTables/query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4" Type="http://schemas.openxmlformats.org/officeDocument/2006/relationships/queryTable" Target="../queryTables/queryTable16.xml"/><Relationship Id="rId1" Type="http://schemas.openxmlformats.org/officeDocument/2006/relationships/queryTable" Target="../queryTables/queryTable13.xml"/><Relationship Id="rId2" Type="http://schemas.openxmlformats.org/officeDocument/2006/relationships/queryTable" Target="../queryTables/query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4" Type="http://schemas.openxmlformats.org/officeDocument/2006/relationships/queryTable" Target="../queryTables/queryTable20.xml"/><Relationship Id="rId1" Type="http://schemas.openxmlformats.org/officeDocument/2006/relationships/queryTable" Target="../queryTables/queryTable17.xml"/><Relationship Id="rId2" Type="http://schemas.openxmlformats.org/officeDocument/2006/relationships/queryTable" Target="../queryTables/query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4" Type="http://schemas.openxmlformats.org/officeDocument/2006/relationships/queryTable" Target="../queryTables/queryTable24.xml"/><Relationship Id="rId1" Type="http://schemas.openxmlformats.org/officeDocument/2006/relationships/queryTable" Target="../queryTables/queryTable21.xml"/><Relationship Id="rId2" Type="http://schemas.openxmlformats.org/officeDocument/2006/relationships/queryTable" Target="../queryTables/queryTable2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4" Type="http://schemas.openxmlformats.org/officeDocument/2006/relationships/queryTable" Target="../queryTables/queryTable28.xml"/><Relationship Id="rId1" Type="http://schemas.openxmlformats.org/officeDocument/2006/relationships/queryTable" Target="../queryTables/queryTable25.xml"/><Relationship Id="rId2" Type="http://schemas.openxmlformats.org/officeDocument/2006/relationships/queryTable" Target="../queryTables/queryTable2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4" Type="http://schemas.openxmlformats.org/officeDocument/2006/relationships/queryTable" Target="../queryTables/queryTable32.xml"/><Relationship Id="rId1" Type="http://schemas.openxmlformats.org/officeDocument/2006/relationships/queryTable" Target="../queryTables/queryTable29.xml"/><Relationship Id="rId2" Type="http://schemas.openxmlformats.org/officeDocument/2006/relationships/queryTable" Target="../queryTables/queryTable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abSelected="1" workbookViewId="0">
      <selection activeCell="F6" sqref="F6:R21"/>
    </sheetView>
  </sheetViews>
  <sheetFormatPr baseColWidth="10" defaultColWidth="8.83203125" defaultRowHeight="15" x14ac:dyDescent="0.2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 x14ac:dyDescent="0.2">
      <c r="A1" s="59" t="s">
        <v>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1"/>
    </row>
    <row r="2" spans="1:18" ht="16" x14ac:dyDescent="0.2">
      <c r="A2" s="9" t="s">
        <v>53</v>
      </c>
      <c r="B2" s="11" t="s">
        <v>80</v>
      </c>
      <c r="C2" s="37" t="s">
        <v>95</v>
      </c>
      <c r="D2" s="38" t="s">
        <v>93</v>
      </c>
      <c r="E2"/>
      <c r="F2" s="62" t="s">
        <v>7</v>
      </c>
      <c r="G2" s="63"/>
      <c r="H2" s="63"/>
      <c r="I2" s="63"/>
      <c r="J2" s="64"/>
      <c r="K2" s="65" t="s">
        <v>47</v>
      </c>
      <c r="L2" s="63"/>
      <c r="M2" s="63"/>
      <c r="N2" s="64"/>
      <c r="O2" s="65" t="s">
        <v>48</v>
      </c>
      <c r="P2" s="63"/>
      <c r="Q2" s="63"/>
      <c r="R2" s="66"/>
    </row>
    <row r="3" spans="1:18" ht="16" x14ac:dyDescent="0.2">
      <c r="A3" s="42" t="s">
        <v>1</v>
      </c>
      <c r="B3" s="43"/>
      <c r="C3" s="39" t="s">
        <v>94</v>
      </c>
      <c r="D3" s="40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 x14ac:dyDescent="0.2">
      <c r="A4" s="44"/>
      <c r="B4" s="45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 x14ac:dyDescent="0.2">
      <c r="A5" s="10" t="s">
        <v>56</v>
      </c>
      <c r="B5" s="11" t="s">
        <v>80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 x14ac:dyDescent="0.2">
      <c r="A6" s="9" t="s">
        <v>2</v>
      </c>
      <c r="B6" s="11" t="s">
        <v>80</v>
      </c>
      <c r="C6"/>
      <c r="D6"/>
      <c r="E6" s="56" t="s">
        <v>60</v>
      </c>
      <c r="F6" s="13">
        <v>3493</v>
      </c>
      <c r="G6" s="14">
        <v>700</v>
      </c>
      <c r="H6" s="15">
        <v>0.71250000000000002</v>
      </c>
      <c r="I6" s="16">
        <v>987.97</v>
      </c>
      <c r="J6" s="17">
        <v>22.86</v>
      </c>
      <c r="K6" s="18">
        <v>279</v>
      </c>
      <c r="L6" s="12">
        <v>16.703293089999999</v>
      </c>
      <c r="M6" s="14">
        <v>1586497</v>
      </c>
      <c r="N6" s="23">
        <v>1259.5622000000001</v>
      </c>
      <c r="O6" s="41">
        <v>-1.67E-12</v>
      </c>
      <c r="P6" s="41">
        <v>2.0100000000000001E-12</v>
      </c>
      <c r="Q6" s="41">
        <v>-1.89E-8</v>
      </c>
      <c r="R6" s="41">
        <v>3.9E-10</v>
      </c>
    </row>
    <row r="7" spans="1:18" x14ac:dyDescent="0.2">
      <c r="A7" s="9" t="s">
        <v>3</v>
      </c>
      <c r="B7" s="11" t="s">
        <v>80</v>
      </c>
      <c r="C7"/>
      <c r="D7"/>
      <c r="E7" s="57"/>
      <c r="F7" s="13">
        <v>3443.1</v>
      </c>
      <c r="G7" s="14">
        <v>690</v>
      </c>
      <c r="H7" s="15">
        <v>0.72013888888888899</v>
      </c>
      <c r="I7" s="16">
        <v>988.06</v>
      </c>
      <c r="J7" s="17">
        <v>22.84</v>
      </c>
      <c r="K7" s="18">
        <v>284</v>
      </c>
      <c r="L7" s="12">
        <v>16.852299550000001</v>
      </c>
      <c r="M7" s="36">
        <v>1556267</v>
      </c>
      <c r="N7" s="23">
        <v>1247.5043000000001</v>
      </c>
      <c r="O7" s="41">
        <v>-1.5000000000000001E-12</v>
      </c>
      <c r="P7" s="41">
        <v>1.9600000000000001E-12</v>
      </c>
      <c r="Q7" s="41">
        <v>-1.28E-8</v>
      </c>
      <c r="R7" s="41">
        <v>2.8000000000000002E-10</v>
      </c>
    </row>
    <row r="8" spans="1:18" x14ac:dyDescent="0.2">
      <c r="A8" s="9" t="s">
        <v>28</v>
      </c>
      <c r="B8" s="11" t="s">
        <v>80</v>
      </c>
      <c r="C8"/>
      <c r="D8"/>
      <c r="E8" s="57"/>
      <c r="F8" s="13">
        <v>3393.2</v>
      </c>
      <c r="G8" s="14">
        <v>680</v>
      </c>
      <c r="H8" s="15">
        <v>0.7284722222222223</v>
      </c>
      <c r="I8" s="16">
        <v>988.49</v>
      </c>
      <c r="J8" s="17">
        <v>22.5</v>
      </c>
      <c r="K8" s="18">
        <v>233</v>
      </c>
      <c r="L8" s="12">
        <v>15.26433752</v>
      </c>
      <c r="M8" s="36">
        <v>1527797</v>
      </c>
      <c r="N8" s="23">
        <v>1236.0409</v>
      </c>
      <c r="O8" s="41">
        <v>-1.42E-12</v>
      </c>
      <c r="P8" s="41">
        <v>1.51E-12</v>
      </c>
      <c r="Q8" s="41">
        <v>-8.8400000000000001E-9</v>
      </c>
      <c r="R8" s="41">
        <v>1.8199999999999999E-10</v>
      </c>
    </row>
    <row r="9" spans="1:18" ht="15" customHeight="1" x14ac:dyDescent="0.2">
      <c r="A9" s="9" t="s">
        <v>29</v>
      </c>
      <c r="B9" s="11" t="s">
        <v>80</v>
      </c>
      <c r="C9" s="4"/>
      <c r="D9" s="6"/>
      <c r="E9" s="57"/>
      <c r="F9" s="13">
        <v>3343.3</v>
      </c>
      <c r="G9" s="14">
        <v>670</v>
      </c>
      <c r="H9" s="15">
        <v>0.7319444444444444</v>
      </c>
      <c r="I9" s="16">
        <v>988.5</v>
      </c>
      <c r="J9" s="17">
        <v>22.69</v>
      </c>
      <c r="K9" s="18">
        <v>211</v>
      </c>
      <c r="L9" s="12">
        <v>14.52583905</v>
      </c>
      <c r="M9" s="14">
        <v>1502352</v>
      </c>
      <c r="N9" s="23">
        <v>1225.7047</v>
      </c>
      <c r="O9" s="41">
        <v>-1.27E-12</v>
      </c>
      <c r="P9" s="41">
        <v>1.4000000000000001E-12</v>
      </c>
      <c r="Q9" s="41">
        <v>-6.2700000000000001E-9</v>
      </c>
      <c r="R9" s="41">
        <v>1.3699999999999999E-10</v>
      </c>
    </row>
    <row r="10" spans="1:18" x14ac:dyDescent="0.2">
      <c r="A10" s="42" t="s">
        <v>23</v>
      </c>
      <c r="B10" s="43"/>
      <c r="C10" s="4"/>
      <c r="D10" s="6"/>
      <c r="E10" s="57"/>
      <c r="F10" s="13">
        <v>3293.4</v>
      </c>
      <c r="G10" s="14">
        <v>660</v>
      </c>
      <c r="H10" s="15">
        <v>0.73958333333333337</v>
      </c>
      <c r="I10" s="16">
        <v>988.52</v>
      </c>
      <c r="J10" s="17">
        <v>22.86</v>
      </c>
      <c r="K10" s="18">
        <v>162</v>
      </c>
      <c r="L10" s="12">
        <v>12.727922059999999</v>
      </c>
      <c r="M10" s="14">
        <v>1476258</v>
      </c>
      <c r="N10" s="23">
        <v>1215.0136</v>
      </c>
      <c r="O10" s="41">
        <v>-1.1999999999999999E-12</v>
      </c>
      <c r="P10" s="41">
        <v>1.6900000000000001E-11</v>
      </c>
      <c r="Q10" s="41">
        <v>-4.2599999999999998E-9</v>
      </c>
      <c r="R10" s="41">
        <v>9.0699999999999994E-11</v>
      </c>
    </row>
    <row r="11" spans="1:18" x14ac:dyDescent="0.2">
      <c r="A11" s="44"/>
      <c r="B11" s="45"/>
      <c r="C11" s="4"/>
      <c r="D11" s="6"/>
      <c r="E11" s="57"/>
      <c r="F11" s="13">
        <v>3243.5</v>
      </c>
      <c r="G11" s="14">
        <v>650</v>
      </c>
      <c r="H11" s="15">
        <v>0.74444444444444446</v>
      </c>
      <c r="I11" s="16">
        <v>988.53</v>
      </c>
      <c r="J11" s="17">
        <v>22.86</v>
      </c>
      <c r="K11" s="18">
        <v>134</v>
      </c>
      <c r="L11" s="12">
        <v>11.575836900000001</v>
      </c>
      <c r="M11" s="14">
        <v>1443436</v>
      </c>
      <c r="N11" s="23">
        <v>1201.4308000000001</v>
      </c>
      <c r="O11" s="41">
        <v>-1.1599999999999999E-12</v>
      </c>
      <c r="P11" s="41">
        <v>1.0300000000000001E-12</v>
      </c>
      <c r="Q11" s="41">
        <v>-2.98E-9</v>
      </c>
      <c r="R11" s="41">
        <v>6.1400000000000003E-11</v>
      </c>
    </row>
    <row r="12" spans="1:18" x14ac:dyDescent="0.2">
      <c r="A12" s="9" t="s">
        <v>57</v>
      </c>
      <c r="B12" s="11" t="s">
        <v>80</v>
      </c>
      <c r="C12" s="4"/>
      <c r="D12" s="6"/>
      <c r="E12" s="57"/>
      <c r="F12" s="13">
        <v>3193.6</v>
      </c>
      <c r="G12" s="14">
        <v>640</v>
      </c>
      <c r="H12" s="15">
        <v>0.76041666666666663</v>
      </c>
      <c r="I12" s="16">
        <v>988.55</v>
      </c>
      <c r="J12" s="17">
        <v>22.86</v>
      </c>
      <c r="K12" s="18">
        <v>122</v>
      </c>
      <c r="L12" s="12">
        <v>11.04536102</v>
      </c>
      <c r="M12" s="14">
        <v>1388790</v>
      </c>
      <c r="N12" s="23">
        <v>1178.4693</v>
      </c>
      <c r="O12" s="41">
        <v>-1.6299999999999999E-12</v>
      </c>
      <c r="P12" s="41">
        <v>7.9200000000000002E-12</v>
      </c>
      <c r="Q12" s="41">
        <v>-2.21E-9</v>
      </c>
      <c r="R12" s="41">
        <v>4.7499999999999998E-11</v>
      </c>
    </row>
    <row r="13" spans="1:18" x14ac:dyDescent="0.2">
      <c r="A13" s="9" t="s">
        <v>45</v>
      </c>
      <c r="B13" s="11" t="s">
        <v>80</v>
      </c>
      <c r="C13" s="4"/>
      <c r="D13" s="6"/>
      <c r="E13" s="57"/>
      <c r="F13" s="13">
        <v>3143.7</v>
      </c>
      <c r="G13" s="14">
        <v>630</v>
      </c>
      <c r="H13" s="15">
        <v>0.76527777777777783</v>
      </c>
      <c r="I13" s="16">
        <v>988.56</v>
      </c>
      <c r="J13" s="17">
        <v>22.86</v>
      </c>
      <c r="K13" s="18">
        <v>89</v>
      </c>
      <c r="L13" s="12">
        <v>9.4339811319999995</v>
      </c>
      <c r="M13" s="14">
        <v>1275034</v>
      </c>
      <c r="N13" s="23">
        <v>1129.174</v>
      </c>
      <c r="O13" s="41">
        <v>-1.0099999999999999E-12</v>
      </c>
      <c r="P13" s="41">
        <v>1.0700000000000001E-12</v>
      </c>
      <c r="Q13" s="41">
        <v>-1.4800000000000001E-9</v>
      </c>
      <c r="R13" s="41">
        <v>3.0200000000000003E-11</v>
      </c>
    </row>
    <row r="14" spans="1:18" x14ac:dyDescent="0.2">
      <c r="A14" s="9" t="s">
        <v>54</v>
      </c>
      <c r="B14" s="11" t="s">
        <v>80</v>
      </c>
      <c r="C14" s="4"/>
      <c r="D14" s="6"/>
      <c r="E14" s="57"/>
      <c r="F14" s="13">
        <v>3093.8</v>
      </c>
      <c r="G14" s="14">
        <v>620</v>
      </c>
      <c r="H14" s="15">
        <v>0.77569444444444446</v>
      </c>
      <c r="I14" s="16">
        <v>988.57</v>
      </c>
      <c r="J14" s="17">
        <v>22.91</v>
      </c>
      <c r="K14" s="18">
        <v>76</v>
      </c>
      <c r="L14" s="12">
        <v>8.7177978869999997</v>
      </c>
      <c r="M14" s="14">
        <v>1022387</v>
      </c>
      <c r="N14" s="23">
        <v>1011.1315</v>
      </c>
      <c r="O14" s="41">
        <v>-1.1499999999999999E-12</v>
      </c>
      <c r="P14" s="41">
        <v>8.3899999999999996E-13</v>
      </c>
      <c r="Q14" s="41">
        <v>-1.0500000000000001E-9</v>
      </c>
      <c r="R14" s="41">
        <v>2.4299999999999999E-11</v>
      </c>
    </row>
    <row r="15" spans="1:18" x14ac:dyDescent="0.2">
      <c r="A15" s="9" t="s">
        <v>55</v>
      </c>
      <c r="B15" s="11" t="s">
        <v>80</v>
      </c>
      <c r="C15" s="4"/>
      <c r="D15" s="6"/>
      <c r="E15" s="57"/>
      <c r="F15" s="13">
        <v>3043.9</v>
      </c>
      <c r="G15" s="14">
        <v>610</v>
      </c>
      <c r="H15" s="15">
        <v>0.78055555555555556</v>
      </c>
      <c r="I15" s="16">
        <v>988.57</v>
      </c>
      <c r="J15" s="17">
        <v>22.96</v>
      </c>
      <c r="K15" s="18">
        <v>182</v>
      </c>
      <c r="L15" s="12">
        <v>13.490737559999999</v>
      </c>
      <c r="M15" s="14">
        <v>554354</v>
      </c>
      <c r="N15" s="23">
        <v>744.54953</v>
      </c>
      <c r="O15" s="41">
        <v>-4.8700000000000005E-13</v>
      </c>
      <c r="P15" s="41">
        <v>1.54E-11</v>
      </c>
      <c r="Q15" s="41">
        <v>-7.5099999999999999E-10</v>
      </c>
      <c r="R15" s="41">
        <v>1.6999999999999999E-11</v>
      </c>
    </row>
    <row r="16" spans="1:18" x14ac:dyDescent="0.2">
      <c r="A16" s="9" t="s">
        <v>49</v>
      </c>
      <c r="B16" s="11" t="s">
        <v>80</v>
      </c>
      <c r="C16" s="4"/>
      <c r="D16" s="6"/>
      <c r="E16" s="57"/>
      <c r="F16" s="13">
        <v>2994</v>
      </c>
      <c r="G16" s="14">
        <v>600</v>
      </c>
      <c r="H16" s="15">
        <v>0.78541666666666676</v>
      </c>
      <c r="I16" s="16">
        <v>988.58</v>
      </c>
      <c r="J16" s="17">
        <v>22.94</v>
      </c>
      <c r="K16" s="18">
        <v>69</v>
      </c>
      <c r="L16" s="12">
        <v>8.3066238630000004</v>
      </c>
      <c r="M16" s="14">
        <v>362854</v>
      </c>
      <c r="N16" s="23">
        <v>602.37364000000002</v>
      </c>
      <c r="O16" s="41">
        <v>-6.6599999999999999E-13</v>
      </c>
      <c r="P16" s="41">
        <v>1.7500000000000001E-11</v>
      </c>
      <c r="Q16" s="41">
        <v>-5.2900000000000003E-10</v>
      </c>
      <c r="R16" s="41">
        <v>1.0799999999999999E-11</v>
      </c>
    </row>
    <row r="17" spans="1:20" x14ac:dyDescent="0.2">
      <c r="A17" s="9" t="s">
        <v>62</v>
      </c>
      <c r="B17" s="11" t="s">
        <v>80</v>
      </c>
      <c r="C17" s="4"/>
      <c r="D17" s="6"/>
      <c r="E17" s="57"/>
      <c r="F17" s="13">
        <v>2944.1</v>
      </c>
      <c r="G17" s="14">
        <v>590</v>
      </c>
      <c r="H17" s="15">
        <v>0.7909722222222223</v>
      </c>
      <c r="I17" s="16">
        <v>988.58</v>
      </c>
      <c r="J17" s="17">
        <v>23.11</v>
      </c>
      <c r="K17" s="18">
        <v>47</v>
      </c>
      <c r="L17" s="12">
        <v>6.8556546000000003</v>
      </c>
      <c r="M17" s="14">
        <v>160618</v>
      </c>
      <c r="N17" s="23">
        <v>400.77175999999997</v>
      </c>
      <c r="O17" s="41">
        <v>-7.1499999999999998E-13</v>
      </c>
      <c r="P17" s="41">
        <v>8.3799999999999996E-13</v>
      </c>
      <c r="Q17" s="41">
        <v>-3.7799999999999999E-10</v>
      </c>
      <c r="R17" s="41">
        <v>7.1100000000000002E-12</v>
      </c>
    </row>
    <row r="18" spans="1:20" ht="14" customHeight="1" x14ac:dyDescent="0.2">
      <c r="A18" s="9" t="s">
        <v>63</v>
      </c>
      <c r="B18" s="11" t="s">
        <v>80</v>
      </c>
      <c r="C18" s="4"/>
      <c r="D18" s="6"/>
      <c r="E18" s="57"/>
      <c r="F18" s="13">
        <v>2894.2</v>
      </c>
      <c r="G18" s="14">
        <v>580</v>
      </c>
      <c r="H18" s="15">
        <v>0.79513888888888884</v>
      </c>
      <c r="I18" s="16">
        <v>988.58</v>
      </c>
      <c r="J18" s="17">
        <v>23.14</v>
      </c>
      <c r="K18" s="18">
        <v>23</v>
      </c>
      <c r="L18" s="12">
        <v>4.7958315230000004</v>
      </c>
      <c r="M18" s="14">
        <v>25584</v>
      </c>
      <c r="N18" s="23">
        <v>159.94999000000001</v>
      </c>
      <c r="O18" s="41">
        <v>-1.4500000000000001E-12</v>
      </c>
      <c r="P18" s="41">
        <v>8.06E-13</v>
      </c>
      <c r="Q18" s="41">
        <v>-2.7099999999999999E-10</v>
      </c>
      <c r="R18" s="41">
        <v>5.4599999999999998E-12</v>
      </c>
    </row>
    <row r="19" spans="1:20" ht="15" customHeight="1" x14ac:dyDescent="0.2">
      <c r="A19" s="9" t="s">
        <v>64</v>
      </c>
      <c r="B19" s="11" t="s">
        <v>80</v>
      </c>
      <c r="C19" s="4"/>
      <c r="D19" s="6"/>
      <c r="E19" s="57"/>
      <c r="F19" s="13">
        <v>2844.3</v>
      </c>
      <c r="G19" s="14">
        <v>570</v>
      </c>
      <c r="H19" s="15">
        <v>0.80069444444444438</v>
      </c>
      <c r="I19" s="16">
        <v>988.58</v>
      </c>
      <c r="J19" s="17">
        <v>23.18</v>
      </c>
      <c r="K19" s="18">
        <v>33</v>
      </c>
      <c r="L19" s="12">
        <v>5.7445626470000004</v>
      </c>
      <c r="M19" s="14">
        <v>1192</v>
      </c>
      <c r="N19" s="23">
        <v>34.525353000000003</v>
      </c>
      <c r="O19" s="41">
        <v>-1.43E-12</v>
      </c>
      <c r="P19" s="41">
        <v>9.0299999999999999E-13</v>
      </c>
      <c r="Q19" s="41">
        <v>-1.96E-10</v>
      </c>
      <c r="R19" s="41">
        <v>4.0800000000000004E-12</v>
      </c>
    </row>
    <row r="20" spans="1:20" x14ac:dyDescent="0.2">
      <c r="A20" s="9" t="s">
        <v>65</v>
      </c>
      <c r="B20" s="11" t="s">
        <v>80</v>
      </c>
      <c r="C20" s="4"/>
      <c r="D20" s="6"/>
      <c r="E20" s="57"/>
      <c r="F20" s="13">
        <v>2794.4</v>
      </c>
      <c r="G20" s="14">
        <v>560</v>
      </c>
      <c r="H20" s="15">
        <v>0.81041666666666667</v>
      </c>
      <c r="I20" s="16">
        <v>988.58</v>
      </c>
      <c r="J20" s="17">
        <v>22.88</v>
      </c>
      <c r="K20" s="18">
        <v>21</v>
      </c>
      <c r="L20" s="12">
        <v>4.5825756950000001</v>
      </c>
      <c r="M20" s="14">
        <v>43</v>
      </c>
      <c r="N20" s="23">
        <v>6.5574384999999999</v>
      </c>
      <c r="O20" s="41">
        <v>-1.48E-12</v>
      </c>
      <c r="P20" s="41">
        <v>9.8200000000000006E-13</v>
      </c>
      <c r="Q20" s="41">
        <v>-1.42E-10</v>
      </c>
      <c r="R20" s="41">
        <v>2.6799999999999999E-12</v>
      </c>
    </row>
    <row r="21" spans="1:20" x14ac:dyDescent="0.2">
      <c r="A21" s="9" t="s">
        <v>66</v>
      </c>
      <c r="B21" s="11" t="s">
        <v>80</v>
      </c>
      <c r="C21" s="4"/>
      <c r="D21" s="6"/>
      <c r="E21" s="58"/>
      <c r="F21" s="13">
        <v>2744.5</v>
      </c>
      <c r="G21" s="14">
        <v>550</v>
      </c>
      <c r="H21" s="15">
        <v>0.81597222222222221</v>
      </c>
      <c r="I21" s="16">
        <v>988.58</v>
      </c>
      <c r="J21" s="17">
        <v>22.86</v>
      </c>
      <c r="K21" s="18">
        <v>17</v>
      </c>
      <c r="L21" s="12">
        <v>4.1231056260000001</v>
      </c>
      <c r="M21" s="14">
        <v>20</v>
      </c>
      <c r="N21" s="23">
        <v>4.4721359999999999</v>
      </c>
      <c r="O21" s="41">
        <v>-2.0600000000000001E-12</v>
      </c>
      <c r="P21" s="41">
        <v>7.8799999999999995E-12</v>
      </c>
      <c r="Q21" s="41">
        <v>-1.05E-10</v>
      </c>
      <c r="R21" s="41">
        <v>2.2100000000000001E-12</v>
      </c>
      <c r="T21" s="2"/>
    </row>
    <row r="22" spans="1:20" x14ac:dyDescent="0.2">
      <c r="A22" s="9" t="s">
        <v>67</v>
      </c>
      <c r="B22" s="11" t="s">
        <v>80</v>
      </c>
      <c r="C22" s="4"/>
      <c r="D22" s="6"/>
    </row>
    <row r="23" spans="1:20" x14ac:dyDescent="0.2">
      <c r="A23" s="9" t="s">
        <v>68</v>
      </c>
      <c r="B23" s="11" t="s">
        <v>80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52"/>
      <c r="K23" s="53"/>
      <c r="L23" s="53"/>
      <c r="M23" s="54"/>
    </row>
    <row r="24" spans="1:20" x14ac:dyDescent="0.2">
      <c r="A24" s="9" t="s">
        <v>69</v>
      </c>
      <c r="B24" s="11" t="s">
        <v>80</v>
      </c>
      <c r="C24" s="5"/>
      <c r="D24" s="6"/>
      <c r="E24" s="19" t="s">
        <v>40</v>
      </c>
      <c r="F24" s="11" t="s">
        <v>80</v>
      </c>
      <c r="G24" s="8">
        <v>196</v>
      </c>
      <c r="H24" s="8">
        <v>322</v>
      </c>
      <c r="I24" s="8">
        <v>346</v>
      </c>
      <c r="J24" s="48" t="s">
        <v>41</v>
      </c>
      <c r="K24" s="48"/>
      <c r="L24" s="49">
        <v>1.602E-19</v>
      </c>
      <c r="M24" s="49"/>
    </row>
    <row r="25" spans="1:20" x14ac:dyDescent="0.2">
      <c r="A25" s="9" t="s">
        <v>70</v>
      </c>
      <c r="B25" s="11" t="s">
        <v>80</v>
      </c>
      <c r="C25" s="5"/>
      <c r="D25" s="6"/>
      <c r="E25" s="19" t="s">
        <v>73</v>
      </c>
      <c r="F25" s="11" t="s">
        <v>80</v>
      </c>
      <c r="G25" s="8">
        <v>1.8</v>
      </c>
      <c r="H25" s="8">
        <v>2.8</v>
      </c>
      <c r="I25" s="8">
        <v>2.9</v>
      </c>
      <c r="J25" s="52"/>
      <c r="K25" s="53"/>
      <c r="L25" s="53"/>
      <c r="M25" s="54"/>
    </row>
    <row r="26" spans="1:20" x14ac:dyDescent="0.2">
      <c r="A26" s="42" t="s">
        <v>0</v>
      </c>
      <c r="B26" s="43"/>
      <c r="D26" s="5"/>
      <c r="E26" s="51" t="s">
        <v>89</v>
      </c>
      <c r="F26" s="51"/>
      <c r="G26" s="51"/>
      <c r="H26" s="51"/>
      <c r="I26" s="51"/>
      <c r="J26" s="51"/>
      <c r="K26" s="51"/>
      <c r="L26" s="51"/>
      <c r="M26" s="51"/>
    </row>
    <row r="27" spans="1:20" x14ac:dyDescent="0.2">
      <c r="A27" s="44"/>
      <c r="B27" s="45"/>
      <c r="E27" s="51"/>
      <c r="F27" s="51"/>
      <c r="G27" s="51"/>
      <c r="H27" s="51"/>
      <c r="I27" s="51"/>
      <c r="J27" s="51"/>
      <c r="K27" s="51"/>
      <c r="L27" s="51"/>
      <c r="M27" s="51"/>
    </row>
    <row r="28" spans="1:20" x14ac:dyDescent="0.2">
      <c r="A28" s="9" t="s">
        <v>56</v>
      </c>
      <c r="B28" s="11" t="s">
        <v>80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 x14ac:dyDescent="0.2">
      <c r="A29" s="9" t="s">
        <v>25</v>
      </c>
      <c r="B29" s="11" t="s">
        <v>80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 x14ac:dyDescent="0.2">
      <c r="A30" s="9" t="s">
        <v>26</v>
      </c>
      <c r="B30" s="11" t="s">
        <v>80</v>
      </c>
      <c r="E30" s="29">
        <f t="shared" ref="E30:E45" si="0">G6*(AVERAGE($J$6:$J$21)+273.15)/(AVERAGE($I$6:$I$21))*($I$48/$I$49)</f>
        <v>680.51581385394741</v>
      </c>
      <c r="F30" s="29">
        <f t="shared" ref="F30:F45" si="1">F6*(AVERAGE($J$6:$J$21)+273.15)/(AVERAGE($I$6:$I$21))*($I$48/$I$49)</f>
        <v>3395.7739111311971</v>
      </c>
      <c r="G30" s="29" t="e">
        <f>E30*'Data Summary'!$B$18*(AVERAGE($J$6:$J$21)+273.15)/(AVERAGE($I$6:$I$21))*($I$48/$I$49)</f>
        <v>#VALUE!</v>
      </c>
      <c r="H30" s="31" t="e">
        <f>(M6-K6)/$B$42</f>
        <v>#VALUE!</v>
      </c>
      <c r="I30" s="32" t="e">
        <f>(1/$B$42)*SQRT(N6^2+L6^2)</f>
        <v>#VALUE!</v>
      </c>
      <c r="J30" s="33">
        <f>Q6-O6</f>
        <v>-1.8898330000000001E-8</v>
      </c>
      <c r="K30" s="33">
        <f>SQRT(P6^2+R6^2)</f>
        <v>3.9000517958098966E-10</v>
      </c>
      <c r="L30" s="32" t="e">
        <f>ABS(J30)/($H$30*$F$24*$L$24)</f>
        <v>#VALUE!</v>
      </c>
      <c r="M30" s="33" t="e">
        <f>SQRT( ( 1 / ($H$30*$F$24*$L$24 ) )^2 * (K30^2+J30^2*( ($I$30/$H$30)^2+($F$25/$F$24)^2)))</f>
        <v>#VALUE!</v>
      </c>
    </row>
    <row r="31" spans="1:20" x14ac:dyDescent="0.2">
      <c r="A31" s="9" t="s">
        <v>27</v>
      </c>
      <c r="B31" s="11" t="s">
        <v>80</v>
      </c>
      <c r="E31" s="29">
        <f t="shared" si="0"/>
        <v>670.79415937031956</v>
      </c>
      <c r="F31" s="29">
        <f t="shared" si="1"/>
        <v>3347.2628552578944</v>
      </c>
      <c r="G31" s="29" t="e">
        <f>E31*'Data Summary'!$B$18*(AVERAGE($J$6:$J$21)+273.15)/(AVERAGE($I$6:$I$21))*($I$48/$I$49)</f>
        <v>#VALUE!</v>
      </c>
      <c r="H31" s="31" t="e">
        <f>(M7-K7)/$B$42</f>
        <v>#VALUE!</v>
      </c>
      <c r="I31" s="32" t="e">
        <f t="shared" ref="I31:I45" si="2">(1/$B$42)*SQRT(N7^2+L7^2)</f>
        <v>#VALUE!</v>
      </c>
      <c r="J31" s="33">
        <f t="shared" ref="J31:J45" si="3">Q7-O7</f>
        <v>-1.27985E-8</v>
      </c>
      <c r="K31" s="33">
        <f t="shared" ref="K31:K45" si="4">SQRT(P7^2+R7^2)</f>
        <v>2.8000685991596705E-10</v>
      </c>
      <c r="L31" s="32" t="e">
        <f>ABS(J31)/($H$30*$F$24*$L$24)</f>
        <v>#VALUE!</v>
      </c>
      <c r="M31" s="33" t="e">
        <f t="shared" ref="M31:M45" si="5">SQRT( ( 1 / ($H$30*$F$24*$L$24 ) )^2 * (K31^2+J31^2*( ($I$30/$H$30)^2+($F$25/$F$24)^2)))</f>
        <v>#VALUE!</v>
      </c>
    </row>
    <row r="32" spans="1:20" x14ac:dyDescent="0.2">
      <c r="A32" s="42" t="s">
        <v>52</v>
      </c>
      <c r="B32" s="43"/>
      <c r="E32" s="29">
        <f t="shared" si="0"/>
        <v>661.07250488669172</v>
      </c>
      <c r="F32" s="29">
        <f t="shared" si="1"/>
        <v>3298.7517993845918</v>
      </c>
      <c r="G32" s="29" t="e">
        <f>E32*'Data Summary'!$B$18*(AVERAGE($J$6:$J$21)+273.15)/(AVERAGE($I$6:$I$21))*($I$48/$I$49)</f>
        <v>#VALUE!</v>
      </c>
      <c r="H32" s="31" t="e">
        <f t="shared" ref="H32:H45" si="6">(M8-K8)/$B$42</f>
        <v>#VALUE!</v>
      </c>
      <c r="I32" s="32" t="e">
        <f t="shared" si="2"/>
        <v>#VALUE!</v>
      </c>
      <c r="J32" s="33">
        <f t="shared" si="3"/>
        <v>-8.8385800000000007E-9</v>
      </c>
      <c r="K32" s="33">
        <f t="shared" si="4"/>
        <v>1.8200626390319649E-10</v>
      </c>
      <c r="L32" s="32" t="e">
        <f t="shared" ref="L32:L45" si="7">ABS(J32)/($H$30*$F$24*$L$24)</f>
        <v>#VALUE!</v>
      </c>
      <c r="M32" s="33" t="e">
        <f t="shared" si="5"/>
        <v>#VALUE!</v>
      </c>
    </row>
    <row r="33" spans="1:14" x14ac:dyDescent="0.2">
      <c r="A33" s="44"/>
      <c r="B33" s="45"/>
      <c r="E33" s="29">
        <f t="shared" si="0"/>
        <v>651.35085040306399</v>
      </c>
      <c r="F33" s="29">
        <f t="shared" si="1"/>
        <v>3250.2407435112896</v>
      </c>
      <c r="G33" s="29" t="e">
        <f>E33*'Data Summary'!$B$18*(AVERAGE($J$6:$J$21)+273.15)/(AVERAGE($I$6:$I$21))*($I$48/$I$49)</f>
        <v>#VALUE!</v>
      </c>
      <c r="H33" s="31" t="e">
        <f t="shared" si="6"/>
        <v>#VALUE!</v>
      </c>
      <c r="I33" s="32" t="e">
        <f t="shared" si="2"/>
        <v>#VALUE!</v>
      </c>
      <c r="J33" s="33">
        <f t="shared" si="3"/>
        <v>-6.2687299999999997E-9</v>
      </c>
      <c r="K33" s="33">
        <f t="shared" si="4"/>
        <v>1.3700715309793134E-10</v>
      </c>
      <c r="L33" s="32" t="e">
        <f t="shared" si="7"/>
        <v>#VALUE!</v>
      </c>
      <c r="M33" s="33" t="e">
        <f t="shared" si="5"/>
        <v>#VALUE!</v>
      </c>
    </row>
    <row r="34" spans="1:14" x14ac:dyDescent="0.2">
      <c r="A34" s="9" t="s">
        <v>56</v>
      </c>
      <c r="B34" s="11" t="s">
        <v>80</v>
      </c>
      <c r="E34" s="29">
        <f t="shared" si="0"/>
        <v>641.62919591943614</v>
      </c>
      <c r="F34" s="29">
        <f t="shared" si="1"/>
        <v>3201.729687637986</v>
      </c>
      <c r="G34" s="29" t="e">
        <f>E34*'Data Summary'!$B$18*(AVERAGE($J$6:$J$21)+273.15)/(AVERAGE($I$6:$I$21))*($I$48/$I$49)</f>
        <v>#VALUE!</v>
      </c>
      <c r="H34" s="31" t="e">
        <f t="shared" si="6"/>
        <v>#VALUE!</v>
      </c>
      <c r="I34" s="32" t="e">
        <f t="shared" si="2"/>
        <v>#VALUE!</v>
      </c>
      <c r="J34" s="33">
        <f t="shared" si="3"/>
        <v>-4.2587999999999994E-9</v>
      </c>
      <c r="K34" s="33">
        <f t="shared" si="4"/>
        <v>9.2261042699505628E-11</v>
      </c>
      <c r="L34" s="32" t="e">
        <f t="shared" si="7"/>
        <v>#VALUE!</v>
      </c>
      <c r="M34" s="33" t="e">
        <f t="shared" si="5"/>
        <v>#VALUE!</v>
      </c>
    </row>
    <row r="35" spans="1:14" x14ac:dyDescent="0.2">
      <c r="A35" s="9" t="s">
        <v>20</v>
      </c>
      <c r="B35" s="11" t="s">
        <v>80</v>
      </c>
      <c r="E35" s="29">
        <f t="shared" si="0"/>
        <v>631.9075414358083</v>
      </c>
      <c r="F35" s="29">
        <f t="shared" si="1"/>
        <v>3153.2186317646833</v>
      </c>
      <c r="G35" s="29" t="e">
        <f>E35*'Data Summary'!$B$18*(AVERAGE($J$6:$J$21)+273.15)/(AVERAGE($I$6:$I$21))*($I$48/$I$49)</f>
        <v>#VALUE!</v>
      </c>
      <c r="H35" s="31" t="e">
        <f t="shared" si="6"/>
        <v>#VALUE!</v>
      </c>
      <c r="I35" s="32" t="e">
        <f t="shared" si="2"/>
        <v>#VALUE!</v>
      </c>
      <c r="J35" s="33">
        <f t="shared" si="3"/>
        <v>-2.97884E-9</v>
      </c>
      <c r="K35" s="33">
        <f t="shared" si="4"/>
        <v>6.1408638643109494E-11</v>
      </c>
      <c r="L35" s="32" t="e">
        <f t="shared" si="7"/>
        <v>#VALUE!</v>
      </c>
      <c r="M35" s="33" t="e">
        <f t="shared" si="5"/>
        <v>#VALUE!</v>
      </c>
      <c r="N35" s="3"/>
    </row>
    <row r="36" spans="1:14" x14ac:dyDescent="0.2">
      <c r="A36" s="9" t="s">
        <v>21</v>
      </c>
      <c r="B36" s="11" t="s">
        <v>80</v>
      </c>
      <c r="E36" s="29">
        <f t="shared" si="0"/>
        <v>622.18588695218045</v>
      </c>
      <c r="F36" s="29">
        <f t="shared" si="1"/>
        <v>3104.7075758913807</v>
      </c>
      <c r="G36" s="29" t="e">
        <f>E36*'Data Summary'!$B$18*(AVERAGE($J$6:$J$21)+273.15)/(AVERAGE($I$6:$I$21))*($I$48/$I$49)</f>
        <v>#VALUE!</v>
      </c>
      <c r="H36" s="31" t="e">
        <f t="shared" si="6"/>
        <v>#VALUE!</v>
      </c>
      <c r="I36" s="32" t="e">
        <f t="shared" si="2"/>
        <v>#VALUE!</v>
      </c>
      <c r="J36" s="33">
        <f t="shared" si="3"/>
        <v>-2.2083699999999999E-9</v>
      </c>
      <c r="K36" s="33">
        <f t="shared" si="4"/>
        <v>4.8155751473733641E-11</v>
      </c>
      <c r="L36" s="32" t="e">
        <f t="shared" si="7"/>
        <v>#VALUE!</v>
      </c>
      <c r="M36" s="33" t="e">
        <f t="shared" si="5"/>
        <v>#VALUE!</v>
      </c>
      <c r="N36" s="3"/>
    </row>
    <row r="37" spans="1:14" x14ac:dyDescent="0.2">
      <c r="A37" s="9" t="s">
        <v>22</v>
      </c>
      <c r="B37" s="11" t="s">
        <v>80</v>
      </c>
      <c r="E37" s="29">
        <f t="shared" si="0"/>
        <v>612.46423246855261</v>
      </c>
      <c r="F37" s="29">
        <f t="shared" si="1"/>
        <v>3056.196520018078</v>
      </c>
      <c r="G37" s="29" t="e">
        <f>E37*'Data Summary'!$B$18*(AVERAGE($J$6:$J$21)+273.15)/(AVERAGE($I$6:$I$21))*($I$48/$I$49)</f>
        <v>#VALUE!</v>
      </c>
      <c r="H37" s="31" t="e">
        <f t="shared" si="6"/>
        <v>#VALUE!</v>
      </c>
      <c r="I37" s="32" t="e">
        <f t="shared" si="2"/>
        <v>#VALUE!</v>
      </c>
      <c r="J37" s="33">
        <f t="shared" si="3"/>
        <v>-1.4789900000000001E-9</v>
      </c>
      <c r="K37" s="33">
        <f t="shared" si="4"/>
        <v>3.021894935301359E-11</v>
      </c>
      <c r="L37" s="32" t="e">
        <f t="shared" si="7"/>
        <v>#VALUE!</v>
      </c>
      <c r="M37" s="33" t="e">
        <f t="shared" si="5"/>
        <v>#VALUE!</v>
      </c>
    </row>
    <row r="38" spans="1:14" x14ac:dyDescent="0.2">
      <c r="A38" s="42" t="s">
        <v>11</v>
      </c>
      <c r="B38" s="43"/>
      <c r="E38" s="29">
        <f t="shared" si="0"/>
        <v>602.74257798492488</v>
      </c>
      <c r="F38" s="29">
        <f t="shared" si="1"/>
        <v>3007.6854641447749</v>
      </c>
      <c r="G38" s="29" t="e">
        <f>E38*'Data Summary'!$B$18*(AVERAGE($J$6:$J$21)+273.15)/(AVERAGE($I$6:$I$21))*($I$48/$I$49)</f>
        <v>#VALUE!</v>
      </c>
      <c r="H38" s="31" t="e">
        <f t="shared" si="6"/>
        <v>#VALUE!</v>
      </c>
      <c r="I38" s="32" t="e">
        <f t="shared" si="2"/>
        <v>#VALUE!</v>
      </c>
      <c r="J38" s="33">
        <f t="shared" si="3"/>
        <v>-1.0488500000000002E-9</v>
      </c>
      <c r="K38" s="33">
        <f t="shared" si="4"/>
        <v>2.4314479657191926E-11</v>
      </c>
      <c r="L38" s="32" t="e">
        <f t="shared" si="7"/>
        <v>#VALUE!</v>
      </c>
      <c r="M38" s="33" t="e">
        <f t="shared" si="5"/>
        <v>#VALUE!</v>
      </c>
    </row>
    <row r="39" spans="1:14" x14ac:dyDescent="0.2">
      <c r="A39" s="46"/>
      <c r="B39" s="47"/>
      <c r="E39" s="29">
        <f t="shared" si="0"/>
        <v>593.02092350129703</v>
      </c>
      <c r="F39" s="29">
        <f t="shared" si="1"/>
        <v>2959.1744082714722</v>
      </c>
      <c r="G39" s="29" t="e">
        <f>E39*'Data Summary'!$B$18*(AVERAGE($J$6:$J$21)+273.15)/(AVERAGE($I$6:$I$21))*($I$48/$I$49)</f>
        <v>#VALUE!</v>
      </c>
      <c r="H39" s="31" t="e">
        <f t="shared" si="6"/>
        <v>#VALUE!</v>
      </c>
      <c r="I39" s="32" t="e">
        <f t="shared" si="2"/>
        <v>#VALUE!</v>
      </c>
      <c r="J39" s="33">
        <f t="shared" si="3"/>
        <v>-7.5051299999999995E-10</v>
      </c>
      <c r="K39" s="33">
        <f t="shared" si="4"/>
        <v>2.2938177782901587E-11</v>
      </c>
      <c r="L39" s="32" t="e">
        <f t="shared" si="7"/>
        <v>#VALUE!</v>
      </c>
      <c r="M39" s="33" t="e">
        <f t="shared" si="5"/>
        <v>#VALUE!</v>
      </c>
      <c r="N39" s="3"/>
    </row>
    <row r="40" spans="1:14" x14ac:dyDescent="0.2">
      <c r="A40" s="44"/>
      <c r="B40" s="45"/>
      <c r="E40" s="29">
        <f t="shared" si="0"/>
        <v>583.29926901766919</v>
      </c>
      <c r="F40" s="29">
        <f t="shared" si="1"/>
        <v>2910.6633523981691</v>
      </c>
      <c r="G40" s="29" t="e">
        <f>E40*'Data Summary'!$B$18*(AVERAGE($J$6:$J$21)+273.15)/(AVERAGE($I$6:$I$21))*($I$48/$I$49)</f>
        <v>#VALUE!</v>
      </c>
      <c r="H40" s="31" t="e">
        <f t="shared" si="6"/>
        <v>#VALUE!</v>
      </c>
      <c r="I40" s="32" t="e">
        <f t="shared" si="2"/>
        <v>#VALUE!</v>
      </c>
      <c r="J40" s="33">
        <f t="shared" si="3"/>
        <v>-5.2833400000000001E-10</v>
      </c>
      <c r="K40" s="33">
        <f t="shared" si="4"/>
        <v>2.0564289435815669E-11</v>
      </c>
      <c r="L40" s="32" t="e">
        <f t="shared" si="7"/>
        <v>#VALUE!</v>
      </c>
      <c r="M40" s="33" t="e">
        <f t="shared" si="5"/>
        <v>#VALUE!</v>
      </c>
      <c r="N40" s="3"/>
    </row>
    <row r="41" spans="1:14" x14ac:dyDescent="0.2">
      <c r="A41" s="9" t="s">
        <v>56</v>
      </c>
      <c r="B41" s="11" t="s">
        <v>80</v>
      </c>
      <c r="E41" s="29">
        <f t="shared" si="0"/>
        <v>573.57761453404134</v>
      </c>
      <c r="F41" s="29">
        <f t="shared" si="1"/>
        <v>2862.1522965248664</v>
      </c>
      <c r="G41" s="29" t="e">
        <f>E41*'Data Summary'!$B$18*(AVERAGE($J$6:$J$21)+273.15)/(AVERAGE($I$6:$I$21))*($I$48/$I$49)</f>
        <v>#VALUE!</v>
      </c>
      <c r="H41" s="31" t="e">
        <f t="shared" si="6"/>
        <v>#VALUE!</v>
      </c>
      <c r="I41" s="32" t="e">
        <f t="shared" si="2"/>
        <v>#VALUE!</v>
      </c>
      <c r="J41" s="33">
        <f t="shared" si="3"/>
        <v>-3.7728500000000001E-10</v>
      </c>
      <c r="K41" s="33">
        <f t="shared" si="4"/>
        <v>7.1592139233298517E-12</v>
      </c>
      <c r="L41" s="32" t="e">
        <f t="shared" si="7"/>
        <v>#VALUE!</v>
      </c>
      <c r="M41" s="33" t="e">
        <f t="shared" si="5"/>
        <v>#VALUE!</v>
      </c>
      <c r="N41" s="3"/>
    </row>
    <row r="42" spans="1:14" x14ac:dyDescent="0.2">
      <c r="A42" s="9" t="s">
        <v>24</v>
      </c>
      <c r="B42" s="11" t="s">
        <v>80</v>
      </c>
      <c r="E42" s="29">
        <f t="shared" si="0"/>
        <v>563.8559600504135</v>
      </c>
      <c r="F42" s="29">
        <f t="shared" si="1"/>
        <v>2813.6412406515633</v>
      </c>
      <c r="G42" s="29" t="e">
        <f>E42*'Data Summary'!$B$18*(AVERAGE($J$6:$J$21)+273.15)/(AVERAGE($I$6:$I$21))*($I$48/$I$49)</f>
        <v>#VALUE!</v>
      </c>
      <c r="H42" s="31" t="e">
        <f t="shared" si="6"/>
        <v>#VALUE!</v>
      </c>
      <c r="I42" s="32" t="e">
        <f t="shared" si="2"/>
        <v>#VALUE!</v>
      </c>
      <c r="J42" s="33">
        <f t="shared" si="3"/>
        <v>-2.6955000000000002E-10</v>
      </c>
      <c r="K42" s="33">
        <f t="shared" si="4"/>
        <v>5.5191698651155856E-12</v>
      </c>
      <c r="L42" s="32" t="e">
        <f t="shared" si="7"/>
        <v>#VALUE!</v>
      </c>
      <c r="M42" s="33" t="e">
        <f t="shared" si="5"/>
        <v>#VALUE!</v>
      </c>
      <c r="N42" s="3"/>
    </row>
    <row r="43" spans="1:14" x14ac:dyDescent="0.2">
      <c r="A43" s="42" t="s">
        <v>12</v>
      </c>
      <c r="B43" s="43"/>
      <c r="E43" s="29">
        <f t="shared" si="0"/>
        <v>554.13430556678577</v>
      </c>
      <c r="F43" s="29">
        <f t="shared" si="1"/>
        <v>2765.1301847782611</v>
      </c>
      <c r="G43" s="29" t="e">
        <f>E43*'Data Summary'!$B$18*(AVERAGE($J$6:$J$21)+273.15)/(AVERAGE($I$6:$I$21))*($I$48/$I$49)</f>
        <v>#VALUE!</v>
      </c>
      <c r="H43" s="31" t="e">
        <f t="shared" si="6"/>
        <v>#VALUE!</v>
      </c>
      <c r="I43" s="32" t="e">
        <f t="shared" si="2"/>
        <v>#VALUE!</v>
      </c>
      <c r="J43" s="33">
        <f t="shared" si="3"/>
        <v>-1.9457000000000001E-10</v>
      </c>
      <c r="K43" s="33">
        <f t="shared" si="4"/>
        <v>4.178732941933476E-12</v>
      </c>
      <c r="L43" s="32" t="e">
        <f t="shared" si="7"/>
        <v>#VALUE!</v>
      </c>
      <c r="M43" s="33" t="e">
        <f t="shared" si="5"/>
        <v>#VALUE!</v>
      </c>
      <c r="N43" s="3"/>
    </row>
    <row r="44" spans="1:14" x14ac:dyDescent="0.2">
      <c r="A44" s="44"/>
      <c r="B44" s="45"/>
      <c r="E44" s="29">
        <f t="shared" si="0"/>
        <v>544.41265108315793</v>
      </c>
      <c r="F44" s="29">
        <f t="shared" si="1"/>
        <v>2716.619128904958</v>
      </c>
      <c r="G44" s="29" t="e">
        <f>E44*'Data Summary'!$B$18*(AVERAGE($J$6:$J$21)+273.15)/(AVERAGE($I$6:$I$21))*($I$48/$I$49)</f>
        <v>#VALUE!</v>
      </c>
      <c r="H44" s="31" t="e">
        <f t="shared" si="6"/>
        <v>#VALUE!</v>
      </c>
      <c r="I44" s="32" t="e">
        <f t="shared" si="2"/>
        <v>#VALUE!</v>
      </c>
      <c r="J44" s="33">
        <f t="shared" si="3"/>
        <v>-1.4052E-10</v>
      </c>
      <c r="K44" s="33">
        <f t="shared" si="4"/>
        <v>2.8542466606794861E-12</v>
      </c>
      <c r="L44" s="32" t="e">
        <f t="shared" si="7"/>
        <v>#VALUE!</v>
      </c>
      <c r="M44" s="33" t="e">
        <f t="shared" si="5"/>
        <v>#VALUE!</v>
      </c>
      <c r="N44" s="3"/>
    </row>
    <row r="45" spans="1:14" x14ac:dyDescent="0.2">
      <c r="A45" s="9" t="s">
        <v>13</v>
      </c>
      <c r="B45" s="11" t="s">
        <v>80</v>
      </c>
      <c r="E45" s="29">
        <f t="shared" si="0"/>
        <v>534.69099659953008</v>
      </c>
      <c r="F45" s="29">
        <f t="shared" si="1"/>
        <v>2668.1080730316553</v>
      </c>
      <c r="G45" s="29" t="e">
        <f>E45*'Data Summary'!$B$18*(AVERAGE($J$6:$J$21)+273.15)/(AVERAGE($I$6:$I$21))*($I$48/$I$49)</f>
        <v>#VALUE!</v>
      </c>
      <c r="H45" s="31" t="e">
        <f t="shared" si="6"/>
        <v>#VALUE!</v>
      </c>
      <c r="I45" s="32" t="e">
        <f t="shared" si="2"/>
        <v>#VALUE!</v>
      </c>
      <c r="J45" s="33">
        <f t="shared" si="3"/>
        <v>-1.0294E-10</v>
      </c>
      <c r="K45" s="33">
        <f t="shared" si="4"/>
        <v>8.1840393449689615E-12</v>
      </c>
      <c r="L45" s="32" t="e">
        <f t="shared" si="7"/>
        <v>#VALUE!</v>
      </c>
      <c r="M45" s="33" t="e">
        <f t="shared" si="5"/>
        <v>#VALUE!</v>
      </c>
      <c r="N45" s="3"/>
    </row>
    <row r="46" spans="1:14" x14ac:dyDescent="0.2">
      <c r="A46" s="9" t="s">
        <v>30</v>
      </c>
      <c r="B46" s="11" t="s">
        <v>80</v>
      </c>
      <c r="N46" s="3"/>
    </row>
    <row r="47" spans="1:14" x14ac:dyDescent="0.2">
      <c r="A47" s="9" t="s">
        <v>31</v>
      </c>
      <c r="B47" s="11" t="s">
        <v>80</v>
      </c>
      <c r="E47" s="50" t="s">
        <v>76</v>
      </c>
      <c r="F47" s="50"/>
      <c r="H47" s="55" t="s">
        <v>86</v>
      </c>
      <c r="I47" s="55"/>
      <c r="L47" s="8" t="s">
        <v>92</v>
      </c>
      <c r="N47" s="3"/>
    </row>
    <row r="48" spans="1:14" x14ac:dyDescent="0.2">
      <c r="A48" s="9" t="s">
        <v>46</v>
      </c>
      <c r="B48" s="11" t="s">
        <v>80</v>
      </c>
      <c r="E48" s="8" t="s">
        <v>82</v>
      </c>
      <c r="F48" s="30">
        <f>AVERAGE(J6:J21)+273.15</f>
        <v>296.044375</v>
      </c>
      <c r="H48" s="34" t="s">
        <v>87</v>
      </c>
      <c r="I48" s="34">
        <v>964.4</v>
      </c>
      <c r="L48" s="35" t="e">
        <f>CONCATENATE(E30,",",L30,",",M30)</f>
        <v>#VALUE!</v>
      </c>
      <c r="N48" s="3"/>
    </row>
    <row r="49" spans="1:14" x14ac:dyDescent="0.2">
      <c r="A49" s="9" t="s">
        <v>71</v>
      </c>
      <c r="B49" s="11" t="s">
        <v>80</v>
      </c>
      <c r="E49" s="8" t="s">
        <v>90</v>
      </c>
      <c r="F49" s="30">
        <f>_xlfn.STDEV.P(J6:J21)</f>
        <v>0.15862568951780789</v>
      </c>
      <c r="H49" s="34" t="s">
        <v>88</v>
      </c>
      <c r="I49" s="34">
        <f>297.1</f>
        <v>297.10000000000002</v>
      </c>
      <c r="L49" s="35" t="e">
        <f t="shared" ref="L49:L63" si="8">CONCATENATE(E31,",",L31,",",M31)</f>
        <v>#VALUE!</v>
      </c>
      <c r="N49" s="3"/>
    </row>
    <row r="50" spans="1:14" x14ac:dyDescent="0.2">
      <c r="A50" s="9" t="s">
        <v>72</v>
      </c>
      <c r="B50" s="11" t="s">
        <v>80</v>
      </c>
      <c r="E50" s="8" t="s">
        <v>77</v>
      </c>
      <c r="F50" s="30">
        <f>AVERAGE(I6:I21)</f>
        <v>988.48749999999995</v>
      </c>
      <c r="L50" s="35" t="e">
        <f t="shared" si="8"/>
        <v>#VALUE!</v>
      </c>
    </row>
    <row r="51" spans="1:14" x14ac:dyDescent="0.2">
      <c r="A51"/>
      <c r="B51"/>
      <c r="E51" s="8" t="s">
        <v>91</v>
      </c>
      <c r="F51" s="30">
        <f>_xlfn.STDEV.P(I6:I21)</f>
        <v>0.18160740623665095</v>
      </c>
      <c r="H51"/>
      <c r="I51"/>
      <c r="L51" s="35" t="e">
        <f t="shared" si="8"/>
        <v>#VALUE!</v>
      </c>
    </row>
    <row r="52" spans="1:14" x14ac:dyDescent="0.2">
      <c r="E52" s="8" t="s">
        <v>78</v>
      </c>
      <c r="F52" s="30" t="e">
        <f>EXP(INDEX(LINEST(LN(L30:L45),E30:E45),1,2))</f>
        <v>#VALUE!</v>
      </c>
      <c r="L52" s="35" t="e">
        <f t="shared" si="8"/>
        <v>#VALUE!</v>
      </c>
    </row>
    <row r="53" spans="1:14" x14ac:dyDescent="0.2">
      <c r="E53" s="8" t="s">
        <v>79</v>
      </c>
      <c r="F53" s="30" t="e">
        <f>INDEX(LINEST(LN(L30:L45),E30:E45),1)</f>
        <v>#VALUE!</v>
      </c>
      <c r="L53" s="35" t="e">
        <f t="shared" si="8"/>
        <v>#VALUE!</v>
      </c>
      <c r="N53" s="3"/>
    </row>
    <row r="54" spans="1:14" x14ac:dyDescent="0.2">
      <c r="L54" s="35" t="e">
        <f t="shared" si="8"/>
        <v>#VALUE!</v>
      </c>
      <c r="N54" s="3"/>
    </row>
    <row r="55" spans="1:14" x14ac:dyDescent="0.2">
      <c r="L55" s="35" t="e">
        <f t="shared" si="8"/>
        <v>#VALUE!</v>
      </c>
      <c r="N55" s="3"/>
    </row>
    <row r="56" spans="1:14" x14ac:dyDescent="0.2">
      <c r="L56" s="35" t="e">
        <f t="shared" si="8"/>
        <v>#VALUE!</v>
      </c>
      <c r="N56" s="3"/>
    </row>
    <row r="57" spans="1:14" x14ac:dyDescent="0.2">
      <c r="L57" s="35" t="e">
        <f t="shared" si="8"/>
        <v>#VALUE!</v>
      </c>
      <c r="N57" s="3"/>
    </row>
    <row r="58" spans="1:14" x14ac:dyDescent="0.2">
      <c r="L58" s="35" t="e">
        <f t="shared" si="8"/>
        <v>#VALUE!</v>
      </c>
      <c r="N58" s="3"/>
    </row>
    <row r="59" spans="1:14" x14ac:dyDescent="0.2">
      <c r="L59" s="35" t="e">
        <f t="shared" si="8"/>
        <v>#VALUE!</v>
      </c>
      <c r="N59" s="3"/>
    </row>
    <row r="60" spans="1:14" x14ac:dyDescent="0.2">
      <c r="L60" s="35" t="e">
        <f t="shared" si="8"/>
        <v>#VALUE!</v>
      </c>
    </row>
    <row r="61" spans="1:14" x14ac:dyDescent="0.2">
      <c r="L61" s="35" t="e">
        <f t="shared" si="8"/>
        <v>#VALUE!</v>
      </c>
    </row>
    <row r="62" spans="1:14" x14ac:dyDescent="0.2">
      <c r="L62" s="35" t="e">
        <f t="shared" si="8"/>
        <v>#VALUE!</v>
      </c>
    </row>
    <row r="63" spans="1:14" x14ac:dyDescent="0.2">
      <c r="L63" s="35" t="e">
        <f t="shared" si="8"/>
        <v>#VALUE!</v>
      </c>
    </row>
    <row r="64" spans="1:14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</sheetData>
  <sheetProtection selectLockedCells="1"/>
  <mergeCells count="18">
    <mergeCell ref="E6:E21"/>
    <mergeCell ref="A1:R1"/>
    <mergeCell ref="F2:J2"/>
    <mergeCell ref="K2:N2"/>
    <mergeCell ref="O2:R2"/>
    <mergeCell ref="A3:B4"/>
    <mergeCell ref="A10:B11"/>
    <mergeCell ref="L24:M24"/>
    <mergeCell ref="E47:F47"/>
    <mergeCell ref="E26:M27"/>
    <mergeCell ref="J23:M23"/>
    <mergeCell ref="J25:M25"/>
    <mergeCell ref="H47:I47"/>
    <mergeCell ref="A26:B27"/>
    <mergeCell ref="A32:B33"/>
    <mergeCell ref="A38:B40"/>
    <mergeCell ref="A43:B44"/>
    <mergeCell ref="J24:K24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M24" sqref="M24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9" sqref="D9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7" sqref="E7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K40" sqref="K40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12" sqref="D12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AVERAGE(A9:A997)</f>
        <v>#DIV/0!</v>
      </c>
      <c r="B7" s="26" t="e">
        <f>STDEV(A9:A997)</f>
        <v>#DIV/0!</v>
      </c>
      <c r="C7" s="27" t="e">
        <f>AVERAGE(C9:C997)</f>
        <v>#DIV/0!</v>
      </c>
      <c r="D7" s="26" t="e">
        <f>STDEV(C9:C997)</f>
        <v>#DIV/0!</v>
      </c>
    </row>
    <row r="8" spans="1:4" x14ac:dyDescent="0.2">
      <c r="A8" s="28" t="s">
        <v>16</v>
      </c>
      <c r="B8" s="28"/>
      <c r="C8" s="28" t="s">
        <v>16</v>
      </c>
      <c r="D8" s="28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79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A489" s="1"/>
      <c r="B489" s="1"/>
      <c r="C489" s="1"/>
      <c r="D489" s="1"/>
    </row>
    <row r="490" spans="1:4" x14ac:dyDescent="0.2">
      <c r="A490" s="1"/>
      <c r="B490" s="1"/>
      <c r="C490" s="1"/>
      <c r="D490" s="1"/>
    </row>
    <row r="491" spans="1:4" x14ac:dyDescent="0.2">
      <c r="A491" s="1"/>
      <c r="B491" s="1"/>
      <c r="C491" s="1"/>
      <c r="D491" s="1"/>
    </row>
    <row r="492" spans="1:4" x14ac:dyDescent="0.2">
      <c r="A492" s="1"/>
      <c r="B492" s="1"/>
      <c r="C492" s="1"/>
      <c r="D492" s="1"/>
    </row>
    <row r="493" spans="1:4" x14ac:dyDescent="0.2">
      <c r="A493" s="1"/>
      <c r="B493" s="1"/>
      <c r="C493" s="1"/>
      <c r="D493" s="1"/>
    </row>
    <row r="494" spans="1:4" x14ac:dyDescent="0.2">
      <c r="A494" s="1"/>
      <c r="B494" s="1"/>
      <c r="C494" s="1"/>
      <c r="D494" s="1"/>
    </row>
    <row r="495" spans="1:4" x14ac:dyDescent="0.2">
      <c r="A495" s="1"/>
      <c r="B495" s="1"/>
      <c r="C495" s="1"/>
      <c r="D495" s="1"/>
    </row>
    <row r="496" spans="1:4" x14ac:dyDescent="0.2">
      <c r="A496" s="1"/>
      <c r="B496" s="1"/>
      <c r="C496" s="1"/>
      <c r="D496" s="1"/>
    </row>
    <row r="497" spans="1:4" x14ac:dyDescent="0.2">
      <c r="A497" s="1"/>
      <c r="B497" s="1"/>
      <c r="C497" s="1"/>
      <c r="D497" s="1"/>
    </row>
    <row r="498" spans="1:4" x14ac:dyDescent="0.2">
      <c r="A498" s="1"/>
      <c r="B498" s="1"/>
      <c r="C498" s="1"/>
      <c r="D498" s="1"/>
    </row>
    <row r="499" spans="1:4" x14ac:dyDescent="0.2">
      <c r="A499" s="1"/>
      <c r="B499" s="1"/>
      <c r="C499" s="1"/>
      <c r="D499" s="1"/>
    </row>
    <row r="500" spans="1:4" x14ac:dyDescent="0.2">
      <c r="A500" s="1"/>
      <c r="B500" s="1"/>
      <c r="C500" s="1"/>
      <c r="D500" s="1"/>
    </row>
    <row r="501" spans="1:4" x14ac:dyDescent="0.2">
      <c r="A501" s="1"/>
      <c r="B501" s="1"/>
      <c r="C501" s="1"/>
      <c r="D501" s="1"/>
    </row>
    <row r="502" spans="1:4" x14ac:dyDescent="0.2">
      <c r="A502" s="1"/>
      <c r="B502" s="1"/>
      <c r="C502" s="1"/>
      <c r="D502" s="1"/>
    </row>
    <row r="503" spans="1:4" x14ac:dyDescent="0.2">
      <c r="A503" s="1"/>
      <c r="B503" s="1"/>
      <c r="C503" s="1"/>
      <c r="D503" s="1"/>
    </row>
    <row r="504" spans="1:4" x14ac:dyDescent="0.2">
      <c r="A504" s="1"/>
      <c r="B504" s="1"/>
      <c r="C504" s="1"/>
      <c r="D504" s="1"/>
    </row>
    <row r="505" spans="1:4" x14ac:dyDescent="0.2">
      <c r="A505" s="1"/>
      <c r="B505" s="1"/>
      <c r="C505" s="1"/>
      <c r="D505" s="1"/>
    </row>
    <row r="506" spans="1:4" x14ac:dyDescent="0.2">
      <c r="A506" s="1"/>
      <c r="B506" s="1"/>
      <c r="C506" s="1"/>
      <c r="D506" s="1"/>
    </row>
    <row r="507" spans="1:4" x14ac:dyDescent="0.2">
      <c r="A507" s="1"/>
      <c r="B507" s="1"/>
      <c r="C507" s="1"/>
      <c r="D507" s="1"/>
    </row>
    <row r="508" spans="1:4" x14ac:dyDescent="0.2">
      <c r="A508" s="1"/>
      <c r="B508" s="1"/>
      <c r="C508" s="1"/>
      <c r="D508" s="1"/>
    </row>
    <row r="509" spans="1:4" x14ac:dyDescent="0.2">
      <c r="A509" s="1"/>
      <c r="B509" s="1"/>
      <c r="C509" s="1"/>
      <c r="D509" s="1"/>
    </row>
    <row r="510" spans="1:4" x14ac:dyDescent="0.2">
      <c r="A510" s="1"/>
      <c r="B510" s="1"/>
      <c r="C510" s="1"/>
      <c r="D510" s="1"/>
    </row>
    <row r="511" spans="1:4" x14ac:dyDescent="0.2">
      <c r="A511" s="1"/>
      <c r="B511" s="1"/>
      <c r="C511" s="1"/>
      <c r="D511" s="1"/>
    </row>
    <row r="512" spans="1:4" x14ac:dyDescent="0.2">
      <c r="A512" s="1"/>
      <c r="B512" s="1"/>
      <c r="C512" s="1"/>
      <c r="D512" s="1"/>
    </row>
    <row r="513" spans="1:4" x14ac:dyDescent="0.2">
      <c r="A513" s="1"/>
      <c r="B513" s="1"/>
      <c r="C513" s="1"/>
      <c r="D513" s="1"/>
    </row>
    <row r="514" spans="1:4" x14ac:dyDescent="0.2">
      <c r="A514" s="1"/>
      <c r="B514" s="1"/>
      <c r="C514" s="1"/>
      <c r="D514" s="1"/>
    </row>
    <row r="515" spans="1:4" x14ac:dyDescent="0.2">
      <c r="A515" s="1"/>
      <c r="B515" s="1"/>
      <c r="C515" s="1"/>
      <c r="D515" s="1"/>
    </row>
    <row r="516" spans="1:4" x14ac:dyDescent="0.2">
      <c r="A516" s="1"/>
      <c r="B516" s="1"/>
      <c r="C516" s="1"/>
      <c r="D516" s="1"/>
    </row>
    <row r="517" spans="1:4" x14ac:dyDescent="0.2">
      <c r="A517" s="1"/>
      <c r="B517" s="1"/>
      <c r="C517" s="1"/>
      <c r="D517" s="1"/>
    </row>
    <row r="518" spans="1:4" x14ac:dyDescent="0.2">
      <c r="A518" s="1"/>
      <c r="B518" s="1"/>
      <c r="C518" s="1"/>
      <c r="D518" s="1"/>
    </row>
    <row r="519" spans="1:4" x14ac:dyDescent="0.2">
      <c r="A519" s="1"/>
      <c r="B519" s="1"/>
      <c r="C519" s="1"/>
      <c r="D519" s="1"/>
    </row>
    <row r="520" spans="1:4" x14ac:dyDescent="0.2">
      <c r="A520" s="1"/>
      <c r="B520" s="1"/>
      <c r="C520" s="1"/>
      <c r="D520" s="1"/>
    </row>
    <row r="521" spans="1:4" x14ac:dyDescent="0.2">
      <c r="A521" s="1"/>
      <c r="B521" s="1"/>
      <c r="C521" s="1"/>
      <c r="D521" s="1"/>
    </row>
    <row r="522" spans="1:4" x14ac:dyDescent="0.2">
      <c r="A522" s="1"/>
      <c r="B522" s="1"/>
      <c r="C522" s="1"/>
      <c r="D522" s="1"/>
    </row>
    <row r="523" spans="1:4" x14ac:dyDescent="0.2">
      <c r="A523" s="1"/>
      <c r="B523" s="1"/>
      <c r="C523" s="1"/>
      <c r="D523" s="1"/>
    </row>
    <row r="524" spans="1:4" x14ac:dyDescent="0.2">
      <c r="A524" s="1"/>
      <c r="B524" s="1"/>
      <c r="C524" s="1"/>
      <c r="D524" s="1"/>
    </row>
    <row r="525" spans="1:4" x14ac:dyDescent="0.2">
      <c r="A525" s="1"/>
      <c r="B525" s="1"/>
      <c r="C525" s="1"/>
      <c r="D525" s="1"/>
    </row>
    <row r="526" spans="1:4" x14ac:dyDescent="0.2">
      <c r="A526" s="1"/>
      <c r="B526" s="1"/>
      <c r="C526" s="1"/>
      <c r="D526" s="1"/>
    </row>
    <row r="527" spans="1:4" x14ac:dyDescent="0.2">
      <c r="A527" s="1"/>
      <c r="B527" s="1"/>
      <c r="C527" s="1"/>
      <c r="D527" s="1"/>
    </row>
    <row r="528" spans="1:4" x14ac:dyDescent="0.2">
      <c r="A528" s="1"/>
      <c r="B528" s="1"/>
      <c r="C528" s="1"/>
      <c r="D528" s="1"/>
    </row>
    <row r="529" spans="1:4" x14ac:dyDescent="0.2">
      <c r="A529" s="1"/>
      <c r="B529" s="1"/>
      <c r="C529" s="1"/>
      <c r="D529" s="1"/>
    </row>
    <row r="530" spans="1:4" x14ac:dyDescent="0.2">
      <c r="A530" s="1"/>
      <c r="B530" s="1"/>
      <c r="C530" s="1"/>
      <c r="D530" s="1"/>
    </row>
    <row r="531" spans="1:4" x14ac:dyDescent="0.2">
      <c r="A531" s="1"/>
      <c r="B531" s="1"/>
      <c r="C531" s="1"/>
      <c r="D531" s="1"/>
    </row>
    <row r="532" spans="1:4" x14ac:dyDescent="0.2">
      <c r="A532" s="1"/>
      <c r="B532" s="1"/>
      <c r="C532" s="1"/>
      <c r="D532" s="1"/>
    </row>
    <row r="533" spans="1:4" x14ac:dyDescent="0.2">
      <c r="A533" s="1"/>
      <c r="B533" s="1"/>
      <c r="C533" s="1"/>
      <c r="D533" s="1"/>
    </row>
    <row r="534" spans="1:4" x14ac:dyDescent="0.2">
      <c r="A534" s="1"/>
      <c r="B534" s="1"/>
      <c r="C534" s="1"/>
      <c r="D534" s="1"/>
    </row>
    <row r="535" spans="1:4" x14ac:dyDescent="0.2">
      <c r="A535" s="1"/>
      <c r="B535" s="1"/>
      <c r="C535" s="1"/>
      <c r="D535" s="1"/>
    </row>
    <row r="536" spans="1:4" x14ac:dyDescent="0.2">
      <c r="A536" s="1"/>
      <c r="B536" s="1"/>
      <c r="C536" s="1"/>
      <c r="D536" s="1"/>
    </row>
    <row r="537" spans="1:4" x14ac:dyDescent="0.2">
      <c r="A537" s="1"/>
      <c r="B537" s="1"/>
      <c r="C537" s="1"/>
      <c r="D537" s="1"/>
    </row>
    <row r="538" spans="1:4" x14ac:dyDescent="0.2">
      <c r="A538" s="1"/>
      <c r="B538" s="1"/>
      <c r="C538" s="1"/>
      <c r="D538" s="1"/>
    </row>
    <row r="539" spans="1:4" x14ac:dyDescent="0.2">
      <c r="A539" s="1"/>
      <c r="B539" s="1"/>
      <c r="C539" s="1"/>
      <c r="D539" s="1"/>
    </row>
    <row r="540" spans="1:4" x14ac:dyDescent="0.2">
      <c r="A540" s="1"/>
      <c r="B540" s="1"/>
      <c r="C540" s="1"/>
      <c r="D540" s="1"/>
    </row>
    <row r="541" spans="1:4" x14ac:dyDescent="0.2">
      <c r="A541" s="1"/>
      <c r="B541" s="1"/>
      <c r="C541" s="1"/>
      <c r="D541" s="1"/>
    </row>
    <row r="542" spans="1:4" x14ac:dyDescent="0.2">
      <c r="A542" s="1"/>
      <c r="B542" s="1"/>
      <c r="C542" s="1"/>
      <c r="D542" s="1"/>
    </row>
    <row r="543" spans="1:4" x14ac:dyDescent="0.2">
      <c r="A543" s="1"/>
      <c r="B543" s="1"/>
      <c r="C543" s="1"/>
      <c r="D543" s="1"/>
    </row>
    <row r="544" spans="1:4" x14ac:dyDescent="0.2">
      <c r="A544" s="1"/>
      <c r="B544" s="1"/>
      <c r="C544" s="1"/>
      <c r="D544" s="1"/>
    </row>
    <row r="545" spans="1:4" x14ac:dyDescent="0.2">
      <c r="A545" s="1"/>
      <c r="B545" s="1"/>
      <c r="C545" s="1"/>
      <c r="D545" s="1"/>
    </row>
    <row r="546" spans="1:4" x14ac:dyDescent="0.2">
      <c r="A546" s="1"/>
      <c r="B546" s="1"/>
      <c r="C546" s="1"/>
      <c r="D546" s="1"/>
    </row>
    <row r="547" spans="1:4" x14ac:dyDescent="0.2">
      <c r="A547" s="1"/>
      <c r="B547" s="1"/>
      <c r="C547" s="1"/>
      <c r="D547" s="1"/>
    </row>
    <row r="548" spans="1:4" x14ac:dyDescent="0.2">
      <c r="A548" s="1"/>
      <c r="B548" s="1"/>
      <c r="C548" s="1"/>
      <c r="D548" s="1"/>
    </row>
    <row r="549" spans="1:4" x14ac:dyDescent="0.2">
      <c r="A549" s="1"/>
      <c r="B549" s="1"/>
      <c r="C549" s="1"/>
      <c r="D549" s="1"/>
    </row>
    <row r="550" spans="1:4" x14ac:dyDescent="0.2">
      <c r="A550" s="1"/>
      <c r="B550" s="1"/>
      <c r="C550" s="1"/>
      <c r="D550" s="1"/>
    </row>
    <row r="551" spans="1:4" x14ac:dyDescent="0.2">
      <c r="A551" s="1"/>
      <c r="B551" s="1"/>
      <c r="C551" s="1"/>
      <c r="D551" s="1"/>
    </row>
    <row r="552" spans="1:4" x14ac:dyDescent="0.2">
      <c r="A552" s="1"/>
      <c r="B552" s="1"/>
      <c r="C552" s="1"/>
      <c r="D552" s="1"/>
    </row>
    <row r="553" spans="1:4" x14ac:dyDescent="0.2">
      <c r="A553" s="1"/>
      <c r="B553" s="1"/>
      <c r="C553" s="1"/>
      <c r="D553" s="1"/>
    </row>
    <row r="554" spans="1:4" x14ac:dyDescent="0.2">
      <c r="A554" s="1"/>
      <c r="B554" s="1"/>
      <c r="C554" s="1"/>
      <c r="D554" s="1"/>
    </row>
    <row r="555" spans="1:4" x14ac:dyDescent="0.2">
      <c r="A555" s="1"/>
      <c r="B555" s="1"/>
      <c r="C555" s="1"/>
      <c r="D555" s="1"/>
    </row>
    <row r="556" spans="1:4" x14ac:dyDescent="0.2">
      <c r="A556" s="1"/>
      <c r="B556" s="1"/>
      <c r="C556" s="1"/>
      <c r="D556" s="1"/>
    </row>
    <row r="557" spans="1:4" x14ac:dyDescent="0.2">
      <c r="A557" s="1"/>
      <c r="B557" s="1"/>
      <c r="C557" s="1"/>
      <c r="D557" s="1"/>
    </row>
    <row r="558" spans="1:4" x14ac:dyDescent="0.2">
      <c r="A558" s="1"/>
      <c r="B558" s="1"/>
      <c r="C558" s="1"/>
      <c r="D558" s="1"/>
    </row>
    <row r="559" spans="1:4" x14ac:dyDescent="0.2">
      <c r="A559" s="1"/>
      <c r="B559" s="1"/>
      <c r="C559" s="1"/>
      <c r="D559" s="1"/>
    </row>
    <row r="560" spans="1:4" x14ac:dyDescent="0.2">
      <c r="A560" s="1"/>
      <c r="B560" s="1"/>
      <c r="C560" s="1"/>
      <c r="D560" s="1"/>
    </row>
    <row r="561" spans="1:4" x14ac:dyDescent="0.2">
      <c r="A561" s="1"/>
      <c r="B561" s="1"/>
      <c r="C561" s="1"/>
      <c r="D561" s="1"/>
    </row>
    <row r="562" spans="1:4" x14ac:dyDescent="0.2">
      <c r="A562" s="1"/>
      <c r="B562" s="1"/>
      <c r="C562" s="1"/>
      <c r="D562" s="1"/>
    </row>
    <row r="563" spans="1:4" x14ac:dyDescent="0.2">
      <c r="A563" s="1"/>
      <c r="B563" s="1"/>
      <c r="C563" s="1"/>
      <c r="D563" s="1"/>
    </row>
    <row r="564" spans="1:4" x14ac:dyDescent="0.2">
      <c r="A564" s="1"/>
      <c r="B564" s="1"/>
      <c r="C564" s="1"/>
      <c r="D564" s="1"/>
    </row>
    <row r="565" spans="1:4" x14ac:dyDescent="0.2">
      <c r="A565" s="1"/>
      <c r="B565" s="1"/>
      <c r="C565" s="1"/>
      <c r="D565" s="1"/>
    </row>
    <row r="566" spans="1:4" x14ac:dyDescent="0.2">
      <c r="A566" s="1"/>
      <c r="B566" s="1"/>
      <c r="C566" s="1"/>
      <c r="D566" s="1"/>
    </row>
    <row r="567" spans="1:4" x14ac:dyDescent="0.2">
      <c r="A567" s="1"/>
      <c r="B567" s="1"/>
      <c r="C567" s="1"/>
      <c r="D567" s="1"/>
    </row>
    <row r="568" spans="1:4" x14ac:dyDescent="0.2">
      <c r="A568" s="1"/>
      <c r="B568" s="1"/>
      <c r="C568" s="1"/>
      <c r="D568" s="1"/>
    </row>
    <row r="569" spans="1:4" x14ac:dyDescent="0.2">
      <c r="A569" s="1"/>
      <c r="B569" s="1"/>
      <c r="C569" s="1"/>
      <c r="D569" s="1"/>
    </row>
    <row r="570" spans="1:4" x14ac:dyDescent="0.2">
      <c r="A570" s="1"/>
      <c r="B570" s="1"/>
      <c r="C570" s="1"/>
      <c r="D570" s="1"/>
    </row>
    <row r="571" spans="1:4" x14ac:dyDescent="0.2">
      <c r="A571" s="1"/>
      <c r="B571" s="1"/>
      <c r="C571" s="1"/>
      <c r="D571" s="1"/>
    </row>
    <row r="572" spans="1:4" x14ac:dyDescent="0.2">
      <c r="A572" s="1"/>
      <c r="B572" s="1"/>
      <c r="C572" s="1"/>
      <c r="D572" s="1"/>
    </row>
    <row r="573" spans="1:4" x14ac:dyDescent="0.2">
      <c r="A573" s="1"/>
      <c r="B573" s="1"/>
      <c r="C573" s="1"/>
      <c r="D573" s="1"/>
    </row>
    <row r="574" spans="1:4" x14ac:dyDescent="0.2">
      <c r="A574" s="1"/>
      <c r="B574" s="1"/>
      <c r="C574" s="1"/>
      <c r="D574" s="1"/>
    </row>
    <row r="575" spans="1:4" x14ac:dyDescent="0.2">
      <c r="A575" s="1"/>
      <c r="B575" s="1"/>
      <c r="C575" s="1"/>
      <c r="D575" s="1"/>
    </row>
    <row r="576" spans="1:4" x14ac:dyDescent="0.2">
      <c r="A576" s="1"/>
      <c r="B576" s="1"/>
      <c r="C576" s="1"/>
      <c r="D576" s="1"/>
    </row>
    <row r="577" spans="1:4" x14ac:dyDescent="0.2">
      <c r="A577" s="1"/>
      <c r="B577" s="1"/>
      <c r="C577" s="1"/>
      <c r="D577" s="1"/>
    </row>
    <row r="578" spans="1:4" x14ac:dyDescent="0.2">
      <c r="A578" s="1"/>
      <c r="B578" s="1"/>
      <c r="C578" s="1"/>
      <c r="D578" s="1"/>
    </row>
    <row r="579" spans="1:4" x14ac:dyDescent="0.2">
      <c r="A579" s="1"/>
      <c r="B579" s="1"/>
      <c r="C579" s="1"/>
      <c r="D579" s="1"/>
    </row>
    <row r="580" spans="1:4" x14ac:dyDescent="0.2">
      <c r="A580" s="1"/>
      <c r="B580" s="1"/>
      <c r="C580" s="1"/>
      <c r="D580" s="1"/>
    </row>
    <row r="581" spans="1:4" x14ac:dyDescent="0.2">
      <c r="A581" s="1"/>
      <c r="B581" s="1"/>
      <c r="C581" s="1"/>
      <c r="D581" s="1"/>
    </row>
    <row r="582" spans="1:4" x14ac:dyDescent="0.2">
      <c r="A582" s="1"/>
      <c r="B582" s="1"/>
      <c r="C582" s="1"/>
      <c r="D582" s="1"/>
    </row>
    <row r="583" spans="1:4" x14ac:dyDescent="0.2">
      <c r="A583" s="1"/>
      <c r="B583" s="1"/>
      <c r="C583" s="1"/>
      <c r="D583" s="1"/>
    </row>
    <row r="584" spans="1:4" x14ac:dyDescent="0.2">
      <c r="A584" s="1"/>
      <c r="B584" s="1"/>
      <c r="C584" s="1"/>
      <c r="D584" s="1"/>
    </row>
    <row r="585" spans="1:4" x14ac:dyDescent="0.2">
      <c r="A585" s="1"/>
      <c r="B585" s="1"/>
      <c r="C585" s="1"/>
      <c r="D585" s="1"/>
    </row>
    <row r="586" spans="1:4" x14ac:dyDescent="0.2">
      <c r="A586" s="1"/>
      <c r="B586" s="1"/>
      <c r="C586" s="1"/>
      <c r="D586" s="1"/>
    </row>
    <row r="587" spans="1:4" x14ac:dyDescent="0.2">
      <c r="A587" s="1"/>
      <c r="B587" s="1"/>
      <c r="C587" s="1"/>
      <c r="D587" s="1"/>
    </row>
    <row r="588" spans="1:4" x14ac:dyDescent="0.2">
      <c r="A588" s="1"/>
      <c r="B588" s="1"/>
      <c r="C588" s="1"/>
      <c r="D588" s="1"/>
    </row>
    <row r="589" spans="1:4" x14ac:dyDescent="0.2">
      <c r="A589" s="1"/>
      <c r="B589" s="1"/>
      <c r="C589" s="1"/>
      <c r="D589" s="1"/>
    </row>
    <row r="590" spans="1:4" x14ac:dyDescent="0.2">
      <c r="A590" s="1"/>
      <c r="B590" s="1"/>
      <c r="C590" s="1"/>
      <c r="D590" s="1"/>
    </row>
    <row r="591" spans="1:4" x14ac:dyDescent="0.2">
      <c r="A591" s="1"/>
      <c r="B591" s="1"/>
      <c r="C591" s="1"/>
      <c r="D591" s="1"/>
    </row>
    <row r="592" spans="1:4" x14ac:dyDescent="0.2">
      <c r="A592" s="1"/>
      <c r="B592" s="1"/>
      <c r="C592" s="1"/>
      <c r="D592" s="1"/>
    </row>
    <row r="593" spans="1:4" x14ac:dyDescent="0.2">
      <c r="A593" s="1"/>
      <c r="B593" s="1"/>
      <c r="C593" s="1"/>
      <c r="D593" s="1"/>
    </row>
    <row r="594" spans="1:4" x14ac:dyDescent="0.2">
      <c r="A594" s="1"/>
      <c r="B594" s="1"/>
      <c r="C594" s="1"/>
      <c r="D594" s="1"/>
    </row>
    <row r="595" spans="1:4" x14ac:dyDescent="0.2">
      <c r="A595" s="1"/>
      <c r="B595" s="1"/>
      <c r="C595" s="1"/>
      <c r="D595" s="1"/>
    </row>
    <row r="596" spans="1:4" x14ac:dyDescent="0.2">
      <c r="A596" s="1"/>
      <c r="B596" s="1"/>
      <c r="C596" s="1"/>
      <c r="D596" s="1"/>
    </row>
    <row r="597" spans="1:4" x14ac:dyDescent="0.2">
      <c r="A597" s="1"/>
      <c r="B597" s="1"/>
      <c r="C597" s="1"/>
      <c r="D597" s="1"/>
    </row>
    <row r="598" spans="1:4" x14ac:dyDescent="0.2">
      <c r="A598" s="1"/>
      <c r="B598" s="1"/>
      <c r="C598" s="1"/>
      <c r="D598" s="1"/>
    </row>
    <row r="599" spans="1:4" x14ac:dyDescent="0.2">
      <c r="A599" s="1"/>
      <c r="B599" s="1"/>
      <c r="C599" s="1"/>
      <c r="D599" s="1"/>
    </row>
    <row r="600" spans="1:4" x14ac:dyDescent="0.2">
      <c r="A600" s="1"/>
      <c r="B600" s="1"/>
      <c r="C600" s="1"/>
      <c r="D600" s="1"/>
    </row>
    <row r="601" spans="1:4" x14ac:dyDescent="0.2">
      <c r="A601" s="1"/>
      <c r="B601" s="1"/>
      <c r="C601" s="1"/>
      <c r="D601" s="1"/>
    </row>
    <row r="602" spans="1:4" x14ac:dyDescent="0.2">
      <c r="A602" s="1"/>
      <c r="B602" s="1"/>
      <c r="C602" s="1"/>
      <c r="D602" s="1"/>
    </row>
    <row r="603" spans="1:4" x14ac:dyDescent="0.2">
      <c r="A603" s="1"/>
      <c r="B603" s="1"/>
      <c r="C603" s="1"/>
      <c r="D603" s="1"/>
    </row>
    <row r="604" spans="1:4" x14ac:dyDescent="0.2">
      <c r="A604" s="1"/>
      <c r="B604" s="1"/>
      <c r="C604" s="1"/>
      <c r="D604" s="1"/>
    </row>
    <row r="605" spans="1:4" x14ac:dyDescent="0.2">
      <c r="A605" s="1"/>
      <c r="B605" s="1"/>
      <c r="C605" s="1"/>
      <c r="D605" s="1"/>
    </row>
    <row r="606" spans="1:4" x14ac:dyDescent="0.2">
      <c r="A606" s="1"/>
      <c r="B606" s="1"/>
      <c r="C606" s="1"/>
      <c r="D606" s="1"/>
    </row>
    <row r="607" spans="1:4" x14ac:dyDescent="0.2">
      <c r="A607" s="1"/>
      <c r="B607" s="1"/>
      <c r="C607" s="1"/>
      <c r="D607" s="1"/>
    </row>
    <row r="608" spans="1:4" x14ac:dyDescent="0.2">
      <c r="A608" s="1"/>
      <c r="B608" s="1"/>
      <c r="C608" s="1"/>
      <c r="D608" s="1"/>
    </row>
    <row r="609" spans="1:4" x14ac:dyDescent="0.2">
      <c r="A609" s="1"/>
      <c r="B609" s="1"/>
      <c r="C609" s="1"/>
      <c r="D609" s="1"/>
    </row>
    <row r="610" spans="1:4" x14ac:dyDescent="0.2">
      <c r="A610" s="1"/>
      <c r="B610" s="1"/>
      <c r="C610" s="1"/>
      <c r="D610" s="1"/>
    </row>
    <row r="611" spans="1:4" x14ac:dyDescent="0.2">
      <c r="A611" s="1"/>
      <c r="B611" s="1"/>
      <c r="C611" s="1"/>
      <c r="D611" s="1"/>
    </row>
    <row r="612" spans="1:4" x14ac:dyDescent="0.2">
      <c r="A612" s="1"/>
      <c r="B612" s="1"/>
      <c r="C612" s="1"/>
      <c r="D612" s="1"/>
    </row>
    <row r="613" spans="1:4" x14ac:dyDescent="0.2">
      <c r="A613" s="1"/>
      <c r="B613" s="1"/>
      <c r="C613" s="1"/>
      <c r="D613" s="1"/>
    </row>
    <row r="614" spans="1:4" x14ac:dyDescent="0.2">
      <c r="A614" s="1"/>
      <c r="B614" s="1"/>
      <c r="C614" s="1"/>
      <c r="D614" s="1"/>
    </row>
    <row r="615" spans="1:4" x14ac:dyDescent="0.2">
      <c r="A615" s="1"/>
      <c r="B615" s="1"/>
      <c r="C615" s="1"/>
      <c r="D615" s="1"/>
    </row>
    <row r="616" spans="1:4" x14ac:dyDescent="0.2">
      <c r="A616" s="1"/>
      <c r="B616" s="1"/>
      <c r="C616" s="1"/>
      <c r="D616" s="1"/>
    </row>
    <row r="617" spans="1:4" x14ac:dyDescent="0.2">
      <c r="A617" s="1"/>
      <c r="B617" s="1"/>
      <c r="C617" s="1"/>
      <c r="D617" s="1"/>
    </row>
    <row r="618" spans="1:4" x14ac:dyDescent="0.2">
      <c r="A618" s="1"/>
      <c r="B618" s="1"/>
      <c r="C618" s="1"/>
      <c r="D618" s="1"/>
    </row>
    <row r="619" spans="1:4" x14ac:dyDescent="0.2">
      <c r="A619" s="1"/>
      <c r="B619" s="1"/>
      <c r="C619" s="1"/>
      <c r="D619" s="1"/>
    </row>
    <row r="620" spans="1:4" x14ac:dyDescent="0.2">
      <c r="A620" s="1"/>
      <c r="B620" s="1"/>
      <c r="C620" s="1"/>
      <c r="D620" s="1"/>
    </row>
    <row r="621" spans="1:4" x14ac:dyDescent="0.2">
      <c r="A621" s="1"/>
      <c r="B621" s="1"/>
      <c r="C621" s="1"/>
      <c r="D621" s="1"/>
    </row>
    <row r="622" spans="1:4" x14ac:dyDescent="0.2">
      <c r="A622" s="1"/>
      <c r="B622" s="1"/>
      <c r="C622" s="1"/>
      <c r="D622" s="1"/>
    </row>
    <row r="623" spans="1:4" x14ac:dyDescent="0.2">
      <c r="A623" s="1"/>
      <c r="B623" s="1"/>
      <c r="C623" s="1"/>
      <c r="D623" s="1"/>
    </row>
    <row r="624" spans="1:4" x14ac:dyDescent="0.2">
      <c r="A624" s="1"/>
      <c r="B624" s="1"/>
      <c r="C624" s="1"/>
      <c r="D624" s="1"/>
    </row>
    <row r="625" spans="1:4" x14ac:dyDescent="0.2">
      <c r="A625" s="1"/>
      <c r="B625" s="1"/>
      <c r="C625" s="1"/>
      <c r="D625" s="1"/>
    </row>
    <row r="626" spans="1:4" x14ac:dyDescent="0.2">
      <c r="A626" s="1"/>
      <c r="B626" s="1"/>
      <c r="C626" s="1"/>
      <c r="D626" s="1"/>
    </row>
    <row r="627" spans="1:4" x14ac:dyDescent="0.2">
      <c r="A627" s="1"/>
      <c r="B627" s="1"/>
      <c r="C627" s="1"/>
      <c r="D627" s="1"/>
    </row>
    <row r="628" spans="1:4" x14ac:dyDescent="0.2">
      <c r="A628" s="1"/>
      <c r="B628" s="1"/>
      <c r="C628" s="1"/>
      <c r="D628" s="1"/>
    </row>
    <row r="629" spans="1:4" x14ac:dyDescent="0.2">
      <c r="A629" s="1"/>
      <c r="B629" s="1"/>
      <c r="C629" s="1"/>
      <c r="D629" s="1"/>
    </row>
    <row r="630" spans="1:4" x14ac:dyDescent="0.2">
      <c r="A630" s="1"/>
      <c r="B630" s="1"/>
      <c r="C630" s="1"/>
      <c r="D630" s="1"/>
    </row>
    <row r="631" spans="1:4" x14ac:dyDescent="0.2">
      <c r="A631" s="1"/>
      <c r="B631" s="1"/>
      <c r="C631" s="1"/>
      <c r="D631" s="1"/>
    </row>
    <row r="632" spans="1:4" x14ac:dyDescent="0.2">
      <c r="A632" s="1"/>
      <c r="B632" s="1"/>
      <c r="C632" s="1"/>
      <c r="D632" s="1"/>
    </row>
    <row r="633" spans="1:4" x14ac:dyDescent="0.2">
      <c r="A633" s="1"/>
      <c r="B633" s="1"/>
      <c r="C633" s="1"/>
      <c r="D633" s="1"/>
    </row>
    <row r="634" spans="1:4" x14ac:dyDescent="0.2">
      <c r="A634" s="1"/>
      <c r="B634" s="1"/>
      <c r="C634" s="1"/>
      <c r="D634" s="1"/>
    </row>
    <row r="635" spans="1:4" x14ac:dyDescent="0.2">
      <c r="A635" s="1"/>
      <c r="B635" s="1"/>
      <c r="C635" s="1"/>
      <c r="D635" s="1"/>
    </row>
    <row r="636" spans="1:4" x14ac:dyDescent="0.2">
      <c r="A636" s="1"/>
      <c r="B636" s="1"/>
      <c r="C636" s="1"/>
      <c r="D636" s="1"/>
    </row>
    <row r="637" spans="1:4" x14ac:dyDescent="0.2">
      <c r="A637" s="1"/>
      <c r="B637" s="1"/>
      <c r="C637" s="1"/>
      <c r="D637" s="1"/>
    </row>
    <row r="638" spans="1:4" x14ac:dyDescent="0.2">
      <c r="A638" s="1"/>
      <c r="B638" s="1"/>
      <c r="C638" s="1"/>
      <c r="D638" s="1"/>
    </row>
    <row r="639" spans="1:4" x14ac:dyDescent="0.2">
      <c r="A639" s="1"/>
      <c r="B639" s="1"/>
      <c r="C639" s="1"/>
      <c r="D639" s="1"/>
    </row>
    <row r="640" spans="1:4" x14ac:dyDescent="0.2">
      <c r="A640" s="1"/>
      <c r="B640" s="1"/>
      <c r="C640" s="1"/>
      <c r="D640" s="1"/>
    </row>
    <row r="641" spans="1:4" x14ac:dyDescent="0.2">
      <c r="A641" s="1"/>
      <c r="B641" s="1"/>
      <c r="C641" s="1"/>
      <c r="D641" s="1"/>
    </row>
    <row r="642" spans="1:4" x14ac:dyDescent="0.2">
      <c r="A642" s="1"/>
      <c r="B642" s="1"/>
      <c r="C642" s="1"/>
      <c r="D642" s="1"/>
    </row>
    <row r="643" spans="1:4" x14ac:dyDescent="0.2">
      <c r="A643" s="1"/>
      <c r="B643" s="1"/>
      <c r="C643" s="1"/>
      <c r="D643" s="1"/>
    </row>
    <row r="644" spans="1:4" x14ac:dyDescent="0.2">
      <c r="A644" s="1"/>
      <c r="B644" s="1"/>
      <c r="C644" s="1"/>
      <c r="D644" s="1"/>
    </row>
    <row r="645" spans="1:4" x14ac:dyDescent="0.2">
      <c r="A645" s="1"/>
      <c r="B645" s="1"/>
      <c r="C645" s="1"/>
      <c r="D645" s="1"/>
    </row>
    <row r="646" spans="1:4" x14ac:dyDescent="0.2">
      <c r="A646" s="1"/>
      <c r="B646" s="1"/>
      <c r="C646" s="1"/>
      <c r="D646" s="1"/>
    </row>
    <row r="647" spans="1:4" x14ac:dyDescent="0.2">
      <c r="A647" s="1"/>
      <c r="B647" s="1"/>
      <c r="C647" s="1"/>
      <c r="D647" s="1"/>
    </row>
    <row r="648" spans="1:4" x14ac:dyDescent="0.2">
      <c r="A648" s="1"/>
      <c r="B648" s="1"/>
      <c r="C648" s="1"/>
      <c r="D648" s="1"/>
    </row>
    <row r="649" spans="1:4" x14ac:dyDescent="0.2">
      <c r="A649" s="1"/>
      <c r="B649" s="1"/>
      <c r="C649" s="1"/>
      <c r="D649" s="1"/>
    </row>
    <row r="650" spans="1:4" x14ac:dyDescent="0.2">
      <c r="A650" s="1"/>
      <c r="B650" s="1"/>
      <c r="C650" s="1"/>
      <c r="D650" s="1"/>
    </row>
    <row r="651" spans="1:4" x14ac:dyDescent="0.2">
      <c r="A651" s="1"/>
      <c r="B651" s="1"/>
      <c r="C651" s="1"/>
      <c r="D651" s="1"/>
    </row>
    <row r="652" spans="1:4" x14ac:dyDescent="0.2">
      <c r="A652" s="1"/>
      <c r="B652" s="1"/>
      <c r="C652" s="1"/>
      <c r="D652" s="1"/>
    </row>
    <row r="653" spans="1:4" x14ac:dyDescent="0.2">
      <c r="A653" s="1"/>
      <c r="B653" s="1"/>
      <c r="C653" s="1"/>
      <c r="D653" s="1"/>
    </row>
    <row r="654" spans="1:4" x14ac:dyDescent="0.2">
      <c r="A654" s="1"/>
      <c r="B654" s="1"/>
      <c r="C654" s="1"/>
      <c r="D654" s="1"/>
    </row>
    <row r="655" spans="1:4" x14ac:dyDescent="0.2">
      <c r="A655" s="1"/>
      <c r="B655" s="1"/>
      <c r="C655" s="1"/>
      <c r="D655" s="1"/>
    </row>
    <row r="656" spans="1:4" x14ac:dyDescent="0.2">
      <c r="A656" s="1"/>
      <c r="B656" s="1"/>
      <c r="C656" s="1"/>
      <c r="D656" s="1"/>
    </row>
    <row r="657" spans="1:2" x14ac:dyDescent="0.2">
      <c r="A657" s="1"/>
      <c r="B657" s="1"/>
    </row>
    <row r="658" spans="1:2" x14ac:dyDescent="0.2">
      <c r="A658" s="1"/>
      <c r="B658" s="1"/>
    </row>
    <row r="659" spans="1:2" x14ac:dyDescent="0.2">
      <c r="A659" s="1"/>
      <c r="B659" s="1"/>
    </row>
    <row r="660" spans="1:2" x14ac:dyDescent="0.2">
      <c r="A660" s="1"/>
      <c r="B660" s="1"/>
    </row>
    <row r="661" spans="1:2" x14ac:dyDescent="0.2">
      <c r="A661" s="1"/>
      <c r="B661" s="1"/>
    </row>
    <row r="662" spans="1:2" x14ac:dyDescent="0.2">
      <c r="A662" s="1"/>
      <c r="B662" s="1"/>
    </row>
    <row r="663" spans="1:2" x14ac:dyDescent="0.2">
      <c r="A663" s="1"/>
      <c r="B663" s="1"/>
    </row>
    <row r="664" spans="1:2" x14ac:dyDescent="0.2">
      <c r="A664" s="1"/>
      <c r="B664" s="1"/>
    </row>
    <row r="665" spans="1:2" x14ac:dyDescent="0.2">
      <c r="A665" s="1"/>
      <c r="B665" s="1"/>
    </row>
    <row r="666" spans="1:2" x14ac:dyDescent="0.2">
      <c r="A666" s="1"/>
      <c r="B666" s="1"/>
    </row>
    <row r="667" spans="1:2" x14ac:dyDescent="0.2">
      <c r="A667" s="1"/>
      <c r="B667" s="1"/>
    </row>
    <row r="668" spans="1:2" x14ac:dyDescent="0.2">
      <c r="A668" s="1"/>
      <c r="B668" s="1"/>
    </row>
    <row r="669" spans="1:2" x14ac:dyDescent="0.2">
      <c r="A669" s="1"/>
      <c r="B669" s="1"/>
    </row>
    <row r="670" spans="1:2" x14ac:dyDescent="0.2">
      <c r="A670" s="1"/>
      <c r="B670" s="1"/>
    </row>
    <row r="671" spans="1:2" x14ac:dyDescent="0.2">
      <c r="A671" s="1"/>
      <c r="B671" s="1"/>
    </row>
    <row r="672" spans="1:2" x14ac:dyDescent="0.2">
      <c r="A672" s="1"/>
      <c r="B672" s="1"/>
    </row>
    <row r="673" spans="1:2" x14ac:dyDescent="0.2">
      <c r="A673" s="1"/>
      <c r="B673" s="1"/>
    </row>
    <row r="674" spans="1:2" x14ac:dyDescent="0.2">
      <c r="A674" s="1"/>
      <c r="B674" s="1"/>
    </row>
    <row r="675" spans="1:2" x14ac:dyDescent="0.2">
      <c r="A675" s="1"/>
      <c r="B675" s="1"/>
    </row>
    <row r="676" spans="1:2" x14ac:dyDescent="0.2">
      <c r="A676" s="1"/>
      <c r="B676" s="1"/>
    </row>
    <row r="677" spans="1:2" x14ac:dyDescent="0.2">
      <c r="A677" s="1"/>
      <c r="B677" s="1"/>
    </row>
    <row r="678" spans="1:2" x14ac:dyDescent="0.2">
      <c r="A678" s="1"/>
      <c r="B678" s="1"/>
    </row>
    <row r="679" spans="1:2" x14ac:dyDescent="0.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50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</row>
    <row r="439" spans="1:4" x14ac:dyDescent="0.2">
      <c r="A439" s="1"/>
      <c r="B439" s="1"/>
    </row>
    <row r="440" spans="1:4" x14ac:dyDescent="0.2">
      <c r="A440" s="1"/>
      <c r="B440" s="1"/>
    </row>
    <row r="441" spans="1:4" x14ac:dyDescent="0.2">
      <c r="A441" s="1"/>
      <c r="B441" s="1"/>
    </row>
    <row r="442" spans="1:4" x14ac:dyDescent="0.2">
      <c r="A442" s="1"/>
      <c r="B442" s="1"/>
    </row>
    <row r="443" spans="1:4" x14ac:dyDescent="0.2">
      <c r="A443" s="1"/>
      <c r="B443" s="1"/>
    </row>
    <row r="444" spans="1:4" x14ac:dyDescent="0.2">
      <c r="A444" s="1"/>
      <c r="B444" s="1"/>
    </row>
    <row r="445" spans="1:4" x14ac:dyDescent="0.2">
      <c r="A445" s="1"/>
      <c r="B445" s="1"/>
    </row>
    <row r="446" spans="1:4" x14ac:dyDescent="0.2">
      <c r="A446" s="1"/>
      <c r="B446" s="1"/>
    </row>
    <row r="447" spans="1:4" x14ac:dyDescent="0.2">
      <c r="A447" s="1"/>
      <c r="B447" s="1"/>
    </row>
    <row r="448" spans="1:4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37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C475" s="1"/>
      <c r="D475" s="1"/>
    </row>
    <row r="476" spans="1:4" x14ac:dyDescent="0.2">
      <c r="C476" s="1"/>
      <c r="D476" s="1"/>
    </row>
    <row r="477" spans="1:4" x14ac:dyDescent="0.2">
      <c r="C477" s="1"/>
      <c r="D477" s="1"/>
    </row>
    <row r="478" spans="1:4" x14ac:dyDescent="0.2">
      <c r="C478" s="1"/>
      <c r="D478" s="1"/>
    </row>
    <row r="479" spans="1:4" x14ac:dyDescent="0.2">
      <c r="C479" s="1"/>
      <c r="D479" s="1"/>
    </row>
    <row r="480" spans="1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16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C457" s="1"/>
      <c r="D457" s="1"/>
    </row>
    <row r="458" spans="1:4" x14ac:dyDescent="0.2">
      <c r="C458" s="1"/>
      <c r="D458" s="1"/>
    </row>
    <row r="459" spans="1:4" x14ac:dyDescent="0.2">
      <c r="C459" s="1"/>
      <c r="D459" s="1"/>
    </row>
    <row r="460" spans="1:4" x14ac:dyDescent="0.2">
      <c r="C460" s="1"/>
      <c r="D460" s="1"/>
    </row>
    <row r="461" spans="1:4" x14ac:dyDescent="0.2">
      <c r="C461" s="1"/>
      <c r="D461" s="1"/>
    </row>
    <row r="462" spans="1:4" x14ac:dyDescent="0.2">
      <c r="C462" s="1"/>
      <c r="D462" s="1"/>
    </row>
    <row r="463" spans="1:4" x14ac:dyDescent="0.2">
      <c r="C463" s="1"/>
      <c r="D463" s="1"/>
    </row>
    <row r="464" spans="1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  <row r="620" spans="3:4" x14ac:dyDescent="0.2">
      <c r="C620" s="1"/>
      <c r="D620" s="1"/>
    </row>
    <row r="621" spans="3:4" x14ac:dyDescent="0.2">
      <c r="C621" s="1"/>
      <c r="D621" s="1"/>
    </row>
    <row r="622" spans="3:4" x14ac:dyDescent="0.2">
      <c r="C622" s="1"/>
      <c r="D622" s="1"/>
    </row>
    <row r="623" spans="3:4" x14ac:dyDescent="0.2">
      <c r="C623" s="1"/>
      <c r="D623" s="1"/>
    </row>
    <row r="624" spans="3:4" x14ac:dyDescent="0.2">
      <c r="C624" s="1"/>
      <c r="D624" s="1"/>
    </row>
    <row r="625" spans="3:4" x14ac:dyDescent="0.2">
      <c r="C625" s="1"/>
      <c r="D625" s="1"/>
    </row>
    <row r="626" spans="3:4" x14ac:dyDescent="0.2">
      <c r="C626" s="1"/>
      <c r="D626" s="1"/>
    </row>
    <row r="627" spans="3:4" x14ac:dyDescent="0.2">
      <c r="C627" s="1"/>
      <c r="D627" s="1"/>
    </row>
    <row r="628" spans="3:4" x14ac:dyDescent="0.2">
      <c r="C628" s="1"/>
      <c r="D628" s="1"/>
    </row>
    <row r="629" spans="3:4" x14ac:dyDescent="0.2">
      <c r="C629" s="1"/>
      <c r="D629" s="1"/>
    </row>
    <row r="630" spans="3:4" x14ac:dyDescent="0.2">
      <c r="C630" s="1"/>
      <c r="D630" s="1"/>
    </row>
    <row r="631" spans="3:4" x14ac:dyDescent="0.2">
      <c r="C631" s="1"/>
      <c r="D631" s="1"/>
    </row>
    <row r="632" spans="3:4" x14ac:dyDescent="0.2">
      <c r="C632" s="1"/>
      <c r="D632" s="1"/>
    </row>
    <row r="633" spans="3:4" x14ac:dyDescent="0.2">
      <c r="C633" s="1"/>
      <c r="D633" s="1"/>
    </row>
    <row r="634" spans="3:4" x14ac:dyDescent="0.2">
      <c r="C634" s="1"/>
      <c r="D634" s="1"/>
    </row>
    <row r="635" spans="3:4" x14ac:dyDescent="0.2">
      <c r="C635" s="1"/>
      <c r="D635" s="1"/>
    </row>
    <row r="636" spans="3:4" x14ac:dyDescent="0.2">
      <c r="C636" s="1"/>
      <c r="D636" s="1"/>
    </row>
    <row r="637" spans="3:4" x14ac:dyDescent="0.2">
      <c r="C637" s="1"/>
      <c r="D637" s="1"/>
    </row>
    <row r="638" spans="3:4" x14ac:dyDescent="0.2">
      <c r="C638" s="1"/>
      <c r="D638" s="1"/>
    </row>
    <row r="639" spans="3:4" x14ac:dyDescent="0.2">
      <c r="C639" s="1"/>
      <c r="D639" s="1"/>
    </row>
    <row r="640" spans="3:4" x14ac:dyDescent="0.2">
      <c r="C640" s="1"/>
      <c r="D640" s="1"/>
    </row>
    <row r="641" spans="3:4" x14ac:dyDescent="0.2">
      <c r="C641" s="1"/>
      <c r="D641" s="1"/>
    </row>
    <row r="642" spans="3:4" x14ac:dyDescent="0.2">
      <c r="C642" s="1"/>
      <c r="D642" s="1"/>
    </row>
    <row r="643" spans="3:4" x14ac:dyDescent="0.2">
      <c r="C643" s="1"/>
      <c r="D643" s="1"/>
    </row>
    <row r="644" spans="3:4" x14ac:dyDescent="0.2">
      <c r="C644" s="1"/>
      <c r="D644" s="1"/>
    </row>
    <row r="645" spans="3:4" x14ac:dyDescent="0.2">
      <c r="C645" s="1"/>
      <c r="D645" s="1"/>
    </row>
    <row r="646" spans="3:4" x14ac:dyDescent="0.2">
      <c r="C646" s="1"/>
      <c r="D646" s="1"/>
    </row>
    <row r="647" spans="3:4" x14ac:dyDescent="0.2">
      <c r="C647" s="1"/>
      <c r="D647" s="1"/>
    </row>
    <row r="648" spans="3:4" x14ac:dyDescent="0.2">
      <c r="C648" s="1"/>
      <c r="D648" s="1"/>
    </row>
    <row r="649" spans="3:4" x14ac:dyDescent="0.2">
      <c r="C649" s="1"/>
      <c r="D649" s="1"/>
    </row>
    <row r="650" spans="3:4" x14ac:dyDescent="0.2">
      <c r="C650" s="1"/>
      <c r="D650" s="1"/>
    </row>
    <row r="651" spans="3:4" x14ac:dyDescent="0.2">
      <c r="C651" s="1"/>
      <c r="D651" s="1"/>
    </row>
    <row r="652" spans="3:4" x14ac:dyDescent="0.2">
      <c r="C652" s="1"/>
      <c r="D652" s="1"/>
    </row>
    <row r="653" spans="3:4" x14ac:dyDescent="0.2">
      <c r="C653" s="1"/>
      <c r="D653" s="1"/>
    </row>
    <row r="654" spans="3:4" x14ac:dyDescent="0.2">
      <c r="C654" s="1"/>
      <c r="D654" s="1"/>
    </row>
    <row r="655" spans="3:4" x14ac:dyDescent="0.2">
      <c r="C655" s="1"/>
      <c r="D655" s="1"/>
    </row>
    <row r="656" spans="3:4" x14ac:dyDescent="0.2">
      <c r="C656" s="1"/>
      <c r="D656" s="1"/>
    </row>
    <row r="657" spans="3:4" x14ac:dyDescent="0.2">
      <c r="C657" s="1"/>
      <c r="D657" s="1"/>
    </row>
    <row r="658" spans="3:4" x14ac:dyDescent="0.2">
      <c r="C658" s="1"/>
      <c r="D658" s="1"/>
    </row>
    <row r="659" spans="3:4" x14ac:dyDescent="0.2">
      <c r="C659" s="1"/>
      <c r="D659" s="1"/>
    </row>
    <row r="660" spans="3:4" x14ac:dyDescent="0.2">
      <c r="C660" s="1"/>
      <c r="D660" s="1"/>
    </row>
    <row r="661" spans="3:4" x14ac:dyDescent="0.2">
      <c r="C661" s="1"/>
      <c r="D661" s="1"/>
    </row>
    <row r="662" spans="3:4" x14ac:dyDescent="0.2">
      <c r="C662" s="1"/>
      <c r="D662" s="1"/>
    </row>
    <row r="663" spans="3:4" x14ac:dyDescent="0.2">
      <c r="C663" s="1"/>
      <c r="D663" s="1"/>
    </row>
    <row r="664" spans="3:4" x14ac:dyDescent="0.2">
      <c r="C664" s="1"/>
      <c r="D664" s="1"/>
    </row>
    <row r="665" spans="3:4" x14ac:dyDescent="0.2">
      <c r="C665" s="1"/>
      <c r="D665" s="1"/>
    </row>
    <row r="666" spans="3:4" x14ac:dyDescent="0.2">
      <c r="C666" s="1"/>
      <c r="D666" s="1"/>
    </row>
    <row r="667" spans="3:4" x14ac:dyDescent="0.2">
      <c r="C667" s="1"/>
      <c r="D667" s="1"/>
    </row>
    <row r="668" spans="3:4" x14ac:dyDescent="0.2">
      <c r="C668" s="1"/>
      <c r="D668" s="1"/>
    </row>
    <row r="669" spans="3:4" x14ac:dyDescent="0.2">
      <c r="C669" s="1"/>
      <c r="D669" s="1"/>
    </row>
    <row r="670" spans="3:4" x14ac:dyDescent="0.2">
      <c r="C670" s="1"/>
      <c r="D670" s="1"/>
    </row>
    <row r="671" spans="3:4" x14ac:dyDescent="0.2">
      <c r="C671" s="1"/>
      <c r="D671" s="1"/>
    </row>
    <row r="672" spans="3:4" x14ac:dyDescent="0.2">
      <c r="C672" s="1"/>
      <c r="D672" s="1"/>
    </row>
    <row r="673" spans="3:4" x14ac:dyDescent="0.2">
      <c r="C673" s="1"/>
      <c r="D673" s="1"/>
    </row>
    <row r="674" spans="3:4" x14ac:dyDescent="0.2">
      <c r="C674" s="1"/>
      <c r="D674" s="1"/>
    </row>
    <row r="675" spans="3:4" x14ac:dyDescent="0.2">
      <c r="C675" s="1"/>
      <c r="D675" s="1"/>
    </row>
    <row r="676" spans="3:4" x14ac:dyDescent="0.2">
      <c r="C676" s="1"/>
      <c r="D676" s="1"/>
    </row>
    <row r="677" spans="3:4" x14ac:dyDescent="0.2">
      <c r="C677" s="1"/>
      <c r="D677" s="1"/>
    </row>
    <row r="678" spans="3:4" x14ac:dyDescent="0.2">
      <c r="C678" s="1"/>
      <c r="D678" s="1"/>
    </row>
    <row r="679" spans="3:4" x14ac:dyDescent="0.2">
      <c r="C679" s="1"/>
      <c r="D679" s="1"/>
    </row>
    <row r="680" spans="3:4" x14ac:dyDescent="0.2">
      <c r="C680" s="1"/>
      <c r="D680" s="1"/>
    </row>
    <row r="681" spans="3:4" x14ac:dyDescent="0.2">
      <c r="C681" s="1"/>
      <c r="D681" s="1"/>
    </row>
    <row r="682" spans="3:4" x14ac:dyDescent="0.2">
      <c r="C682" s="1"/>
      <c r="D682" s="1"/>
    </row>
    <row r="683" spans="3:4" x14ac:dyDescent="0.2">
      <c r="C683" s="1"/>
      <c r="D683" s="1"/>
    </row>
    <row r="684" spans="3:4" x14ac:dyDescent="0.2">
      <c r="C684" s="1"/>
      <c r="D684" s="1"/>
    </row>
    <row r="685" spans="3:4" x14ac:dyDescent="0.2">
      <c r="C685" s="1"/>
      <c r="D685" s="1"/>
    </row>
    <row r="686" spans="3:4" x14ac:dyDescent="0.2">
      <c r="C686" s="1"/>
      <c r="D686" s="1"/>
    </row>
    <row r="687" spans="3:4" x14ac:dyDescent="0.2">
      <c r="C687" s="1"/>
      <c r="D687" s="1"/>
    </row>
    <row r="688" spans="3:4" x14ac:dyDescent="0.2">
      <c r="C688" s="1"/>
      <c r="D688" s="1"/>
    </row>
    <row r="689" spans="3:4" x14ac:dyDescent="0.2">
      <c r="C689" s="1"/>
      <c r="D689" s="1"/>
    </row>
    <row r="690" spans="3:4" x14ac:dyDescent="0.2">
      <c r="C690" s="1"/>
      <c r="D690" s="1"/>
    </row>
    <row r="691" spans="3:4" x14ac:dyDescent="0.2">
      <c r="C691" s="1"/>
      <c r="D691" s="1"/>
    </row>
    <row r="692" spans="3:4" x14ac:dyDescent="0.2">
      <c r="C692" s="1"/>
      <c r="D692" s="1"/>
    </row>
    <row r="693" spans="3:4" x14ac:dyDescent="0.2">
      <c r="C693" s="1"/>
      <c r="D693" s="1"/>
    </row>
    <row r="694" spans="3:4" x14ac:dyDescent="0.2">
      <c r="C694" s="1"/>
      <c r="D694" s="1"/>
    </row>
    <row r="695" spans="3:4" x14ac:dyDescent="0.2">
      <c r="C695" s="1"/>
      <c r="D695" s="1"/>
    </row>
    <row r="696" spans="3:4" x14ac:dyDescent="0.2">
      <c r="C696" s="1"/>
      <c r="D696" s="1"/>
    </row>
    <row r="697" spans="3:4" x14ac:dyDescent="0.2">
      <c r="C697" s="1"/>
      <c r="D697" s="1"/>
    </row>
    <row r="698" spans="3:4" x14ac:dyDescent="0.2">
      <c r="C698" s="1"/>
      <c r="D698" s="1"/>
    </row>
    <row r="699" spans="3:4" x14ac:dyDescent="0.2">
      <c r="C699" s="1"/>
      <c r="D699" s="1"/>
    </row>
    <row r="700" spans="3:4" x14ac:dyDescent="0.2">
      <c r="C700" s="1"/>
      <c r="D700" s="1"/>
    </row>
    <row r="701" spans="3:4" x14ac:dyDescent="0.2">
      <c r="C701" s="1"/>
      <c r="D701" s="1"/>
    </row>
    <row r="702" spans="3:4" x14ac:dyDescent="0.2">
      <c r="C702" s="1"/>
      <c r="D702" s="1"/>
    </row>
    <row r="703" spans="3:4" x14ac:dyDescent="0.2">
      <c r="C703" s="1"/>
      <c r="D703" s="1"/>
    </row>
    <row r="704" spans="3:4" x14ac:dyDescent="0.2">
      <c r="C704" s="1"/>
      <c r="D704" s="1"/>
    </row>
    <row r="705" spans="3:4" x14ac:dyDescent="0.2">
      <c r="C705" s="1"/>
      <c r="D705" s="1"/>
    </row>
    <row r="706" spans="3:4" x14ac:dyDescent="0.2">
      <c r="C706" s="1"/>
      <c r="D706" s="1"/>
    </row>
    <row r="707" spans="3:4" x14ac:dyDescent="0.2">
      <c r="C707" s="1"/>
      <c r="D707" s="1"/>
    </row>
    <row r="708" spans="3:4" x14ac:dyDescent="0.2">
      <c r="C708" s="1"/>
      <c r="D708" s="1"/>
    </row>
    <row r="709" spans="3:4" x14ac:dyDescent="0.2">
      <c r="C709" s="1"/>
      <c r="D709" s="1"/>
    </row>
    <row r="710" spans="3:4" x14ac:dyDescent="0.2">
      <c r="C710" s="1"/>
      <c r="D710" s="1"/>
    </row>
    <row r="711" spans="3:4" x14ac:dyDescent="0.2">
      <c r="C711" s="1"/>
      <c r="D711" s="1"/>
    </row>
    <row r="712" spans="3:4" x14ac:dyDescent="0.2">
      <c r="C712" s="1"/>
      <c r="D712" s="1"/>
    </row>
    <row r="713" spans="3:4" x14ac:dyDescent="0.2">
      <c r="C713" s="1"/>
      <c r="D713" s="1"/>
    </row>
    <row r="714" spans="3:4" x14ac:dyDescent="0.2">
      <c r="C714" s="1"/>
      <c r="D714" s="1"/>
    </row>
    <row r="715" spans="3:4" x14ac:dyDescent="0.2">
      <c r="C715" s="1"/>
      <c r="D715" s="1"/>
    </row>
    <row r="716" spans="3:4" x14ac:dyDescent="0.2">
      <c r="C716" s="1"/>
      <c r="D716" s="1"/>
    </row>
    <row r="717" spans="3:4" x14ac:dyDescent="0.2">
      <c r="C717" s="1"/>
      <c r="D717" s="1"/>
    </row>
    <row r="718" spans="3:4" x14ac:dyDescent="0.2">
      <c r="C718" s="1"/>
      <c r="D718" s="1"/>
    </row>
    <row r="719" spans="3:4" x14ac:dyDescent="0.2">
      <c r="C719" s="1"/>
      <c r="D719" s="1"/>
    </row>
    <row r="720" spans="3:4" x14ac:dyDescent="0.2">
      <c r="C720" s="1"/>
      <c r="D720" s="1"/>
    </row>
    <row r="721" spans="3:4" x14ac:dyDescent="0.2">
      <c r="C721" s="1"/>
      <c r="D721" s="1"/>
    </row>
    <row r="722" spans="3:4" x14ac:dyDescent="0.2">
      <c r="C722" s="1"/>
      <c r="D722" s="1"/>
    </row>
    <row r="723" spans="3:4" x14ac:dyDescent="0.2">
      <c r="C723" s="1"/>
      <c r="D723" s="1"/>
    </row>
    <row r="724" spans="3:4" x14ac:dyDescent="0.2">
      <c r="C724" s="1"/>
      <c r="D724" s="1"/>
    </row>
    <row r="725" spans="3:4" x14ac:dyDescent="0.2">
      <c r="C725" s="1"/>
      <c r="D725" s="1"/>
    </row>
    <row r="726" spans="3:4" x14ac:dyDescent="0.2">
      <c r="C726" s="1"/>
      <c r="D726" s="1"/>
    </row>
    <row r="727" spans="3:4" x14ac:dyDescent="0.2">
      <c r="C727" s="1"/>
      <c r="D727" s="1"/>
    </row>
    <row r="728" spans="3:4" x14ac:dyDescent="0.2">
      <c r="C728" s="1"/>
      <c r="D728" s="1"/>
    </row>
    <row r="729" spans="3:4" x14ac:dyDescent="0.2">
      <c r="C729" s="1"/>
      <c r="D729" s="1"/>
    </row>
    <row r="730" spans="3:4" x14ac:dyDescent="0.2">
      <c r="C730" s="1"/>
      <c r="D730" s="1"/>
    </row>
    <row r="731" spans="3:4" x14ac:dyDescent="0.2">
      <c r="C731" s="1"/>
      <c r="D731" s="1"/>
    </row>
    <row r="732" spans="3:4" x14ac:dyDescent="0.2">
      <c r="C732" s="1"/>
      <c r="D732" s="1"/>
    </row>
    <row r="733" spans="3:4" x14ac:dyDescent="0.2">
      <c r="C733" s="1"/>
      <c r="D733" s="1"/>
    </row>
    <row r="734" spans="3:4" x14ac:dyDescent="0.2">
      <c r="C734" s="1"/>
      <c r="D734" s="1"/>
    </row>
    <row r="735" spans="3:4" x14ac:dyDescent="0.2">
      <c r="C735" s="1"/>
      <c r="D735" s="1"/>
    </row>
    <row r="736" spans="3:4" x14ac:dyDescent="0.2">
      <c r="C736" s="1"/>
      <c r="D736" s="1"/>
    </row>
    <row r="737" spans="3:4" x14ac:dyDescent="0.2">
      <c r="C737" s="1"/>
      <c r="D737" s="1"/>
    </row>
    <row r="738" spans="3:4" x14ac:dyDescent="0.2">
      <c r="C738" s="1"/>
      <c r="D738" s="1"/>
    </row>
    <row r="739" spans="3:4" x14ac:dyDescent="0.2">
      <c r="C739" s="1"/>
      <c r="D739" s="1"/>
    </row>
    <row r="740" spans="3:4" x14ac:dyDescent="0.2">
      <c r="C740" s="1"/>
      <c r="D740" s="1"/>
    </row>
    <row r="741" spans="3:4" x14ac:dyDescent="0.2">
      <c r="C741" s="1"/>
      <c r="D741" s="1"/>
    </row>
    <row r="742" spans="3:4" x14ac:dyDescent="0.2">
      <c r="C742" s="1"/>
      <c r="D742" s="1"/>
    </row>
    <row r="743" spans="3:4" x14ac:dyDescent="0.2">
      <c r="C743" s="1"/>
      <c r="D743" s="1"/>
    </row>
    <row r="744" spans="3:4" x14ac:dyDescent="0.2">
      <c r="C744" s="1"/>
      <c r="D744" s="1"/>
    </row>
    <row r="745" spans="3:4" x14ac:dyDescent="0.2">
      <c r="C745" s="1"/>
      <c r="D745" s="1"/>
    </row>
    <row r="746" spans="3:4" x14ac:dyDescent="0.2">
      <c r="C746" s="1"/>
      <c r="D746" s="1"/>
    </row>
    <row r="747" spans="3:4" x14ac:dyDescent="0.2">
      <c r="C747" s="1"/>
      <c r="D747" s="1"/>
    </row>
    <row r="748" spans="3:4" x14ac:dyDescent="0.2">
      <c r="C748" s="1"/>
      <c r="D748" s="1"/>
    </row>
    <row r="749" spans="3:4" x14ac:dyDescent="0.2">
      <c r="C749" s="1"/>
      <c r="D749" s="1"/>
    </row>
    <row r="750" spans="3:4" x14ac:dyDescent="0.2">
      <c r="C750" s="1"/>
      <c r="D750" s="1"/>
    </row>
    <row r="751" spans="3:4" x14ac:dyDescent="0.2">
      <c r="C751" s="1"/>
      <c r="D751" s="1"/>
    </row>
    <row r="752" spans="3:4" x14ac:dyDescent="0.2">
      <c r="C752" s="1"/>
      <c r="D752" s="1"/>
    </row>
    <row r="753" spans="3:4" x14ac:dyDescent="0.2">
      <c r="C753" s="1"/>
      <c r="D753" s="1"/>
    </row>
    <row r="754" spans="3:4" x14ac:dyDescent="0.2">
      <c r="C754" s="1"/>
      <c r="D754" s="1"/>
    </row>
    <row r="755" spans="3:4" x14ac:dyDescent="0.2">
      <c r="C755" s="1"/>
      <c r="D755" s="1"/>
    </row>
    <row r="756" spans="3:4" x14ac:dyDescent="0.2">
      <c r="C756" s="1"/>
      <c r="D756" s="1"/>
    </row>
    <row r="757" spans="3:4" x14ac:dyDescent="0.2">
      <c r="C757" s="1"/>
      <c r="D757" s="1"/>
    </row>
    <row r="758" spans="3:4" x14ac:dyDescent="0.2">
      <c r="C758" s="1"/>
      <c r="D758" s="1"/>
    </row>
    <row r="759" spans="3:4" x14ac:dyDescent="0.2">
      <c r="C759" s="1"/>
      <c r="D759" s="1"/>
    </row>
    <row r="760" spans="3:4" x14ac:dyDescent="0.2">
      <c r="C760" s="1"/>
      <c r="D760" s="1"/>
    </row>
    <row r="761" spans="3:4" x14ac:dyDescent="0.2">
      <c r="C761" s="1"/>
      <c r="D761" s="1"/>
    </row>
    <row r="762" spans="3:4" x14ac:dyDescent="0.2">
      <c r="C762" s="1"/>
      <c r="D762" s="1"/>
    </row>
    <row r="763" spans="3:4" x14ac:dyDescent="0.2">
      <c r="C763" s="1"/>
      <c r="D763" s="1"/>
    </row>
    <row r="764" spans="3:4" x14ac:dyDescent="0.2">
      <c r="C764" s="1"/>
      <c r="D764" s="1"/>
    </row>
    <row r="765" spans="3:4" x14ac:dyDescent="0.2">
      <c r="C765" s="1"/>
      <c r="D765" s="1"/>
    </row>
    <row r="766" spans="3:4" x14ac:dyDescent="0.2">
      <c r="C766" s="1"/>
      <c r="D766" s="1"/>
    </row>
    <row r="767" spans="3:4" x14ac:dyDescent="0.2">
      <c r="C767" s="1"/>
      <c r="D767" s="1"/>
    </row>
    <row r="768" spans="3:4" x14ac:dyDescent="0.2">
      <c r="C768" s="1"/>
      <c r="D768" s="1"/>
    </row>
    <row r="769" spans="3:4" x14ac:dyDescent="0.2">
      <c r="C769" s="1"/>
      <c r="D769" s="1"/>
    </row>
    <row r="770" spans="3:4" x14ac:dyDescent="0.2">
      <c r="C770" s="1"/>
      <c r="D770" s="1"/>
    </row>
    <row r="771" spans="3:4" x14ac:dyDescent="0.2">
      <c r="C771" s="1"/>
      <c r="D771" s="1"/>
    </row>
    <row r="772" spans="3:4" x14ac:dyDescent="0.2">
      <c r="C772" s="1"/>
      <c r="D772" s="1"/>
    </row>
    <row r="773" spans="3:4" x14ac:dyDescent="0.2">
      <c r="C773" s="1"/>
      <c r="D773" s="1"/>
    </row>
    <row r="774" spans="3:4" x14ac:dyDescent="0.2">
      <c r="C774" s="1"/>
      <c r="D774" s="1"/>
    </row>
    <row r="775" spans="3:4" x14ac:dyDescent="0.2">
      <c r="C775" s="1"/>
      <c r="D775" s="1"/>
    </row>
    <row r="776" spans="3:4" x14ac:dyDescent="0.2">
      <c r="C776" s="1"/>
      <c r="D776" s="1"/>
    </row>
    <row r="777" spans="3:4" x14ac:dyDescent="0.2">
      <c r="C777" s="1"/>
      <c r="D777" s="1"/>
    </row>
    <row r="778" spans="3:4" x14ac:dyDescent="0.2">
      <c r="C778" s="1"/>
      <c r="D778" s="1"/>
    </row>
    <row r="779" spans="3:4" x14ac:dyDescent="0.2">
      <c r="C779" s="1"/>
      <c r="D779" s="1"/>
    </row>
    <row r="780" spans="3:4" x14ac:dyDescent="0.2">
      <c r="C780" s="1"/>
      <c r="D780" s="1"/>
    </row>
    <row r="781" spans="3:4" x14ac:dyDescent="0.2">
      <c r="C781" s="1"/>
      <c r="D781" s="1"/>
    </row>
    <row r="782" spans="3:4" x14ac:dyDescent="0.2">
      <c r="C782" s="1"/>
      <c r="D782" s="1"/>
    </row>
    <row r="783" spans="3:4" x14ac:dyDescent="0.2">
      <c r="C783" s="1"/>
      <c r="D783" s="1"/>
    </row>
    <row r="784" spans="3:4" x14ac:dyDescent="0.2">
      <c r="C784" s="1"/>
      <c r="D784" s="1"/>
    </row>
    <row r="785" spans="3:4" x14ac:dyDescent="0.2">
      <c r="C785" s="1"/>
      <c r="D785" s="1"/>
    </row>
    <row r="786" spans="3:4" x14ac:dyDescent="0.2">
      <c r="C786" s="1"/>
      <c r="D786" s="1"/>
    </row>
    <row r="787" spans="3:4" x14ac:dyDescent="0.2">
      <c r="C787" s="1"/>
      <c r="D787" s="1"/>
    </row>
    <row r="788" spans="3:4" x14ac:dyDescent="0.2">
      <c r="C788" s="1"/>
      <c r="D788" s="1"/>
    </row>
    <row r="789" spans="3:4" x14ac:dyDescent="0.2">
      <c r="C789" s="1"/>
      <c r="D789" s="1"/>
    </row>
    <row r="790" spans="3:4" x14ac:dyDescent="0.2">
      <c r="C790" s="1"/>
      <c r="D790" s="1"/>
    </row>
    <row r="791" spans="3:4" x14ac:dyDescent="0.2">
      <c r="C791" s="1"/>
      <c r="D791" s="1"/>
    </row>
    <row r="792" spans="3:4" x14ac:dyDescent="0.2">
      <c r="C792" s="1"/>
      <c r="D792" s="1"/>
    </row>
    <row r="793" spans="3:4" x14ac:dyDescent="0.2">
      <c r="C793" s="1"/>
      <c r="D793" s="1"/>
    </row>
    <row r="794" spans="3:4" x14ac:dyDescent="0.2">
      <c r="C794" s="1"/>
      <c r="D794" s="1"/>
    </row>
    <row r="795" spans="3:4" x14ac:dyDescent="0.2">
      <c r="C795" s="1"/>
      <c r="D795" s="1"/>
    </row>
    <row r="796" spans="3:4" x14ac:dyDescent="0.2">
      <c r="C796" s="1"/>
      <c r="D796" s="1"/>
    </row>
    <row r="797" spans="3:4" x14ac:dyDescent="0.2">
      <c r="C797" s="1"/>
      <c r="D797" s="1"/>
    </row>
    <row r="798" spans="3:4" x14ac:dyDescent="0.2">
      <c r="C798" s="1"/>
      <c r="D798" s="1"/>
    </row>
    <row r="799" spans="3:4" x14ac:dyDescent="0.2">
      <c r="C799" s="1"/>
      <c r="D799" s="1"/>
    </row>
    <row r="800" spans="3:4" x14ac:dyDescent="0.2">
      <c r="C800" s="1"/>
      <c r="D800" s="1"/>
    </row>
    <row r="801" spans="3:4" x14ac:dyDescent="0.2">
      <c r="C801" s="1"/>
      <c r="D801" s="1"/>
    </row>
    <row r="802" spans="3:4" x14ac:dyDescent="0.2">
      <c r="C802" s="1"/>
      <c r="D802" s="1"/>
    </row>
    <row r="803" spans="3:4" x14ac:dyDescent="0.2">
      <c r="C803" s="1"/>
      <c r="D803" s="1"/>
    </row>
    <row r="804" spans="3:4" x14ac:dyDescent="0.2">
      <c r="C804" s="1"/>
      <c r="D804" s="1"/>
    </row>
    <row r="805" spans="3:4" x14ac:dyDescent="0.2">
      <c r="C805" s="1"/>
      <c r="D805" s="1"/>
    </row>
    <row r="806" spans="3:4" x14ac:dyDescent="0.2">
      <c r="C806" s="1"/>
      <c r="D806" s="1"/>
    </row>
    <row r="807" spans="3:4" x14ac:dyDescent="0.2">
      <c r="C807" s="1"/>
      <c r="D807" s="1"/>
    </row>
    <row r="808" spans="3:4" x14ac:dyDescent="0.2">
      <c r="C808" s="1"/>
      <c r="D808" s="1"/>
    </row>
    <row r="809" spans="3:4" x14ac:dyDescent="0.2">
      <c r="C809" s="1"/>
      <c r="D809" s="1"/>
    </row>
    <row r="810" spans="3:4" x14ac:dyDescent="0.2">
      <c r="C810" s="1"/>
      <c r="D810" s="1"/>
    </row>
    <row r="811" spans="3:4" x14ac:dyDescent="0.2">
      <c r="C811" s="1"/>
      <c r="D811" s="1"/>
    </row>
    <row r="812" spans="3:4" x14ac:dyDescent="0.2">
      <c r="C812" s="1"/>
      <c r="D812" s="1"/>
    </row>
    <row r="813" spans="3:4" x14ac:dyDescent="0.2">
      <c r="C813" s="1"/>
      <c r="D813" s="1"/>
    </row>
    <row r="814" spans="3:4" x14ac:dyDescent="0.2">
      <c r="C814" s="1"/>
      <c r="D814" s="1"/>
    </row>
    <row r="815" spans="3:4" x14ac:dyDescent="0.2">
      <c r="C815" s="1"/>
      <c r="D815" s="1"/>
    </row>
    <row r="816" spans="3:4" x14ac:dyDescent="0.2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</row>
    <row r="468" spans="1:4" x14ac:dyDescent="0.2">
      <c r="A468" s="1"/>
      <c r="B468" s="1"/>
    </row>
    <row r="469" spans="1:4" x14ac:dyDescent="0.2">
      <c r="A469" s="1"/>
      <c r="B469" s="1"/>
    </row>
    <row r="470" spans="1:4" x14ac:dyDescent="0.2">
      <c r="A470" s="1"/>
      <c r="B470" s="1"/>
    </row>
    <row r="471" spans="1:4" x14ac:dyDescent="0.2">
      <c r="A471" s="1"/>
      <c r="B471" s="1"/>
    </row>
    <row r="472" spans="1:4" x14ac:dyDescent="0.2">
      <c r="A472" s="1"/>
      <c r="B472" s="1"/>
    </row>
    <row r="473" spans="1:4" x14ac:dyDescent="0.2">
      <c r="A473" s="1"/>
      <c r="B473" s="1"/>
    </row>
    <row r="474" spans="1:4" x14ac:dyDescent="0.2">
      <c r="A474" s="1"/>
      <c r="B474" s="1"/>
    </row>
    <row r="475" spans="1:4" x14ac:dyDescent="0.2">
      <c r="A475" s="1"/>
      <c r="B475" s="1"/>
    </row>
    <row r="476" spans="1:4" x14ac:dyDescent="0.2">
      <c r="A476" s="1"/>
      <c r="B476" s="1"/>
    </row>
    <row r="477" spans="1:4" x14ac:dyDescent="0.2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19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C438" s="1"/>
      <c r="D438" s="1"/>
    </row>
    <row r="439" spans="1:4" x14ac:dyDescent="0.2">
      <c r="C439" s="1"/>
      <c r="D439" s="1"/>
    </row>
    <row r="440" spans="1:4" x14ac:dyDescent="0.2">
      <c r="C440" s="1"/>
      <c r="D440" s="1"/>
    </row>
    <row r="441" spans="1:4" x14ac:dyDescent="0.2">
      <c r="C441" s="1"/>
      <c r="D441" s="1"/>
    </row>
    <row r="442" spans="1:4" x14ac:dyDescent="0.2">
      <c r="C442" s="1"/>
      <c r="D442" s="1"/>
    </row>
    <row r="443" spans="1:4" x14ac:dyDescent="0.2">
      <c r="C443" s="1"/>
      <c r="D443" s="1"/>
    </row>
    <row r="444" spans="1:4" x14ac:dyDescent="0.2">
      <c r="C444" s="1"/>
      <c r="D444" s="1"/>
    </row>
    <row r="445" spans="1:4" x14ac:dyDescent="0.2">
      <c r="C445" s="1"/>
      <c r="D445" s="1"/>
    </row>
    <row r="446" spans="1:4" x14ac:dyDescent="0.2">
      <c r="C446" s="1"/>
      <c r="D446" s="1"/>
    </row>
    <row r="447" spans="1:4" x14ac:dyDescent="0.2">
      <c r="C447" s="1"/>
      <c r="D447" s="1"/>
    </row>
    <row r="448" spans="1:4" x14ac:dyDescent="0.2">
      <c r="C448" s="1"/>
      <c r="D448" s="1"/>
    </row>
    <row r="449" spans="3:4" x14ac:dyDescent="0.2">
      <c r="C449" s="1"/>
      <c r="D449" s="1"/>
    </row>
    <row r="450" spans="3:4" x14ac:dyDescent="0.2">
      <c r="C450" s="1"/>
      <c r="D450" s="1"/>
    </row>
    <row r="451" spans="3:4" x14ac:dyDescent="0.2">
      <c r="C451" s="1"/>
      <c r="D451" s="1"/>
    </row>
    <row r="452" spans="3:4" x14ac:dyDescent="0.2">
      <c r="C452" s="1"/>
      <c r="D452" s="1"/>
    </row>
    <row r="453" spans="3:4" x14ac:dyDescent="0.2">
      <c r="C453" s="1"/>
      <c r="D453" s="1"/>
    </row>
    <row r="454" spans="3:4" x14ac:dyDescent="0.2">
      <c r="C454" s="1"/>
      <c r="D454" s="1"/>
    </row>
    <row r="455" spans="3:4" x14ac:dyDescent="0.2">
      <c r="C455" s="1"/>
      <c r="D455" s="1"/>
    </row>
    <row r="456" spans="3:4" x14ac:dyDescent="0.2">
      <c r="C456" s="1"/>
      <c r="D456" s="1"/>
    </row>
    <row r="457" spans="3:4" x14ac:dyDescent="0.2">
      <c r="C457" s="1"/>
      <c r="D457" s="1"/>
    </row>
    <row r="458" spans="3:4" x14ac:dyDescent="0.2">
      <c r="C458" s="1"/>
      <c r="D458" s="1"/>
    </row>
    <row r="459" spans="3:4" x14ac:dyDescent="0.2">
      <c r="C459" s="1"/>
      <c r="D459" s="1"/>
    </row>
    <row r="460" spans="3:4" x14ac:dyDescent="0.2">
      <c r="C460" s="1"/>
      <c r="D460" s="1"/>
    </row>
    <row r="461" spans="3:4" x14ac:dyDescent="0.2">
      <c r="C461" s="1"/>
      <c r="D461" s="1"/>
    </row>
    <row r="462" spans="3:4" x14ac:dyDescent="0.2">
      <c r="C462" s="1"/>
      <c r="D462" s="1"/>
    </row>
    <row r="463" spans="3:4" x14ac:dyDescent="0.2">
      <c r="C463" s="1"/>
      <c r="D463" s="1"/>
    </row>
    <row r="464" spans="3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</row>
    <row r="475" spans="1:4" x14ac:dyDescent="0.2">
      <c r="A475" s="1"/>
      <c r="B475" s="1"/>
    </row>
    <row r="476" spans="1:4" x14ac:dyDescent="0.2">
      <c r="A476" s="1"/>
      <c r="B476" s="1"/>
    </row>
    <row r="477" spans="1:4" x14ac:dyDescent="0.2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14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C489" s="1"/>
      <c r="D489" s="1"/>
    </row>
    <row r="490" spans="1:4" x14ac:dyDescent="0.2">
      <c r="C490" s="1"/>
      <c r="D490" s="1"/>
    </row>
    <row r="491" spans="1:4" x14ac:dyDescent="0.2">
      <c r="C491" s="1"/>
      <c r="D491" s="1"/>
    </row>
    <row r="492" spans="1:4" x14ac:dyDescent="0.2">
      <c r="C492" s="1"/>
      <c r="D492" s="1"/>
    </row>
    <row r="493" spans="1:4" x14ac:dyDescent="0.2">
      <c r="C493" s="1"/>
      <c r="D493" s="1"/>
    </row>
    <row r="494" spans="1:4" x14ac:dyDescent="0.2">
      <c r="C494" s="1"/>
      <c r="D494" s="1"/>
    </row>
    <row r="495" spans="1:4" x14ac:dyDescent="0.2">
      <c r="C495" s="1"/>
      <c r="D495" s="1"/>
    </row>
    <row r="496" spans="1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40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24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  <row r="462" spans="1:2" x14ac:dyDescent="0.2">
      <c r="A462" s="1"/>
      <c r="B462" s="1"/>
    </row>
    <row r="463" spans="1:2" x14ac:dyDescent="0.2">
      <c r="A463" s="1"/>
      <c r="B463" s="1"/>
    </row>
    <row r="464" spans="1:2" x14ac:dyDescent="0.2">
      <c r="A464" s="1"/>
      <c r="B464" s="1"/>
    </row>
    <row r="465" spans="1:2" x14ac:dyDescent="0.2">
      <c r="A465" s="1"/>
      <c r="B465" s="1"/>
    </row>
    <row r="466" spans="1:2" x14ac:dyDescent="0.2">
      <c r="A466" s="1"/>
      <c r="B466" s="1"/>
    </row>
    <row r="467" spans="1:2" x14ac:dyDescent="0.2">
      <c r="A467" s="1"/>
      <c r="B467" s="1"/>
    </row>
    <row r="468" spans="1:2" x14ac:dyDescent="0.2">
      <c r="A468" s="1"/>
      <c r="B468" s="1"/>
    </row>
    <row r="469" spans="1:2" x14ac:dyDescent="0.2">
      <c r="A469" s="1"/>
      <c r="B469" s="1"/>
    </row>
    <row r="470" spans="1:2" x14ac:dyDescent="0.2">
      <c r="A470" s="1"/>
      <c r="B470" s="1"/>
    </row>
    <row r="471" spans="1:2" x14ac:dyDescent="0.2">
      <c r="A471" s="1"/>
      <c r="B471" s="1"/>
    </row>
    <row r="472" spans="1:2" x14ac:dyDescent="0.2">
      <c r="A472" s="1"/>
      <c r="B472" s="1"/>
    </row>
    <row r="473" spans="1:2" x14ac:dyDescent="0.2">
      <c r="A473" s="1"/>
      <c r="B473" s="1"/>
    </row>
    <row r="474" spans="1:2" x14ac:dyDescent="0.2">
      <c r="A474" s="1"/>
      <c r="B474" s="1"/>
    </row>
    <row r="475" spans="1:2" x14ac:dyDescent="0.2">
      <c r="A475" s="1"/>
      <c r="B475" s="1"/>
    </row>
    <row r="476" spans="1:2" x14ac:dyDescent="0.2">
      <c r="A476" s="1"/>
      <c r="B476" s="1"/>
    </row>
    <row r="477" spans="1:2" x14ac:dyDescent="0.2">
      <c r="A477" s="1"/>
      <c r="B477" s="1"/>
    </row>
    <row r="478" spans="1:2" x14ac:dyDescent="0.2">
      <c r="A478" s="1"/>
      <c r="B478" s="1"/>
    </row>
    <row r="479" spans="1:2" x14ac:dyDescent="0.2">
      <c r="A479" s="1"/>
      <c r="B479" s="1"/>
    </row>
    <row r="480" spans="1:2" x14ac:dyDescent="0.2">
      <c r="A480" s="1"/>
      <c r="B480" s="1"/>
    </row>
    <row r="481" spans="1:2" x14ac:dyDescent="0.2">
      <c r="A481" s="1"/>
      <c r="B481" s="1"/>
    </row>
    <row r="482" spans="1:2" x14ac:dyDescent="0.2">
      <c r="A482" s="1"/>
      <c r="B482" s="1"/>
    </row>
    <row r="483" spans="1:2" x14ac:dyDescent="0.2">
      <c r="A483" s="1"/>
      <c r="B483" s="1"/>
    </row>
    <row r="484" spans="1:2" x14ac:dyDescent="0.2">
      <c r="A484" s="1"/>
      <c r="B484" s="1"/>
    </row>
    <row r="485" spans="1:2" x14ac:dyDescent="0.2">
      <c r="A485" s="1"/>
      <c r="B485" s="1"/>
    </row>
    <row r="486" spans="1:2" x14ac:dyDescent="0.2">
      <c r="A486" s="1"/>
      <c r="B486" s="1"/>
    </row>
    <row r="487" spans="1:2" x14ac:dyDescent="0.2">
      <c r="A487" s="1"/>
      <c r="B487" s="1"/>
    </row>
    <row r="488" spans="1:2" x14ac:dyDescent="0.2">
      <c r="A488" s="1"/>
      <c r="B488" s="1"/>
    </row>
    <row r="489" spans="1:2" x14ac:dyDescent="0.2">
      <c r="A489" s="1"/>
      <c r="B489" s="1"/>
    </row>
    <row r="490" spans="1:2" x14ac:dyDescent="0.2">
      <c r="A490" s="1"/>
      <c r="B490" s="1"/>
    </row>
    <row r="491" spans="1:2" x14ac:dyDescent="0.2">
      <c r="A491" s="1"/>
      <c r="B491" s="1"/>
    </row>
    <row r="492" spans="1:2" x14ac:dyDescent="0.2">
      <c r="A492" s="1"/>
      <c r="B492" s="1"/>
    </row>
    <row r="493" spans="1:2" x14ac:dyDescent="0.2">
      <c r="A493" s="1"/>
      <c r="B493" s="1"/>
    </row>
    <row r="494" spans="1:2" x14ac:dyDescent="0.2">
      <c r="A494" s="1"/>
      <c r="B494" s="1"/>
    </row>
    <row r="495" spans="1:2" x14ac:dyDescent="0.2">
      <c r="A495" s="1"/>
      <c r="B495" s="1"/>
    </row>
    <row r="496" spans="1:2" x14ac:dyDescent="0.2">
      <c r="A496" s="1"/>
      <c r="B496" s="1"/>
    </row>
    <row r="497" spans="1:2" x14ac:dyDescent="0.2">
      <c r="A497" s="1"/>
      <c r="B497" s="1"/>
    </row>
    <row r="498" spans="1:2" x14ac:dyDescent="0.2">
      <c r="A498" s="1"/>
      <c r="B498" s="1"/>
    </row>
    <row r="499" spans="1:2" x14ac:dyDescent="0.2">
      <c r="A499" s="1"/>
      <c r="B499" s="1"/>
    </row>
    <row r="500" spans="1:2" x14ac:dyDescent="0.2">
      <c r="A500" s="1"/>
      <c r="B500" s="1"/>
    </row>
    <row r="501" spans="1:2" x14ac:dyDescent="0.2">
      <c r="A501" s="1"/>
      <c r="B501" s="1"/>
    </row>
    <row r="502" spans="1:2" x14ac:dyDescent="0.2">
      <c r="A502" s="1"/>
      <c r="B502" s="1"/>
    </row>
    <row r="503" spans="1:2" x14ac:dyDescent="0.2">
      <c r="A503" s="1"/>
      <c r="B503" s="1"/>
    </row>
    <row r="504" spans="1:2" x14ac:dyDescent="0.2">
      <c r="A504" s="1"/>
      <c r="B504" s="1"/>
    </row>
    <row r="505" spans="1:2" x14ac:dyDescent="0.2">
      <c r="A505" s="1"/>
      <c r="B505" s="1"/>
    </row>
    <row r="506" spans="1:2" x14ac:dyDescent="0.2">
      <c r="A506" s="1"/>
      <c r="B506" s="1"/>
    </row>
    <row r="507" spans="1:2" x14ac:dyDescent="0.2">
      <c r="A507" s="1"/>
      <c r="B507" s="1"/>
    </row>
    <row r="508" spans="1:2" x14ac:dyDescent="0.2">
      <c r="A508" s="1"/>
      <c r="B508" s="1"/>
    </row>
    <row r="509" spans="1:2" x14ac:dyDescent="0.2">
      <c r="A509" s="1"/>
      <c r="B509" s="1"/>
    </row>
    <row r="510" spans="1:2" x14ac:dyDescent="0.2">
      <c r="A510" s="1"/>
      <c r="B510" s="1"/>
    </row>
    <row r="511" spans="1:2" x14ac:dyDescent="0.2">
      <c r="A511" s="1"/>
      <c r="B511" s="1"/>
    </row>
    <row r="512" spans="1:2" x14ac:dyDescent="0.2">
      <c r="A512" s="1"/>
      <c r="B512" s="1"/>
    </row>
    <row r="513" spans="1:2" x14ac:dyDescent="0.2">
      <c r="A513" s="1"/>
      <c r="B513" s="1"/>
    </row>
    <row r="514" spans="1:2" x14ac:dyDescent="0.2">
      <c r="A514" s="1"/>
      <c r="B514" s="1"/>
    </row>
    <row r="515" spans="1:2" x14ac:dyDescent="0.2">
      <c r="A515" s="1"/>
      <c r="B515" s="1"/>
    </row>
    <row r="516" spans="1:2" x14ac:dyDescent="0.2">
      <c r="A516" s="1"/>
      <c r="B516" s="1"/>
    </row>
    <row r="517" spans="1:2" x14ac:dyDescent="0.2">
      <c r="A517" s="1"/>
      <c r="B517" s="1"/>
    </row>
    <row r="518" spans="1:2" x14ac:dyDescent="0.2">
      <c r="A518" s="1"/>
      <c r="B518" s="1"/>
    </row>
    <row r="519" spans="1:2" x14ac:dyDescent="0.2">
      <c r="A519" s="1"/>
      <c r="B519" s="1"/>
    </row>
    <row r="520" spans="1:2" x14ac:dyDescent="0.2">
      <c r="A520" s="1"/>
      <c r="B520" s="1"/>
    </row>
    <row r="521" spans="1:2" x14ac:dyDescent="0.2">
      <c r="A521" s="1"/>
      <c r="B521" s="1"/>
    </row>
    <row r="522" spans="1:2" x14ac:dyDescent="0.2">
      <c r="A522" s="1"/>
      <c r="B522" s="1"/>
    </row>
    <row r="523" spans="1:2" x14ac:dyDescent="0.2">
      <c r="A523" s="1"/>
      <c r="B523" s="1"/>
    </row>
    <row r="524" spans="1:2" x14ac:dyDescent="0.2">
      <c r="A524" s="1"/>
      <c r="B524" s="1"/>
    </row>
    <row r="525" spans="1:2" x14ac:dyDescent="0.2">
      <c r="A525" s="1"/>
      <c r="B525" s="1"/>
    </row>
    <row r="526" spans="1:2" x14ac:dyDescent="0.2">
      <c r="A526" s="1"/>
      <c r="B526" s="1"/>
    </row>
    <row r="527" spans="1:2" x14ac:dyDescent="0.2">
      <c r="A527" s="1"/>
      <c r="B527" s="1"/>
    </row>
    <row r="528" spans="1:2" x14ac:dyDescent="0.2">
      <c r="A528" s="1"/>
      <c r="B528" s="1"/>
    </row>
    <row r="529" spans="1:2" x14ac:dyDescent="0.2">
      <c r="A529" s="1"/>
      <c r="B529" s="1"/>
    </row>
    <row r="530" spans="1:2" x14ac:dyDescent="0.2">
      <c r="A530" s="1"/>
      <c r="B530" s="1"/>
    </row>
    <row r="531" spans="1:2" x14ac:dyDescent="0.2">
      <c r="A531" s="1"/>
      <c r="B531" s="1"/>
    </row>
    <row r="532" spans="1:2" x14ac:dyDescent="0.2">
      <c r="A532" s="1"/>
      <c r="B532" s="1"/>
    </row>
    <row r="533" spans="1:2" x14ac:dyDescent="0.2">
      <c r="A533" s="1"/>
      <c r="B533" s="1"/>
    </row>
    <row r="534" spans="1:2" x14ac:dyDescent="0.2">
      <c r="A534" s="1"/>
      <c r="B534" s="1"/>
    </row>
    <row r="535" spans="1:2" x14ac:dyDescent="0.2">
      <c r="A535" s="1"/>
      <c r="B535" s="1"/>
    </row>
    <row r="536" spans="1:2" x14ac:dyDescent="0.2">
      <c r="A536" s="1"/>
      <c r="B536" s="1"/>
    </row>
    <row r="537" spans="1:2" x14ac:dyDescent="0.2">
      <c r="A537" s="1"/>
      <c r="B537" s="1"/>
    </row>
    <row r="538" spans="1:2" x14ac:dyDescent="0.2">
      <c r="A538" s="1"/>
      <c r="B538" s="1"/>
    </row>
    <row r="539" spans="1:2" x14ac:dyDescent="0.2">
      <c r="A539" s="1"/>
      <c r="B539" s="1"/>
    </row>
    <row r="540" spans="1:2" x14ac:dyDescent="0.2">
      <c r="A540" s="1"/>
      <c r="B540" s="1"/>
    </row>
    <row r="541" spans="1:2" x14ac:dyDescent="0.2">
      <c r="A541" s="1"/>
      <c r="B541" s="1"/>
    </row>
    <row r="542" spans="1:2" x14ac:dyDescent="0.2">
      <c r="A542" s="1"/>
      <c r="B542" s="1"/>
    </row>
    <row r="543" spans="1:2" x14ac:dyDescent="0.2">
      <c r="A543" s="1"/>
      <c r="B543" s="1"/>
    </row>
    <row r="544" spans="1:2" x14ac:dyDescent="0.2">
      <c r="A544" s="1"/>
      <c r="B544" s="1"/>
    </row>
    <row r="545" spans="1:2" x14ac:dyDescent="0.2">
      <c r="A545" s="1"/>
      <c r="B545" s="1"/>
    </row>
    <row r="546" spans="1:2" x14ac:dyDescent="0.2">
      <c r="A546" s="1"/>
      <c r="B546" s="1"/>
    </row>
    <row r="547" spans="1:2" x14ac:dyDescent="0.2">
      <c r="A547" s="1"/>
      <c r="B547" s="1"/>
    </row>
    <row r="548" spans="1:2" x14ac:dyDescent="0.2">
      <c r="A548" s="1"/>
      <c r="B548" s="1"/>
    </row>
    <row r="549" spans="1:2" x14ac:dyDescent="0.2">
      <c r="A549" s="1"/>
      <c r="B549" s="1"/>
    </row>
    <row r="550" spans="1:2" x14ac:dyDescent="0.2">
      <c r="A550" s="1"/>
      <c r="B550" s="1"/>
    </row>
    <row r="551" spans="1:2" x14ac:dyDescent="0.2">
      <c r="A551" s="1"/>
      <c r="B551" s="1"/>
    </row>
    <row r="552" spans="1:2" x14ac:dyDescent="0.2">
      <c r="A552" s="1"/>
      <c r="B552" s="1"/>
    </row>
    <row r="553" spans="1:2" x14ac:dyDescent="0.2">
      <c r="A553" s="1"/>
      <c r="B553" s="1"/>
    </row>
    <row r="554" spans="1:2" x14ac:dyDescent="0.2">
      <c r="A554" s="1"/>
      <c r="B554" s="1"/>
    </row>
    <row r="555" spans="1:2" x14ac:dyDescent="0.2">
      <c r="A555" s="1"/>
      <c r="B555" s="1"/>
    </row>
    <row r="556" spans="1:2" x14ac:dyDescent="0.2">
      <c r="A556" s="1"/>
      <c r="B556" s="1"/>
    </row>
    <row r="557" spans="1:2" x14ac:dyDescent="0.2">
      <c r="A557" s="1"/>
      <c r="B557" s="1"/>
    </row>
    <row r="558" spans="1:2" x14ac:dyDescent="0.2">
      <c r="A558" s="1"/>
      <c r="B558" s="1"/>
    </row>
    <row r="559" spans="1:2" x14ac:dyDescent="0.2">
      <c r="A559" s="1"/>
      <c r="B559" s="1"/>
    </row>
    <row r="560" spans="1:2" x14ac:dyDescent="0.2">
      <c r="A560" s="1"/>
      <c r="B560" s="1"/>
    </row>
    <row r="561" spans="1:2" x14ac:dyDescent="0.2">
      <c r="A561" s="1"/>
      <c r="B561" s="1"/>
    </row>
    <row r="562" spans="1:2" x14ac:dyDescent="0.2">
      <c r="A562" s="1"/>
      <c r="B562" s="1"/>
    </row>
    <row r="563" spans="1:2" x14ac:dyDescent="0.2">
      <c r="A563" s="1"/>
      <c r="B563" s="1"/>
    </row>
    <row r="564" spans="1:2" x14ac:dyDescent="0.2">
      <c r="A564" s="1"/>
      <c r="B564" s="1"/>
    </row>
    <row r="565" spans="1:2" x14ac:dyDescent="0.2">
      <c r="A565" s="1"/>
      <c r="B565" s="1"/>
    </row>
    <row r="566" spans="1:2" x14ac:dyDescent="0.2">
      <c r="A566" s="1"/>
      <c r="B566" s="1"/>
    </row>
    <row r="567" spans="1:2" x14ac:dyDescent="0.2">
      <c r="A567" s="1"/>
      <c r="B567" s="1"/>
    </row>
    <row r="568" spans="1:2" x14ac:dyDescent="0.2">
      <c r="A568" s="1"/>
      <c r="B568" s="1"/>
    </row>
    <row r="569" spans="1:2" x14ac:dyDescent="0.2">
      <c r="A569" s="1"/>
      <c r="B569" s="1"/>
    </row>
    <row r="570" spans="1:2" x14ac:dyDescent="0.2">
      <c r="A570" s="1"/>
      <c r="B570" s="1"/>
    </row>
    <row r="571" spans="1:2" x14ac:dyDescent="0.2">
      <c r="A571" s="1"/>
      <c r="B571" s="1"/>
    </row>
    <row r="572" spans="1:2" x14ac:dyDescent="0.2">
      <c r="A572" s="1"/>
      <c r="B572" s="1"/>
    </row>
    <row r="573" spans="1:2" x14ac:dyDescent="0.2">
      <c r="A573" s="1"/>
      <c r="B573" s="1"/>
    </row>
    <row r="574" spans="1:2" x14ac:dyDescent="0.2">
      <c r="A574" s="1"/>
      <c r="B574" s="1"/>
    </row>
    <row r="575" spans="1:2" x14ac:dyDescent="0.2">
      <c r="A575" s="1"/>
      <c r="B575" s="1"/>
    </row>
    <row r="576" spans="1:2" x14ac:dyDescent="0.2">
      <c r="A576" s="1"/>
      <c r="B576" s="1"/>
    </row>
    <row r="577" spans="1:2" x14ac:dyDescent="0.2">
      <c r="A577" s="1"/>
      <c r="B577" s="1"/>
    </row>
    <row r="578" spans="1:2" x14ac:dyDescent="0.2">
      <c r="A578" s="1"/>
      <c r="B578" s="1"/>
    </row>
    <row r="579" spans="1:2" x14ac:dyDescent="0.2">
      <c r="A579" s="1"/>
      <c r="B579" s="1"/>
    </row>
    <row r="580" spans="1:2" x14ac:dyDescent="0.2">
      <c r="A580" s="1"/>
      <c r="B580" s="1"/>
    </row>
    <row r="581" spans="1:2" x14ac:dyDescent="0.2">
      <c r="A581" s="1"/>
      <c r="B581" s="1"/>
    </row>
    <row r="582" spans="1:2" x14ac:dyDescent="0.2">
      <c r="A582" s="1"/>
      <c r="B582" s="1"/>
    </row>
    <row r="583" spans="1:2" x14ac:dyDescent="0.2">
      <c r="A583" s="1"/>
      <c r="B583" s="1"/>
    </row>
    <row r="584" spans="1:2" x14ac:dyDescent="0.2">
      <c r="A584" s="1"/>
      <c r="B584" s="1"/>
    </row>
    <row r="585" spans="1:2" x14ac:dyDescent="0.2">
      <c r="A585" s="1"/>
      <c r="B585" s="1"/>
    </row>
    <row r="586" spans="1:2" x14ac:dyDescent="0.2">
      <c r="A586" s="1"/>
      <c r="B586" s="1"/>
    </row>
    <row r="587" spans="1:2" x14ac:dyDescent="0.2">
      <c r="A587" s="1"/>
      <c r="B587" s="1"/>
    </row>
    <row r="588" spans="1:2" x14ac:dyDescent="0.2">
      <c r="A588" s="1"/>
      <c r="B588" s="1"/>
    </row>
    <row r="589" spans="1:2" x14ac:dyDescent="0.2">
      <c r="A589" s="1"/>
      <c r="B589" s="1"/>
    </row>
    <row r="590" spans="1:2" x14ac:dyDescent="0.2">
      <c r="A590" s="1"/>
      <c r="B590" s="1"/>
    </row>
    <row r="591" spans="1:2" x14ac:dyDescent="0.2">
      <c r="A591" s="1"/>
      <c r="B591" s="1"/>
    </row>
    <row r="592" spans="1:2" x14ac:dyDescent="0.2">
      <c r="A592" s="1"/>
      <c r="B592" s="1"/>
    </row>
    <row r="593" spans="1:2" x14ac:dyDescent="0.2">
      <c r="A593" s="1"/>
      <c r="B593" s="1"/>
    </row>
    <row r="594" spans="1:2" x14ac:dyDescent="0.2">
      <c r="A594" s="1"/>
      <c r="B594" s="1"/>
    </row>
    <row r="595" spans="1:2" x14ac:dyDescent="0.2">
      <c r="A595" s="1"/>
      <c r="B595" s="1"/>
    </row>
    <row r="596" spans="1:2" x14ac:dyDescent="0.2">
      <c r="A596" s="1"/>
      <c r="B596" s="1"/>
    </row>
    <row r="597" spans="1:2" x14ac:dyDescent="0.2">
      <c r="A597" s="1"/>
      <c r="B597" s="1"/>
    </row>
    <row r="598" spans="1:2" x14ac:dyDescent="0.2">
      <c r="A598" s="1"/>
      <c r="B598" s="1"/>
    </row>
    <row r="599" spans="1:2" x14ac:dyDescent="0.2">
      <c r="A599" s="1"/>
      <c r="B599" s="1"/>
    </row>
    <row r="600" spans="1:2" x14ac:dyDescent="0.2">
      <c r="A600" s="1"/>
      <c r="B600" s="1"/>
    </row>
    <row r="601" spans="1:2" x14ac:dyDescent="0.2">
      <c r="A601" s="1"/>
      <c r="B601" s="1"/>
    </row>
    <row r="602" spans="1:2" x14ac:dyDescent="0.2">
      <c r="A602" s="1"/>
      <c r="B602" s="1"/>
    </row>
    <row r="603" spans="1:2" x14ac:dyDescent="0.2">
      <c r="A603" s="1"/>
      <c r="B603" s="1"/>
    </row>
    <row r="604" spans="1:2" x14ac:dyDescent="0.2">
      <c r="A604" s="1"/>
      <c r="B604" s="1"/>
    </row>
    <row r="605" spans="1:2" x14ac:dyDescent="0.2">
      <c r="A605" s="1"/>
      <c r="B605" s="1"/>
    </row>
    <row r="606" spans="1:2" x14ac:dyDescent="0.2">
      <c r="A606" s="1"/>
      <c r="B606" s="1"/>
    </row>
    <row r="607" spans="1:2" x14ac:dyDescent="0.2">
      <c r="A607" s="1"/>
      <c r="B607" s="1"/>
    </row>
    <row r="608" spans="1:2" x14ac:dyDescent="0.2">
      <c r="A608" s="1"/>
      <c r="B608" s="1"/>
    </row>
    <row r="609" spans="1:2" x14ac:dyDescent="0.2">
      <c r="A609" s="1"/>
      <c r="B609" s="1"/>
    </row>
    <row r="610" spans="1:2" x14ac:dyDescent="0.2">
      <c r="A610" s="1"/>
      <c r="B610" s="1"/>
    </row>
    <row r="611" spans="1:2" x14ac:dyDescent="0.2">
      <c r="A611" s="1"/>
      <c r="B611" s="1"/>
    </row>
    <row r="612" spans="1:2" x14ac:dyDescent="0.2">
      <c r="A612" s="1"/>
      <c r="B612" s="1"/>
    </row>
    <row r="613" spans="1:2" x14ac:dyDescent="0.2">
      <c r="A613" s="1"/>
      <c r="B613" s="1"/>
    </row>
    <row r="614" spans="1:2" x14ac:dyDescent="0.2">
      <c r="A614" s="1"/>
      <c r="B614" s="1"/>
    </row>
    <row r="615" spans="1:2" x14ac:dyDescent="0.2">
      <c r="A615" s="1"/>
      <c r="B615" s="1"/>
    </row>
    <row r="616" spans="1:2" x14ac:dyDescent="0.2">
      <c r="A616" s="1"/>
      <c r="B616" s="1"/>
    </row>
    <row r="617" spans="1:2" x14ac:dyDescent="0.2">
      <c r="A617" s="1"/>
      <c r="B617" s="1"/>
    </row>
    <row r="618" spans="1:2" x14ac:dyDescent="0.2">
      <c r="A618" s="1"/>
      <c r="B618" s="1"/>
    </row>
    <row r="619" spans="1:2" x14ac:dyDescent="0.2">
      <c r="A619" s="1"/>
      <c r="B619" s="1"/>
    </row>
    <row r="620" spans="1:2" x14ac:dyDescent="0.2">
      <c r="A620" s="1"/>
      <c r="B620" s="1"/>
    </row>
    <row r="621" spans="1:2" x14ac:dyDescent="0.2">
      <c r="A621" s="1"/>
      <c r="B621" s="1"/>
    </row>
    <row r="622" spans="1:2" x14ac:dyDescent="0.2">
      <c r="A622" s="1"/>
      <c r="B622" s="1"/>
    </row>
    <row r="623" spans="1:2" x14ac:dyDescent="0.2">
      <c r="A623" s="1"/>
      <c r="B623" s="1"/>
    </row>
    <row r="624" spans="1:2" x14ac:dyDescent="0.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61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2015-11-12T08:50:25Z</dcterms:created>
  <dcterms:modified xsi:type="dcterms:W3CDTF">2018-07-12T12:03:39Z</dcterms:modified>
</cp:coreProperties>
</file>