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<sst xmlns="http://schemas.openxmlformats.org/spreadsheetml/2006/main" count="478" uniqueCount="96">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</sst>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497472"/>
        <c:axId val="-20570163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3424"/>
        <c:axId val="-2067706224"/>
      </c:scatterChart>
      <c:valAx>
        <c:axId val="-205749747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16320"/>
        <c:crosses val="autoZero"/>
        <c:crossBetween val="midCat"/>
      </c:valAx>
      <c:valAx>
        <c:axId val="-205701632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97472"/>
        <c:crosses val="autoZero"/>
        <c:crossBetween val="midCat"/>
      </c:valAx>
      <c:valAx>
        <c:axId val="-2067706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133424"/>
        <c:crosses val="max"/>
        <c:crossBetween val="midCat"/>
      </c:valAx>
      <c:valAx>
        <c:axId val="-205513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7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022_QC5_2018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2.0258994620000006E-12</v>
          </cell>
          <cell r="B7">
            <v>2.2306059780324432E-13</v>
          </cell>
          <cell r="C7">
            <v>-7.8716765075000089E-12</v>
          </cell>
          <cell r="D7">
            <v>2.3223792635181249E-13</v>
          </cell>
        </row>
      </sheetData>
      <sheetData sheetId="2">
        <row r="7">
          <cell r="A7">
            <v>1.5518253349999999E-12</v>
          </cell>
          <cell r="B7">
            <v>2.3741483918464259E-13</v>
          </cell>
          <cell r="C7">
            <v>-1.1663133180000008E-11</v>
          </cell>
          <cell r="D7">
            <v>2.8266835175794036E-13</v>
          </cell>
        </row>
      </sheetData>
      <sheetData sheetId="3">
        <row r="7">
          <cell r="A7">
            <v>1.2607870055000006E-12</v>
          </cell>
          <cell r="B7">
            <v>2.4749957914280168E-13</v>
          </cell>
          <cell r="C7">
            <v>-1.6980266175000008E-11</v>
          </cell>
          <cell r="D7">
            <v>2.8033328009572762E-13</v>
          </cell>
        </row>
      </sheetData>
      <sheetData sheetId="4">
        <row r="7">
          <cell r="A7">
            <v>1.4688339440000004E-12</v>
          </cell>
          <cell r="B7">
            <v>2.6195167893595625E-13</v>
          </cell>
          <cell r="C7">
            <v>-2.3687789800000005E-11</v>
          </cell>
          <cell r="D7">
            <v>2.8438162275353611E-13</v>
          </cell>
        </row>
      </sheetData>
      <sheetData sheetId="5">
        <row r="7">
          <cell r="A7">
            <v>5.7866603150000002E-13</v>
          </cell>
          <cell r="B7">
            <v>2.6537546996234732E-13</v>
          </cell>
          <cell r="C7">
            <v>-3.5449829750000005E-11</v>
          </cell>
          <cell r="D7">
            <v>3.2688426114498637E-13</v>
          </cell>
        </row>
      </sheetData>
      <sheetData sheetId="6">
        <row r="7">
          <cell r="A7">
            <v>2.2964741750000005E-13</v>
          </cell>
          <cell r="B7">
            <v>2.6942291823231882E-13</v>
          </cell>
          <cell r="C7">
            <v>-5.0362131950000057E-11</v>
          </cell>
          <cell r="D7">
            <v>4.2099087235452328E-13</v>
          </cell>
        </row>
      </sheetData>
      <sheetData sheetId="7">
        <row r="7">
          <cell r="A7">
            <v>-3.2059687500000003E-13</v>
          </cell>
          <cell r="B7">
            <v>2.4507022917345912E-13</v>
          </cell>
          <cell r="C7">
            <v>-7.2168404799999992E-11</v>
          </cell>
          <cell r="D7">
            <v>5.6825367130009829E-13</v>
          </cell>
        </row>
      </sheetData>
      <sheetData sheetId="8">
        <row r="7">
          <cell r="A7">
            <v>-8.2536644299999973E-13</v>
          </cell>
          <cell r="B7">
            <v>2.531428936231055E-13</v>
          </cell>
          <cell r="C7">
            <v>-1.0254666294999995E-10</v>
          </cell>
          <cell r="D7">
            <v>7.0510803540511339E-13</v>
          </cell>
        </row>
      </sheetData>
      <sheetData sheetId="9">
        <row r="7">
          <cell r="A7">
            <v>-1.4290435304999998E-12</v>
          </cell>
          <cell r="B7">
            <v>2.5634040218777991E-13</v>
          </cell>
          <cell r="C7">
            <v>-1.4942315999999998E-10</v>
          </cell>
          <cell r="D7">
            <v>1.0551480480932401E-12</v>
          </cell>
        </row>
      </sheetData>
      <sheetData sheetId="10">
        <row r="7">
          <cell r="A7">
            <v>-2.485194272E-12</v>
          </cell>
          <cell r="B7">
            <v>2.7840248394639566E-13</v>
          </cell>
          <cell r="C7">
            <v>-2.1535128850000011E-10</v>
          </cell>
          <cell r="D7">
            <v>1.4469790418837596E-12</v>
          </cell>
        </row>
      </sheetData>
      <sheetData sheetId="11">
        <row r="7">
          <cell r="A7">
            <v>-4.7953109300000021E-12</v>
          </cell>
          <cell r="B7">
            <v>2.9145323347542032E-13</v>
          </cell>
          <cell r="C7">
            <v>-3.1030822299999995E-10</v>
          </cell>
          <cell r="D7">
            <v>2.0725039337074893E-12</v>
          </cell>
        </row>
      </sheetData>
      <sheetData sheetId="12">
        <row r="7">
          <cell r="A7">
            <v>-5.3535133174999996E-12</v>
          </cell>
          <cell r="B7">
            <v>3.2244968068220561E-13</v>
          </cell>
          <cell r="C7">
            <v>-4.5091610649999981E-10</v>
          </cell>
          <cell r="D7">
            <v>2.9935526609454031E-12</v>
          </cell>
        </row>
      </sheetData>
      <sheetData sheetId="13">
        <row r="7">
          <cell r="A7">
            <v>-6.6052053390000012E-12</v>
          </cell>
          <cell r="B7">
            <v>2.9889719684849969E-13</v>
          </cell>
          <cell r="C7">
            <v>-6.4896767349999974E-10</v>
          </cell>
          <cell r="D7">
            <v>4.2283011009616729E-12</v>
          </cell>
        </row>
      </sheetData>
      <sheetData sheetId="14">
        <row r="7">
          <cell r="A7">
            <v>-1.1323209405E-12</v>
          </cell>
          <cell r="B7">
            <v>3.9863192717284599E-13</v>
          </cell>
          <cell r="C7">
            <v>-9.3147036150000027E-10</v>
          </cell>
          <cell r="D7">
            <v>5.9936720454200765E-12</v>
          </cell>
        </row>
      </sheetData>
      <sheetData sheetId="15">
        <row r="7">
          <cell r="A7">
            <v>-1.8621903735E-12</v>
          </cell>
          <cell r="B7">
            <v>3.9830409736385008E-13</v>
          </cell>
          <cell r="C7">
            <v>-1.3919134550000006E-9</v>
          </cell>
          <cell r="D7">
            <v>9.5256817510270175E-12</v>
          </cell>
        </row>
      </sheetData>
      <sheetData sheetId="16">
        <row r="7">
          <cell r="A7">
            <v>-8.0331119210000011E-12</v>
          </cell>
          <cell r="B7">
            <v>5.2307645620420932E-13</v>
          </cell>
          <cell r="C7">
            <v>-1.9705259949999986E-9</v>
          </cell>
          <cell r="D7">
            <v>1.3019389903647202E-11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 x14ac:dyDescent="0.2">
      <c r="A3" s="40" t="s">
        <v>1</v>
      </c>
      <c r="B3" s="41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2"/>
      <c r="B4" s="43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4" t="s">
        <v>60</v>
      </c>
      <c r="F6" s="13"/>
      <c r="G6" s="14">
        <v>700</v>
      </c>
      <c r="H6" s="15"/>
      <c r="I6" s="16">
        <v>961</v>
      </c>
      <c r="J6" s="17">
        <v>22.3</v>
      </c>
      <c r="K6" s="18">
        <v>872</v>
      </c>
      <c r="L6" s="12">
        <f>SQRT(K6)</f>
        <v>29.529646120466801</v>
      </c>
      <c r="M6" s="14">
        <v>92602</v>
      </c>
      <c r="N6" s="23">
        <f>SQRT(M6)</f>
        <v>304.30576728021441</v>
      </c>
      <c r="O6" s="67">
        <f>'[1]700uA'!A7</f>
        <v>-8.0331119210000011E-12</v>
      </c>
      <c r="P6" s="12">
        <f>'[1]700uA'!B7</f>
        <v>5.2307645620420932E-13</v>
      </c>
      <c r="Q6" s="68">
        <f>'[1]700uA'!C7</f>
        <v>-1.9705259949999986E-9</v>
      </c>
      <c r="R6" s="68">
        <f>'[1]700uA'!D7</f>
        <v>1.3019389903647202E-11</v>
      </c>
    </row>
    <row r="7" spans="1:18" x14ac:dyDescent="0.2">
      <c r="A7" s="9" t="s">
        <v>3</v>
      </c>
      <c r="B7" s="11" t="s">
        <v>80</v>
      </c>
      <c r="C7"/>
      <c r="D7"/>
      <c r="E7" s="55"/>
      <c r="F7" s="13"/>
      <c r="G7" s="14">
        <v>690</v>
      </c>
      <c r="H7" s="15"/>
      <c r="I7" s="16"/>
      <c r="J7" s="17"/>
      <c r="K7" s="18">
        <v>525</v>
      </c>
      <c r="L7" s="12">
        <f t="shared" ref="L7:L21" si="0">SQRT(K7)</f>
        <v>22.912878474779198</v>
      </c>
      <c r="M7" s="18">
        <v>88193</v>
      </c>
      <c r="N7" s="23">
        <f t="shared" ref="N7:N21" si="1">SQRT(M7)</f>
        <v>296.97306275148929</v>
      </c>
      <c r="O7" s="67">
        <f>'[1]690uA'!A7</f>
        <v>-1.8621903735E-12</v>
      </c>
      <c r="P7" s="68">
        <f>'[1]690uA'!B7</f>
        <v>3.9830409736385008E-13</v>
      </c>
      <c r="Q7" s="68">
        <f>'[1]690uA'!C7</f>
        <v>-1.3919134550000006E-9</v>
      </c>
      <c r="R7" s="68">
        <f>'[1]690uA'!D7</f>
        <v>9.5256817510270175E-12</v>
      </c>
    </row>
    <row r="8" spans="1:18" x14ac:dyDescent="0.2">
      <c r="A8" s="9" t="s">
        <v>28</v>
      </c>
      <c r="B8" s="11" t="s">
        <v>80</v>
      </c>
      <c r="C8"/>
      <c r="D8"/>
      <c r="E8" s="55"/>
      <c r="F8" s="13"/>
      <c r="G8" s="14">
        <v>680</v>
      </c>
      <c r="H8" s="15"/>
      <c r="I8" s="16"/>
      <c r="J8" s="17"/>
      <c r="K8" s="18">
        <v>322</v>
      </c>
      <c r="L8" s="12">
        <f t="shared" si="0"/>
        <v>17.944358444926362</v>
      </c>
      <c r="M8" s="14">
        <v>83385</v>
      </c>
      <c r="N8" s="23">
        <f t="shared" si="1"/>
        <v>288.76461001999536</v>
      </c>
      <c r="O8" s="67">
        <f>'[1]680uA'!A7</f>
        <v>-1.1323209405E-12</v>
      </c>
      <c r="P8" s="68">
        <f>'[1]680uA'!B7</f>
        <v>3.9863192717284599E-13</v>
      </c>
      <c r="Q8" s="68">
        <f>'[1]680uA'!C7</f>
        <v>-9.3147036150000027E-10</v>
      </c>
      <c r="R8" s="68">
        <f>'[1]680uA'!D7</f>
        <v>5.9936720454200765E-12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5"/>
      <c r="F9" s="13"/>
      <c r="G9" s="14">
        <v>670</v>
      </c>
      <c r="H9" s="15"/>
      <c r="I9" s="16"/>
      <c r="J9" s="17"/>
      <c r="K9" s="18">
        <v>274</v>
      </c>
      <c r="L9" s="12">
        <f t="shared" si="0"/>
        <v>16.552945357246848</v>
      </c>
      <c r="M9" s="14">
        <v>80551</v>
      </c>
      <c r="N9" s="23">
        <f t="shared" si="1"/>
        <v>283.81508064230837</v>
      </c>
      <c r="O9" s="67">
        <f>'[1]670uA'!A7</f>
        <v>-6.6052053390000012E-12</v>
      </c>
      <c r="P9" s="68">
        <f>'[1]670uA'!B7</f>
        <v>2.9889719684849969E-13</v>
      </c>
      <c r="Q9" s="68">
        <f>'[1]670uA'!C7</f>
        <v>-6.4896767349999974E-10</v>
      </c>
      <c r="R9" s="68">
        <f>'[1]670uA'!D7</f>
        <v>4.2283011009616729E-12</v>
      </c>
    </row>
    <row r="10" spans="1:18" x14ac:dyDescent="0.2">
      <c r="A10" s="40" t="s">
        <v>23</v>
      </c>
      <c r="B10" s="41"/>
      <c r="C10" s="4"/>
      <c r="D10" s="6"/>
      <c r="E10" s="55"/>
      <c r="F10" s="13"/>
      <c r="G10" s="14">
        <v>660</v>
      </c>
      <c r="H10" s="15"/>
      <c r="I10" s="16"/>
      <c r="J10" s="17"/>
      <c r="K10" s="18">
        <v>227</v>
      </c>
      <c r="L10" s="12">
        <f t="shared" si="0"/>
        <v>15.066519173319364</v>
      </c>
      <c r="M10" s="14">
        <v>77584</v>
      </c>
      <c r="N10" s="23">
        <f t="shared" si="1"/>
        <v>278.53904573685895</v>
      </c>
      <c r="O10" s="67">
        <f>'[1]660uA'!A7</f>
        <v>-5.3535133174999996E-12</v>
      </c>
      <c r="P10" s="68">
        <f>'[1]660uA'!B7</f>
        <v>3.2244968068220561E-13</v>
      </c>
      <c r="Q10" s="68">
        <f>'[1]660uA'!C7</f>
        <v>-4.5091610649999981E-10</v>
      </c>
      <c r="R10" s="68">
        <f>'[1]660uA'!D7</f>
        <v>2.9935526609454031E-12</v>
      </c>
    </row>
    <row r="11" spans="1:18" x14ac:dyDescent="0.2">
      <c r="A11" s="42"/>
      <c r="B11" s="43"/>
      <c r="C11" s="4"/>
      <c r="D11" s="6"/>
      <c r="E11" s="55"/>
      <c r="F11" s="13"/>
      <c r="G11" s="14">
        <v>650</v>
      </c>
      <c r="H11" s="15"/>
      <c r="I11" s="16"/>
      <c r="J11" s="17"/>
      <c r="K11" s="18">
        <v>173</v>
      </c>
      <c r="L11" s="12">
        <f t="shared" si="0"/>
        <v>13.152946437965905</v>
      </c>
      <c r="M11" s="14">
        <v>75624</v>
      </c>
      <c r="N11" s="23">
        <f t="shared" si="1"/>
        <v>274.99818181217125</v>
      </c>
      <c r="O11" s="67">
        <f>'[1]650uA'!A7</f>
        <v>-4.7953109300000021E-12</v>
      </c>
      <c r="P11" s="68">
        <f>'[1]650uA'!B7</f>
        <v>2.9145323347542032E-13</v>
      </c>
      <c r="Q11" s="68">
        <f>'[1]650uA'!C7</f>
        <v>-3.1030822299999995E-10</v>
      </c>
      <c r="R11" s="68">
        <f>'[1]650uA'!D7</f>
        <v>2.0725039337074893E-12</v>
      </c>
    </row>
    <row r="12" spans="1:18" x14ac:dyDescent="0.2">
      <c r="A12" s="9" t="s">
        <v>57</v>
      </c>
      <c r="B12" s="11" t="s">
        <v>80</v>
      </c>
      <c r="C12" s="4"/>
      <c r="D12" s="6"/>
      <c r="E12" s="55"/>
      <c r="F12" s="13"/>
      <c r="G12" s="14">
        <v>640</v>
      </c>
      <c r="H12" s="15"/>
      <c r="I12" s="16"/>
      <c r="J12" s="17"/>
      <c r="K12" s="18">
        <v>144</v>
      </c>
      <c r="L12" s="12">
        <f t="shared" si="0"/>
        <v>12</v>
      </c>
      <c r="M12" s="14">
        <v>73695</v>
      </c>
      <c r="N12" s="23">
        <f>SQRT(M12)</f>
        <v>271.46823018541232</v>
      </c>
      <c r="O12" s="67">
        <f>'[1]640uA'!A7</f>
        <v>-2.485194272E-12</v>
      </c>
      <c r="P12" s="68">
        <f>'[1]640uA'!B7</f>
        <v>2.7840248394639566E-13</v>
      </c>
      <c r="Q12" s="68">
        <f>'[1]640uA'!C7</f>
        <v>-2.1535128850000011E-10</v>
      </c>
      <c r="R12" s="68">
        <f>'[1]640uA'!D7</f>
        <v>1.4469790418837596E-12</v>
      </c>
    </row>
    <row r="13" spans="1:18" x14ac:dyDescent="0.2">
      <c r="A13" s="9" t="s">
        <v>45</v>
      </c>
      <c r="B13" s="11" t="s">
        <v>80</v>
      </c>
      <c r="C13" s="4"/>
      <c r="D13" s="6"/>
      <c r="E13" s="55"/>
      <c r="F13" s="13"/>
      <c r="G13" s="14">
        <v>630</v>
      </c>
      <c r="H13" s="15"/>
      <c r="I13" s="16"/>
      <c r="J13" s="17"/>
      <c r="K13" s="18">
        <v>96</v>
      </c>
      <c r="L13" s="12">
        <f t="shared" si="0"/>
        <v>9.7979589711327115</v>
      </c>
      <c r="M13" s="14">
        <v>71732</v>
      </c>
      <c r="N13" s="23">
        <f t="shared" si="1"/>
        <v>267.82830320935091</v>
      </c>
      <c r="O13" s="67">
        <f>'[1]630uA'!A7</f>
        <v>-1.4290435304999998E-12</v>
      </c>
      <c r="P13" s="68">
        <f>'[1]630uA'!B7</f>
        <v>2.5634040218777991E-13</v>
      </c>
      <c r="Q13" s="68">
        <f>'[1]630uA'!C7</f>
        <v>-1.4942315999999998E-10</v>
      </c>
      <c r="R13" s="68">
        <f>'[1]630uA'!D7</f>
        <v>1.0551480480932401E-12</v>
      </c>
    </row>
    <row r="14" spans="1:18" x14ac:dyDescent="0.2">
      <c r="A14" s="9" t="s">
        <v>54</v>
      </c>
      <c r="B14" s="11" t="s">
        <v>80</v>
      </c>
      <c r="C14" s="4"/>
      <c r="D14" s="6"/>
      <c r="E14" s="55"/>
      <c r="F14" s="13"/>
      <c r="G14" s="14">
        <v>620</v>
      </c>
      <c r="H14" s="15"/>
      <c r="I14" s="16"/>
      <c r="J14" s="17"/>
      <c r="K14" s="18">
        <v>87</v>
      </c>
      <c r="L14" s="12">
        <f t="shared" si="0"/>
        <v>9.3273790530888157</v>
      </c>
      <c r="M14" s="14">
        <v>68882</v>
      </c>
      <c r="N14" s="23">
        <f t="shared" si="1"/>
        <v>262.45380545917027</v>
      </c>
      <c r="O14" s="67">
        <f>'[1]620uA'!A7</f>
        <v>-8.2536644299999973E-13</v>
      </c>
      <c r="P14" s="68">
        <f>'[1]620uA'!B7</f>
        <v>2.531428936231055E-13</v>
      </c>
      <c r="Q14" s="68">
        <f>'[1]620uA'!C7</f>
        <v>-1.0254666294999995E-10</v>
      </c>
      <c r="R14" s="68">
        <f>'[1]620uA'!D7</f>
        <v>7.0510803540511339E-13</v>
      </c>
    </row>
    <row r="15" spans="1:18" x14ac:dyDescent="0.2">
      <c r="A15" s="9" t="s">
        <v>55</v>
      </c>
      <c r="B15" s="11" t="s">
        <v>80</v>
      </c>
      <c r="C15" s="4"/>
      <c r="D15" s="6"/>
      <c r="E15" s="55"/>
      <c r="F15" s="13"/>
      <c r="G15" s="14">
        <v>610</v>
      </c>
      <c r="H15" s="15"/>
      <c r="I15" s="16"/>
      <c r="J15" s="17"/>
      <c r="K15" s="18">
        <v>75</v>
      </c>
      <c r="L15" s="12">
        <f t="shared" si="0"/>
        <v>8.6602540378443873</v>
      </c>
      <c r="M15" s="14">
        <v>62412</v>
      </c>
      <c r="N15" s="23">
        <f t="shared" si="1"/>
        <v>249.82393800434738</v>
      </c>
      <c r="O15" s="67">
        <f>'[1]610uA'!A7</f>
        <v>-3.2059687500000003E-13</v>
      </c>
      <c r="P15" s="68">
        <f>'[1]610uA'!B7</f>
        <v>2.4507022917345912E-13</v>
      </c>
      <c r="Q15" s="68">
        <f>'[1]610uA'!C7</f>
        <v>-7.2168404799999992E-11</v>
      </c>
      <c r="R15" s="68">
        <f>'[1]610uA'!D7</f>
        <v>5.6825367130009829E-13</v>
      </c>
    </row>
    <row r="16" spans="1:18" x14ac:dyDescent="0.2">
      <c r="A16" s="9" t="s">
        <v>49</v>
      </c>
      <c r="B16" s="11" t="s">
        <v>80</v>
      </c>
      <c r="C16" s="4"/>
      <c r="D16" s="6"/>
      <c r="E16" s="55"/>
      <c r="F16" s="13"/>
      <c r="G16" s="14">
        <v>600</v>
      </c>
      <c r="H16" s="15"/>
      <c r="I16" s="16"/>
      <c r="J16" s="17"/>
      <c r="K16" s="18">
        <v>49</v>
      </c>
      <c r="L16" s="12">
        <f t="shared" si="0"/>
        <v>7</v>
      </c>
      <c r="M16" s="14">
        <v>49068</v>
      </c>
      <c r="N16" s="23">
        <f t="shared" si="1"/>
        <v>221.5129793036968</v>
      </c>
      <c r="O16" s="67">
        <f>'[1]600uA'!A7</f>
        <v>2.2964741750000005E-13</v>
      </c>
      <c r="P16" s="68">
        <f>'[1]600uA'!B7</f>
        <v>2.6942291823231882E-13</v>
      </c>
      <c r="Q16" s="68">
        <f>'[1]600uA'!C7</f>
        <v>-5.0362131950000057E-11</v>
      </c>
      <c r="R16" s="68">
        <f>'[1]600uA'!D7</f>
        <v>4.2099087235452328E-13</v>
      </c>
    </row>
    <row r="17" spans="1:20" x14ac:dyDescent="0.2">
      <c r="A17" s="9" t="s">
        <v>62</v>
      </c>
      <c r="B17" s="11" t="s">
        <v>80</v>
      </c>
      <c r="C17" s="4"/>
      <c r="D17" s="6"/>
      <c r="E17" s="55"/>
      <c r="F17" s="13"/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30396</v>
      </c>
      <c r="N17" s="23">
        <f t="shared" si="1"/>
        <v>174.34448657758008</v>
      </c>
      <c r="O17" s="67">
        <f>'[1]590uA'!A7</f>
        <v>5.7866603150000002E-13</v>
      </c>
      <c r="P17" s="68">
        <f>'[1]590uA'!B7</f>
        <v>2.6537546996234732E-13</v>
      </c>
      <c r="Q17" s="68">
        <f>'[1]590uA'!C7</f>
        <v>-3.5449829750000005E-11</v>
      </c>
      <c r="R17" s="68">
        <f>'[1]590uA'!D7</f>
        <v>3.2688426114498637E-13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5"/>
      <c r="F18" s="13"/>
      <c r="G18" s="14">
        <v>580</v>
      </c>
      <c r="H18" s="15"/>
      <c r="I18" s="16"/>
      <c r="J18" s="17"/>
      <c r="K18" s="18">
        <v>16</v>
      </c>
      <c r="L18" s="12">
        <f t="shared" si="0"/>
        <v>4</v>
      </c>
      <c r="M18" s="14">
        <v>20913</v>
      </c>
      <c r="N18" s="23">
        <f t="shared" si="1"/>
        <v>144.61327739872297</v>
      </c>
      <c r="O18" s="67">
        <f>'[1]580uA'!A7</f>
        <v>1.4688339440000004E-12</v>
      </c>
      <c r="P18" s="68">
        <f>'[1]580uA'!B7</f>
        <v>2.6195167893595625E-13</v>
      </c>
      <c r="Q18" s="68">
        <f>'[1]580uA'!C7</f>
        <v>-2.3687789800000005E-11</v>
      </c>
      <c r="R18" s="68">
        <f>'[1]580uA'!D7</f>
        <v>2.8438162275353611E-13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5"/>
      <c r="F19" s="13"/>
      <c r="G19" s="14">
        <v>570</v>
      </c>
      <c r="H19" s="15"/>
      <c r="I19" s="16"/>
      <c r="J19" s="17"/>
      <c r="K19" s="18">
        <v>17</v>
      </c>
      <c r="L19" s="12">
        <f t="shared" si="0"/>
        <v>4.1231056256176606</v>
      </c>
      <c r="M19" s="14">
        <v>8535</v>
      </c>
      <c r="N19" s="23">
        <f t="shared" si="1"/>
        <v>92.385063727855922</v>
      </c>
      <c r="O19" s="67">
        <f>'[1]570uA'!A7</f>
        <v>1.2607870055000006E-12</v>
      </c>
      <c r="P19" s="68">
        <f>'[1]570uA'!B7</f>
        <v>2.4749957914280168E-13</v>
      </c>
      <c r="Q19" s="68">
        <f>'[1]570uA'!C7</f>
        <v>-1.6980266175000008E-11</v>
      </c>
      <c r="R19" s="68">
        <f>'[1]570uA'!D7</f>
        <v>2.8033328009572762E-13</v>
      </c>
    </row>
    <row r="20" spans="1:20" x14ac:dyDescent="0.2">
      <c r="A20" s="9" t="s">
        <v>65</v>
      </c>
      <c r="B20" s="11" t="s">
        <v>80</v>
      </c>
      <c r="C20" s="4"/>
      <c r="D20" s="6"/>
      <c r="E20" s="55"/>
      <c r="F20" s="13"/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1326</v>
      </c>
      <c r="N20" s="23">
        <f t="shared" si="1"/>
        <v>36.414282912066248</v>
      </c>
      <c r="O20" s="67">
        <f>'[1]560uA'!A7</f>
        <v>1.5518253349999999E-12</v>
      </c>
      <c r="P20" s="68">
        <f>'[1]560uA'!B7</f>
        <v>2.3741483918464259E-13</v>
      </c>
      <c r="Q20" s="68">
        <f>'[1]560uA'!C7</f>
        <v>-1.1663133180000008E-11</v>
      </c>
      <c r="R20" s="68">
        <f>'[1]560uA'!D7</f>
        <v>2.8266835175794036E-13</v>
      </c>
    </row>
    <row r="21" spans="1:20" x14ac:dyDescent="0.2">
      <c r="A21" s="9" t="s">
        <v>66</v>
      </c>
      <c r="B21" s="11" t="s">
        <v>80</v>
      </c>
      <c r="C21" s="4"/>
      <c r="D21" s="6"/>
      <c r="E21" s="56"/>
      <c r="F21" s="13"/>
      <c r="G21" s="14">
        <v>550</v>
      </c>
      <c r="H21" s="15"/>
      <c r="I21" s="16"/>
      <c r="J21" s="17"/>
      <c r="K21" s="18">
        <v>4</v>
      </c>
      <c r="L21" s="12">
        <f t="shared" si="0"/>
        <v>2</v>
      </c>
      <c r="M21" s="14">
        <v>14</v>
      </c>
      <c r="N21" s="23">
        <f t="shared" si="1"/>
        <v>3.7416573867739413</v>
      </c>
      <c r="O21" s="67">
        <f>'[1]550uA'!A7</f>
        <v>2.0258994620000006E-12</v>
      </c>
      <c r="P21" s="68">
        <f>'[1]550uA'!B7</f>
        <v>2.2306059780324432E-13</v>
      </c>
      <c r="Q21" s="68">
        <f>'[1]550uA'!C7</f>
        <v>-7.8716765075000089E-12</v>
      </c>
      <c r="R21" s="68">
        <f>'[1]550uA'!D7</f>
        <v>2.3223792635181249E-13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 x14ac:dyDescent="0.2">
      <c r="A26" s="40" t="s">
        <v>0</v>
      </c>
      <c r="B26" s="41"/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 x14ac:dyDescent="0.2">
      <c r="A27" s="42"/>
      <c r="B27" s="43"/>
      <c r="E27" s="49"/>
      <c r="F27" s="49"/>
      <c r="G27" s="49"/>
      <c r="H27" s="49"/>
      <c r="I27" s="49"/>
      <c r="J27" s="49"/>
      <c r="K27" s="49"/>
      <c r="L27" s="49"/>
      <c r="M27" s="4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698.57525276423382</v>
      </c>
      <c r="F30" s="29">
        <f t="shared" ref="F30:F45" si="3">F6*(AVERAGE($J$6:$J$21)+273.15)/(AVERAGE($I$6:$I$21))*($I$48/$I$49)</f>
        <v>0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-1.9624928830789986E-9</v>
      </c>
      <c r="K30" s="33">
        <f>SQRT(P6^2+R6^2)</f>
        <v>1.3029893416380114E-11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688.59560629617329</v>
      </c>
      <c r="F31" s="29">
        <f t="shared" si="3"/>
        <v>0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-1.3900512646265006E-9</v>
      </c>
      <c r="K31" s="33">
        <f t="shared" ref="K31:K45" si="6">SQRT(P7^2+R7^2)</f>
        <v>9.5340054004508508E-12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0" t="s">
        <v>52</v>
      </c>
      <c r="B32" s="41"/>
      <c r="E32" s="29">
        <f t="shared" si="2"/>
        <v>678.61595982811286</v>
      </c>
      <c r="F32" s="29">
        <f t="shared" si="3"/>
        <v>0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-9.3033804055950028E-10</v>
      </c>
      <c r="K32" s="33">
        <f t="shared" si="6"/>
        <v>6.0069136835326362E-12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2"/>
      <c r="B33" s="43"/>
      <c r="E33" s="29">
        <f t="shared" si="2"/>
        <v>668.63631336005244</v>
      </c>
      <c r="F33" s="29">
        <f t="shared" si="3"/>
        <v>0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-6.4236246816099974E-10</v>
      </c>
      <c r="K33" s="33">
        <f t="shared" si="6"/>
        <v>4.2388524077487748E-12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658.6566668919919</v>
      </c>
      <c r="F34" s="29">
        <f t="shared" si="3"/>
        <v>0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-4.4556259318249983E-10</v>
      </c>
      <c r="K34" s="33">
        <f t="shared" si="6"/>
        <v>3.0108688663615625E-12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648.67702042393137</v>
      </c>
      <c r="F35" s="29">
        <f t="shared" si="3"/>
        <v>0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-3.0551291206999994E-10</v>
      </c>
      <c r="K35" s="33">
        <f t="shared" si="6"/>
        <v>2.0928969259226064E-12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638.69737395587094</v>
      </c>
      <c r="F36" s="29">
        <f t="shared" si="3"/>
        <v>0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-2.128660942280001E-10</v>
      </c>
      <c r="K36" s="33">
        <f t="shared" si="6"/>
        <v>1.4735183374218205E-12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628.71772748781041</v>
      </c>
      <c r="F37" s="29">
        <f t="shared" si="3"/>
        <v>0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-1.4799411646949998E-10</v>
      </c>
      <c r="K37" s="33">
        <f t="shared" si="6"/>
        <v>1.085839677479492E-12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0" t="s">
        <v>11</v>
      </c>
      <c r="B38" s="41"/>
      <c r="E38" s="29">
        <f t="shared" si="2"/>
        <v>618.73808101974998</v>
      </c>
      <c r="F38" s="29">
        <f t="shared" si="3"/>
        <v>0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-1.0172129650699995E-10</v>
      </c>
      <c r="K38" s="33">
        <f t="shared" si="6"/>
        <v>7.4917198705286462E-13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4"/>
      <c r="B39" s="45"/>
      <c r="E39" s="29">
        <f t="shared" si="2"/>
        <v>608.75843455168956</v>
      </c>
      <c r="F39" s="29">
        <f t="shared" si="3"/>
        <v>0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-7.184780792499999E-11</v>
      </c>
      <c r="K39" s="33">
        <f t="shared" si="6"/>
        <v>6.188470345514891E-13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2"/>
      <c r="B40" s="43"/>
      <c r="E40" s="29">
        <f t="shared" si="2"/>
        <v>598.77878808362902</v>
      </c>
      <c r="F40" s="29">
        <f t="shared" si="3"/>
        <v>0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-5.0591779367500057E-11</v>
      </c>
      <c r="K40" s="33">
        <f t="shared" si="6"/>
        <v>4.9982199178771769E-13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588.79914161556849</v>
      </c>
      <c r="F41" s="29">
        <f t="shared" si="3"/>
        <v>0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-3.6028495781500004E-11</v>
      </c>
      <c r="K41" s="33">
        <f t="shared" si="6"/>
        <v>4.2104329972348492E-13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578.81949514750806</v>
      </c>
      <c r="F42" s="29">
        <f t="shared" si="3"/>
        <v>0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-2.5156623744000005E-11</v>
      </c>
      <c r="K42" s="33">
        <f t="shared" si="6"/>
        <v>3.8664142232474368E-13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0" t="s">
        <v>12</v>
      </c>
      <c r="B43" s="41"/>
      <c r="E43" s="29">
        <f t="shared" si="2"/>
        <v>568.83984867944753</v>
      </c>
      <c r="F43" s="29">
        <f t="shared" si="3"/>
        <v>0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-1.8241053180500009E-11</v>
      </c>
      <c r="K43" s="33">
        <f t="shared" si="6"/>
        <v>3.7395559844063524E-13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2"/>
      <c r="B44" s="43"/>
      <c r="E44" s="29">
        <f t="shared" si="2"/>
        <v>558.8602022113871</v>
      </c>
      <c r="F44" s="29">
        <f t="shared" si="3"/>
        <v>0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-1.3214958515000008E-11</v>
      </c>
      <c r="K44" s="33">
        <f t="shared" si="6"/>
        <v>3.6914387838703273E-13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548.88055574332657</v>
      </c>
      <c r="F45" s="29">
        <f t="shared" si="3"/>
        <v>0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-9.8975759695000099E-12</v>
      </c>
      <c r="K45" s="33">
        <f t="shared" si="6"/>
        <v>3.2201006929680107E-13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2018-07-12T12:45:46Z</dcterms:modified>
</cp:coreProperties>
</file>