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<sst xmlns="http://schemas.openxmlformats.org/spreadsheetml/2006/main" count="479" uniqueCount="97">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</sst>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692.0936267076584</c:v>
                </c:pt>
                <c:pt idx="1">
                  <c:v>682.2065748975491</c:v>
                </c:pt>
                <c:pt idx="2">
                  <c:v>672.3195230874397</c:v>
                </c:pt>
                <c:pt idx="3">
                  <c:v>662.4324712773302</c:v>
                </c:pt>
                <c:pt idx="4">
                  <c:v>652.5454194672209</c:v>
                </c:pt>
                <c:pt idx="5">
                  <c:v>642.6583676571113</c:v>
                </c:pt>
                <c:pt idx="6">
                  <c:v>632.771315847002</c:v>
                </c:pt>
                <c:pt idx="7">
                  <c:v>622.8842640368926</c:v>
                </c:pt>
                <c:pt idx="8">
                  <c:v>612.9972122267833</c:v>
                </c:pt>
                <c:pt idx="9">
                  <c:v>603.1101604166738</c:v>
                </c:pt>
                <c:pt idx="10">
                  <c:v>593.2231086065644</c:v>
                </c:pt>
                <c:pt idx="11">
                  <c:v>583.336056796455</c:v>
                </c:pt>
                <c:pt idx="12">
                  <c:v>573.4490049863456</c:v>
                </c:pt>
                <c:pt idx="13">
                  <c:v>563.5619531762361</c:v>
                </c:pt>
                <c:pt idx="14">
                  <c:v>553.6749013661268</c:v>
                </c:pt>
                <c:pt idx="15">
                  <c:v>543.7878495560173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2144"/>
        <c:axId val="-206094644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692.0936267076584</c:v>
                </c:pt>
                <c:pt idx="1">
                  <c:v>682.2065748975491</c:v>
                </c:pt>
                <c:pt idx="2">
                  <c:v>672.3195230874397</c:v>
                </c:pt>
                <c:pt idx="3">
                  <c:v>662.4324712773302</c:v>
                </c:pt>
                <c:pt idx="4">
                  <c:v>652.5454194672209</c:v>
                </c:pt>
                <c:pt idx="5">
                  <c:v>642.6583676571113</c:v>
                </c:pt>
                <c:pt idx="6">
                  <c:v>632.771315847002</c:v>
                </c:pt>
                <c:pt idx="7">
                  <c:v>622.8842640368926</c:v>
                </c:pt>
                <c:pt idx="8">
                  <c:v>612.9972122267833</c:v>
                </c:pt>
                <c:pt idx="9">
                  <c:v>603.1101604166738</c:v>
                </c:pt>
                <c:pt idx="10">
                  <c:v>593.2231086065644</c:v>
                </c:pt>
                <c:pt idx="11">
                  <c:v>583.336056796455</c:v>
                </c:pt>
                <c:pt idx="12">
                  <c:v>573.4490049863456</c:v>
                </c:pt>
                <c:pt idx="13">
                  <c:v>563.5619531762361</c:v>
                </c:pt>
                <c:pt idx="14">
                  <c:v>553.6749013661268</c:v>
                </c:pt>
                <c:pt idx="15">
                  <c:v>543.7878495560173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54784"/>
        <c:axId val="-2062062704"/>
      </c:scatterChart>
      <c:valAx>
        <c:axId val="-2063302144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46448"/>
        <c:crosses val="autoZero"/>
        <c:crossBetween val="midCat"/>
      </c:valAx>
      <c:valAx>
        <c:axId val="-206094644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2144"/>
        <c:crosses val="autoZero"/>
        <c:crossBetween val="midCat"/>
      </c:valAx>
      <c:valAx>
        <c:axId val="-2062062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9554784"/>
        <c:crosses val="max"/>
        <c:crossBetween val="midCat"/>
      </c:valAx>
      <c:valAx>
        <c:axId val="-20695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20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8_23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1.5791643095238089E-11</v>
          </cell>
          <cell r="B7">
            <v>1.782173653205368E-12</v>
          </cell>
          <cell r="C7">
            <v>6.8627398310502213E-12</v>
          </cell>
          <cell r="D7">
            <v>1.944310215512954E-12</v>
          </cell>
        </row>
      </sheetData>
      <sheetData sheetId="2">
        <row r="7">
          <cell r="A7">
            <v>1.5745626509433965E-11</v>
          </cell>
          <cell r="B7">
            <v>2.2056777243661436E-12</v>
          </cell>
          <cell r="C7">
            <v>3.054669692523363E-12</v>
          </cell>
          <cell r="D7">
            <v>2.3407781603156816E-12</v>
          </cell>
        </row>
      </sheetData>
      <sheetData sheetId="3">
        <row r="7">
          <cell r="A7">
            <v>1.5315241071428579E-11</v>
          </cell>
          <cell r="B7">
            <v>2.1334299898598543E-12</v>
          </cell>
          <cell r="C7">
            <v>-1.5916157143540674E-12</v>
          </cell>
          <cell r="D7">
            <v>2.6064189020271126E-12</v>
          </cell>
        </row>
      </sheetData>
      <sheetData sheetId="4">
        <row r="7">
          <cell r="A7">
            <v>1.5490925336538471E-11</v>
          </cell>
          <cell r="B7">
            <v>1.9411699812452818E-12</v>
          </cell>
          <cell r="C7">
            <v>-8.3104541042654024E-12</v>
          </cell>
          <cell r="D7">
            <v>2.8183256012444303E-12</v>
          </cell>
        </row>
      </sheetData>
      <sheetData sheetId="5">
        <row r="7">
          <cell r="A7">
            <v>1.5455782554455441E-11</v>
          </cell>
          <cell r="B7">
            <v>2.1096057593669285E-12</v>
          </cell>
          <cell r="C7">
            <v>-1.7091794373271892E-11</v>
          </cell>
          <cell r="D7">
            <v>3.5977116578098966E-12</v>
          </cell>
        </row>
      </sheetData>
      <sheetData sheetId="6">
        <row r="7">
          <cell r="A7">
            <v>1.5747251761904769E-11</v>
          </cell>
          <cell r="B7">
            <v>1.9385463034810248E-12</v>
          </cell>
          <cell r="C7">
            <v>-3.1218023445378139E-11</v>
          </cell>
          <cell r="D7">
            <v>5.0378915637789207E-12</v>
          </cell>
        </row>
      </sheetData>
      <sheetData sheetId="7">
        <row r="7">
          <cell r="A7">
            <v>1.5076048732394375E-11</v>
          </cell>
          <cell r="B7">
            <v>2.1205217384140614E-12</v>
          </cell>
          <cell r="C7">
            <v>-4.9381231380952397E-11</v>
          </cell>
          <cell r="D7">
            <v>6.0735475325253288E-12</v>
          </cell>
        </row>
      </sheetData>
      <sheetData sheetId="8">
        <row r="7">
          <cell r="A7">
            <v>1.5730523671497607E-11</v>
          </cell>
          <cell r="B7">
            <v>2.2655006625667403E-12</v>
          </cell>
          <cell r="C7">
            <v>-7.6840933227272738E-11</v>
          </cell>
          <cell r="D7">
            <v>8.5427727155898584E-12</v>
          </cell>
        </row>
      </sheetData>
      <sheetData sheetId="9">
        <row r="7">
          <cell r="A7">
            <v>1.5245890033175369E-11</v>
          </cell>
          <cell r="B7">
            <v>2.0498743642899406E-12</v>
          </cell>
          <cell r="C7">
            <v>-1.1593031021582729E-10</v>
          </cell>
          <cell r="D7">
            <v>1.3269756942496398E-11</v>
          </cell>
        </row>
      </sheetData>
      <sheetData sheetId="10">
        <row r="7">
          <cell r="A7">
            <v>1.4590155531818182E-11</v>
          </cell>
          <cell r="B7">
            <v>2.4881353648355377E-12</v>
          </cell>
          <cell r="C7">
            <v>-1.7277531711711704E-10</v>
          </cell>
          <cell r="D7">
            <v>1.7872470785152544E-11</v>
          </cell>
        </row>
      </sheetData>
      <sheetData sheetId="11">
        <row r="7">
          <cell r="A7">
            <v>1.4382185915492957E-11</v>
          </cell>
          <cell r="B7">
            <v>2.5084274103214043E-12</v>
          </cell>
          <cell r="C7">
            <v>-2.5184208490566027E-10</v>
          </cell>
          <cell r="D7">
            <v>2.3532007902166746E-11</v>
          </cell>
        </row>
      </sheetData>
      <sheetData sheetId="12">
        <row r="7">
          <cell r="A7">
            <v>1.4467058349282297E-11</v>
          </cell>
          <cell r="B7">
            <v>2.5043325323943795E-12</v>
          </cell>
          <cell r="C7">
            <v>-3.6147109000000009E-10</v>
          </cell>
          <cell r="D7">
            <v>3.3891441454292094E-11</v>
          </cell>
        </row>
      </sheetData>
      <sheetData sheetId="13">
        <row r="7">
          <cell r="A7">
            <v>1.4787232366812208E-11</v>
          </cell>
          <cell r="B7">
            <v>2.9288749418487109E-12</v>
          </cell>
          <cell r="C7">
            <v>-5.2631450090497737E-10</v>
          </cell>
          <cell r="D7">
            <v>4.9536043497709813E-11</v>
          </cell>
        </row>
      </sheetData>
      <sheetData sheetId="14">
        <row r="7">
          <cell r="A7">
            <v>1.3635893119617225E-11</v>
          </cell>
          <cell r="B7">
            <v>3.5547621135847332E-12</v>
          </cell>
          <cell r="C7">
            <v>-7.7543605480769143E-10</v>
          </cell>
          <cell r="D7">
            <v>7.2555052202546708E-11</v>
          </cell>
        </row>
      </sheetData>
      <sheetData sheetId="15">
        <row r="7">
          <cell r="A7">
            <v>1.303463328846154E-11</v>
          </cell>
          <cell r="B7">
            <v>3.974455064525874E-12</v>
          </cell>
          <cell r="C7">
            <v>-1.1127995528846154E-9</v>
          </cell>
          <cell r="D7">
            <v>1.0265863506660857E-10</v>
          </cell>
        </row>
      </sheetData>
      <sheetData sheetId="16">
        <row r="7">
          <cell r="A7">
            <v>1.2723624679545456E-11</v>
          </cell>
          <cell r="B7">
            <v>8.080240675095391E-12</v>
          </cell>
          <cell r="C7">
            <v>-1.6045676834862383E-9</v>
          </cell>
          <cell r="D7">
            <v>1.5170777699972697E-10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3897.4</v>
      </c>
      <c r="G6" s="14">
        <v>700</v>
      </c>
      <c r="H6" s="15" t="s">
        <v>96</v>
      </c>
      <c r="I6" s="16">
        <v>970</v>
      </c>
      <c r="J6" s="17">
        <v>22.3</v>
      </c>
      <c r="K6" s="18">
        <v>312</v>
      </c>
      <c r="L6" s="12">
        <f>SQRT(K6)</f>
        <v>17.663521732655695</v>
      </c>
      <c r="M6" s="14">
        <v>102075</v>
      </c>
      <c r="N6" s="23">
        <f>SQRT(M6)</f>
        <v>319.49178393191897</v>
      </c>
      <c r="O6" s="41">
        <f>'[1]700uA'!A7</f>
        <v>1.2723624679545456E-11</v>
      </c>
      <c r="P6" s="41">
        <f>'[1]700uA'!B7</f>
        <v>8.080240675095391E-12</v>
      </c>
      <c r="Q6" s="41">
        <f>'[1]700uA'!C7</f>
        <v>-1.6045676834862383E-9</v>
      </c>
      <c r="R6" s="41">
        <f>'[1]700uA'!D7</f>
        <v>1.5170777699972697E-10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3842.4</v>
      </c>
      <c r="G7" s="14">
        <v>690</v>
      </c>
      <c r="H7" s="15"/>
      <c r="I7" s="16">
        <v>970</v>
      </c>
      <c r="J7" s="17">
        <v>22.3</v>
      </c>
      <c r="K7" s="18">
        <v>317</v>
      </c>
      <c r="L7" s="12">
        <f t="shared" ref="L7:L21" si="0">SQRT(K7)</f>
        <v>17.804493814764857</v>
      </c>
      <c r="M7" s="36">
        <v>96216</v>
      </c>
      <c r="N7" s="23">
        <f t="shared" ref="N7:N20" si="1">SQRT(M7)</f>
        <v>310.1870403482389</v>
      </c>
      <c r="O7" s="41">
        <f>'[1]690uA'!A7</f>
        <v>1.303463328846154E-11</v>
      </c>
      <c r="P7" s="41">
        <f>'[1]690uA'!B7</f>
        <v>3.974455064525874E-12</v>
      </c>
      <c r="Q7" s="41">
        <f>'[1]690uA'!C7</f>
        <v>-1.1127995528846154E-9</v>
      </c>
      <c r="R7" s="41">
        <f>'[1]690uA'!D7</f>
        <v>1.0265863506660857E-10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3786.8</v>
      </c>
      <c r="G8" s="14">
        <v>680</v>
      </c>
      <c r="H8" s="15"/>
      <c r="I8" s="16">
        <v>970</v>
      </c>
      <c r="J8" s="17">
        <v>22.3</v>
      </c>
      <c r="K8" s="18">
        <v>255</v>
      </c>
      <c r="L8" s="12">
        <f t="shared" si="0"/>
        <v>15.968719422671311</v>
      </c>
      <c r="M8" s="36">
        <v>91314</v>
      </c>
      <c r="N8" s="23">
        <f t="shared" si="1"/>
        <v>302.18206432546589</v>
      </c>
      <c r="O8" s="41">
        <f>'[1]680uA'!A7</f>
        <v>1.3635893119617225E-11</v>
      </c>
      <c r="P8" s="41">
        <f>'[1]680uA'!B7</f>
        <v>3.5547621135847332E-12</v>
      </c>
      <c r="Q8" s="41">
        <f>'[1]680uA'!C7</f>
        <v>-7.7543605480769143E-10</v>
      </c>
      <c r="R8" s="41">
        <f>'[1]680uA'!D7</f>
        <v>7.2555052202546708E-11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3731.4</v>
      </c>
      <c r="G9" s="14">
        <v>670</v>
      </c>
      <c r="H9" s="15"/>
      <c r="I9" s="16">
        <v>970</v>
      </c>
      <c r="J9" s="17">
        <v>22.3</v>
      </c>
      <c r="K9" s="18">
        <v>261</v>
      </c>
      <c r="L9" s="12">
        <f t="shared" si="0"/>
        <v>16.15549442140351</v>
      </c>
      <c r="M9" s="14">
        <v>86951</v>
      </c>
      <c r="N9" s="23">
        <f t="shared" si="1"/>
        <v>294.87454959694298</v>
      </c>
      <c r="O9" s="41">
        <f>'[1]670uA'!A7</f>
        <v>1.4787232366812208E-11</v>
      </c>
      <c r="P9" s="41">
        <f>'[1]670uA'!B7</f>
        <v>2.9288749418487109E-12</v>
      </c>
      <c r="Q9" s="41">
        <f>'[1]670uA'!C7</f>
        <v>-5.2631450090497737E-10</v>
      </c>
      <c r="R9" s="41">
        <f>'[1]670uA'!D7</f>
        <v>4.9536043497709813E-11</v>
      </c>
    </row>
    <row r="10" spans="1:18" x14ac:dyDescent="0.2">
      <c r="A10" s="42" t="s">
        <v>23</v>
      </c>
      <c r="B10" s="43"/>
      <c r="C10" s="4"/>
      <c r="D10" s="6"/>
      <c r="E10" s="57"/>
      <c r="F10" s="13">
        <v>3676</v>
      </c>
      <c r="G10" s="14">
        <v>660</v>
      </c>
      <c r="H10" s="15"/>
      <c r="I10" s="16">
        <v>970</v>
      </c>
      <c r="J10" s="17">
        <v>22.3</v>
      </c>
      <c r="K10" s="18">
        <v>215</v>
      </c>
      <c r="L10" s="12">
        <f t="shared" si="0"/>
        <v>14.66287829861518</v>
      </c>
      <c r="M10" s="14">
        <v>83466</v>
      </c>
      <c r="N10" s="23">
        <f t="shared" si="1"/>
        <v>288.90482862008383</v>
      </c>
      <c r="O10" s="41">
        <f>'[1]660uA'!A7</f>
        <v>1.4467058349282297E-11</v>
      </c>
      <c r="P10" s="41">
        <f>'[1]660uA'!B7</f>
        <v>2.5043325323943795E-12</v>
      </c>
      <c r="Q10" s="41">
        <f>'[1]660uA'!C7</f>
        <v>-3.6147109000000009E-10</v>
      </c>
      <c r="R10" s="41">
        <f>'[1]660uA'!D7</f>
        <v>3.3891441454292094E-11</v>
      </c>
    </row>
    <row r="11" spans="1:18" x14ac:dyDescent="0.2">
      <c r="A11" s="44"/>
      <c r="B11" s="45"/>
      <c r="C11" s="4"/>
      <c r="D11" s="6"/>
      <c r="E11" s="57"/>
      <c r="F11" s="13">
        <v>3620.6</v>
      </c>
      <c r="G11" s="14">
        <v>650</v>
      </c>
      <c r="H11" s="15"/>
      <c r="I11" s="16">
        <v>970</v>
      </c>
      <c r="J11" s="17">
        <v>22.3</v>
      </c>
      <c r="K11" s="18">
        <v>183</v>
      </c>
      <c r="L11" s="12">
        <f t="shared" si="0"/>
        <v>13.527749258468683</v>
      </c>
      <c r="M11" s="14">
        <v>81241</v>
      </c>
      <c r="N11" s="23">
        <f t="shared" si="1"/>
        <v>285.02806879323305</v>
      </c>
      <c r="O11" s="41">
        <f>'[1]650uA'!A7</f>
        <v>1.4382185915492957E-11</v>
      </c>
      <c r="P11" s="41">
        <f>'[1]650uA'!B7</f>
        <v>2.5084274103214043E-12</v>
      </c>
      <c r="Q11" s="41">
        <f>'[1]650uA'!C7</f>
        <v>-2.5184208490566027E-10</v>
      </c>
      <c r="R11" s="41">
        <f>'[1]650uA'!D7</f>
        <v>2.3532007902166746E-11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3565</v>
      </c>
      <c r="G12" s="14">
        <v>640</v>
      </c>
      <c r="H12" s="15"/>
      <c r="I12" s="16">
        <v>970</v>
      </c>
      <c r="J12" s="17">
        <v>22.3</v>
      </c>
      <c r="K12" s="18">
        <v>190</v>
      </c>
      <c r="L12" s="12">
        <f t="shared" si="0"/>
        <v>13.784048752090222</v>
      </c>
      <c r="M12" s="14">
        <v>79148</v>
      </c>
      <c r="N12" s="23">
        <f t="shared" si="1"/>
        <v>281.33254344280897</v>
      </c>
      <c r="O12" s="41">
        <f>'[1]640uA'!A7</f>
        <v>1.4590155531818182E-11</v>
      </c>
      <c r="P12" s="41">
        <f>'[1]640uA'!B7</f>
        <v>2.4881353648355377E-12</v>
      </c>
      <c r="Q12" s="41">
        <f>'[1]640uA'!C7</f>
        <v>-1.7277531711711704E-10</v>
      </c>
      <c r="R12" s="41">
        <f>'[1]640uA'!D7</f>
        <v>1.7872470785152544E-11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3509.2</v>
      </c>
      <c r="G13" s="14">
        <v>630</v>
      </c>
      <c r="H13" s="15"/>
      <c r="I13" s="16">
        <v>970</v>
      </c>
      <c r="J13" s="17">
        <v>22.3</v>
      </c>
      <c r="K13" s="18">
        <v>135</v>
      </c>
      <c r="L13" s="12">
        <f t="shared" si="0"/>
        <v>11.61895003862225</v>
      </c>
      <c r="M13" s="14">
        <v>76772</v>
      </c>
      <c r="N13" s="23">
        <f t="shared" si="1"/>
        <v>277.07760645710795</v>
      </c>
      <c r="O13" s="41">
        <f>'[1]630uA'!A7</f>
        <v>1.5245890033175369E-11</v>
      </c>
      <c r="P13" s="41">
        <f>'[1]630uA'!B7</f>
        <v>2.0498743642899406E-12</v>
      </c>
      <c r="Q13" s="41">
        <f>'[1]630uA'!C7</f>
        <v>-1.1593031021582729E-10</v>
      </c>
      <c r="R13" s="41">
        <f>'[1]630uA'!D7</f>
        <v>1.3269756942496398E-11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3453.8</v>
      </c>
      <c r="G14" s="14">
        <v>620</v>
      </c>
      <c r="H14" s="15"/>
      <c r="I14" s="16">
        <v>970</v>
      </c>
      <c r="J14" s="17">
        <v>22.3</v>
      </c>
      <c r="K14" s="18">
        <v>88</v>
      </c>
      <c r="L14" s="12">
        <f t="shared" si="0"/>
        <v>9.3808315196468595</v>
      </c>
      <c r="M14" s="14">
        <v>74382</v>
      </c>
      <c r="N14" s="23">
        <f t="shared" si="1"/>
        <v>272.73063634289417</v>
      </c>
      <c r="O14" s="41">
        <f>'[1]620uA'!A7</f>
        <v>1.5730523671497607E-11</v>
      </c>
      <c r="P14" s="41">
        <f>'[1]620uA'!B7</f>
        <v>2.2655006625667403E-12</v>
      </c>
      <c r="Q14" s="41">
        <f>'[1]620uA'!C7</f>
        <v>-7.6840933227272738E-11</v>
      </c>
      <c r="R14" s="41">
        <f>'[1]620uA'!D7</f>
        <v>8.5427727155898584E-12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3398.4</v>
      </c>
      <c r="G15" s="14">
        <v>610</v>
      </c>
      <c r="H15" s="15"/>
      <c r="I15" s="16">
        <v>970</v>
      </c>
      <c r="J15" s="17">
        <v>22.3</v>
      </c>
      <c r="K15" s="18">
        <v>81</v>
      </c>
      <c r="L15" s="12">
        <f t="shared" si="0"/>
        <v>9</v>
      </c>
      <c r="M15" s="14">
        <v>69031</v>
      </c>
      <c r="N15" s="23">
        <f t="shared" si="1"/>
        <v>262.73751159665039</v>
      </c>
      <c r="O15" s="41">
        <f>'[1]610uA'!A7</f>
        <v>1.5076048732394375E-11</v>
      </c>
      <c r="P15" s="41">
        <f>'[1]610uA'!B7</f>
        <v>2.1205217384140614E-12</v>
      </c>
      <c r="Q15" s="41">
        <f>'[1]610uA'!C7</f>
        <v>-4.9381231380952397E-11</v>
      </c>
      <c r="R15" s="41">
        <f>'[1]610uA'!D7</f>
        <v>6.0735475325253288E-12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3343</v>
      </c>
      <c r="G16" s="14">
        <v>600</v>
      </c>
      <c r="H16" s="15"/>
      <c r="I16" s="16">
        <v>970</v>
      </c>
      <c r="J16" s="17">
        <v>22.3</v>
      </c>
      <c r="K16" s="18">
        <v>40</v>
      </c>
      <c r="L16" s="12">
        <f t="shared" si="0"/>
        <v>6.324555320336759</v>
      </c>
      <c r="M16" s="14">
        <v>59209</v>
      </c>
      <c r="N16" s="23">
        <f t="shared" si="1"/>
        <v>243.32899539512343</v>
      </c>
      <c r="O16" s="41">
        <f>'[1]600uA'!A7</f>
        <v>1.5747251761904769E-11</v>
      </c>
      <c r="P16" s="41">
        <f>'[1]600uA'!B7</f>
        <v>1.9385463034810248E-12</v>
      </c>
      <c r="Q16" s="41">
        <f>'[1]600uA'!C7</f>
        <v>-3.1218023445378139E-11</v>
      </c>
      <c r="R16" s="41">
        <f>'[1]600uA'!D7</f>
        <v>5.0378915637789207E-12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3287.2</v>
      </c>
      <c r="G17" s="14">
        <v>590</v>
      </c>
      <c r="H17" s="15"/>
      <c r="I17" s="16">
        <v>970</v>
      </c>
      <c r="J17" s="17">
        <v>22.3</v>
      </c>
      <c r="K17" s="18">
        <v>42</v>
      </c>
      <c r="L17" s="12">
        <f t="shared" si="0"/>
        <v>6.4807406984078604</v>
      </c>
      <c r="M17" s="14">
        <v>37350</v>
      </c>
      <c r="N17" s="23">
        <f t="shared" si="1"/>
        <v>193.26148090087688</v>
      </c>
      <c r="O17" s="41">
        <f>'[1]590uA'!A7</f>
        <v>1.5455782554455441E-11</v>
      </c>
      <c r="P17" s="41">
        <f>'[1]590uA'!B7</f>
        <v>2.1096057593669285E-12</v>
      </c>
      <c r="Q17" s="41">
        <f>'[1]590uA'!C7</f>
        <v>-1.7091794373271892E-11</v>
      </c>
      <c r="R17" s="41">
        <f>'[1]590uA'!D7</f>
        <v>3.5977116578098966E-12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3231.8</v>
      </c>
      <c r="G18" s="14">
        <v>580</v>
      </c>
      <c r="H18" s="15"/>
      <c r="I18" s="16">
        <v>970</v>
      </c>
      <c r="J18" s="17">
        <v>22.3</v>
      </c>
      <c r="K18" s="18">
        <v>28</v>
      </c>
      <c r="L18" s="12">
        <f t="shared" si="0"/>
        <v>5.2915026221291814</v>
      </c>
      <c r="M18" s="14">
        <v>26053</v>
      </c>
      <c r="N18" s="23">
        <f t="shared" si="1"/>
        <v>161.40941732129511</v>
      </c>
      <c r="O18" s="41">
        <f>'[1]580uA'!A7</f>
        <v>1.5490925336538471E-11</v>
      </c>
      <c r="P18" s="41">
        <f>'[1]580uA'!B7</f>
        <v>1.9411699812452818E-12</v>
      </c>
      <c r="Q18" s="41">
        <f>'[1]580uA'!C7</f>
        <v>-8.3104541042654024E-12</v>
      </c>
      <c r="R18" s="41">
        <f>'[1]580uA'!D7</f>
        <v>2.8183256012444303E-12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3176.2</v>
      </c>
      <c r="G19" s="14">
        <v>570</v>
      </c>
      <c r="H19" s="15"/>
      <c r="I19" s="16">
        <v>970</v>
      </c>
      <c r="J19" s="17">
        <v>22.3</v>
      </c>
      <c r="K19" s="18">
        <v>21</v>
      </c>
      <c r="L19" s="12">
        <f t="shared" si="0"/>
        <v>4.5825756949558398</v>
      </c>
      <c r="M19" s="14">
        <v>14607</v>
      </c>
      <c r="N19" s="23">
        <f t="shared" si="1"/>
        <v>120.85942247090212</v>
      </c>
      <c r="O19" s="41">
        <f>'[1]570uA'!A7</f>
        <v>1.5315241071428579E-11</v>
      </c>
      <c r="P19" s="41">
        <f>'[1]570uA'!B7</f>
        <v>2.1334299898598543E-12</v>
      </c>
      <c r="Q19" s="41">
        <f>'[1]570uA'!C7</f>
        <v>-1.5916157143540674E-12</v>
      </c>
      <c r="R19" s="41">
        <f>'[1]570uA'!D7</f>
        <v>2.6064189020271126E-12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3121</v>
      </c>
      <c r="G20" s="14">
        <v>560</v>
      </c>
      <c r="H20" s="15"/>
      <c r="I20" s="16">
        <v>970</v>
      </c>
      <c r="J20" s="17">
        <v>22.3</v>
      </c>
      <c r="K20" s="18">
        <v>8</v>
      </c>
      <c r="L20" s="12">
        <f t="shared" si="0"/>
        <v>2.8284271247461903</v>
      </c>
      <c r="M20" s="14">
        <v>4057</v>
      </c>
      <c r="N20" s="23">
        <f t="shared" si="1"/>
        <v>63.694583757176716</v>
      </c>
      <c r="O20" s="41">
        <f>'[1]560uA'!A7</f>
        <v>1.5745626509433965E-11</v>
      </c>
      <c r="P20" s="41">
        <f>'[1]560uA'!B7</f>
        <v>2.2056777243661436E-12</v>
      </c>
      <c r="Q20" s="41">
        <f>'[1]560uA'!C7</f>
        <v>3.054669692523363E-12</v>
      </c>
      <c r="R20" s="41">
        <f>'[1]560uA'!D7</f>
        <v>2.3407781603156816E-12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3065.2</v>
      </c>
      <c r="G21" s="14">
        <v>550</v>
      </c>
      <c r="H21" s="15"/>
      <c r="I21" s="16">
        <v>970</v>
      </c>
      <c r="J21" s="17">
        <v>22.3</v>
      </c>
      <c r="K21" s="18">
        <v>2</v>
      </c>
      <c r="L21" s="12">
        <f t="shared" si="0"/>
        <v>1.4142135623730951</v>
      </c>
      <c r="M21" s="14">
        <v>350</v>
      </c>
      <c r="N21" s="23">
        <f>SQRT(M21)</f>
        <v>18.708286933869708</v>
      </c>
      <c r="O21" s="41">
        <f>'[1]550uA'!A7</f>
        <v>1.5791643095238089E-11</v>
      </c>
      <c r="P21" s="41">
        <f>'[1]550uA'!B7</f>
        <v>1.782173653205368E-12</v>
      </c>
      <c r="Q21" s="41">
        <f>'[1]550uA'!C7</f>
        <v>6.8627398310502213E-12</v>
      </c>
      <c r="R21" s="41">
        <f>'[1]550uA'!D7</f>
        <v>1.944310215512954E-12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692.09362670765847</v>
      </c>
      <c r="F30" s="29">
        <f t="shared" ref="F30:F45" si="3">F6*(AVERAGE($J$6:$J$21)+273.15)/(AVERAGE($I$6:$I$21))*($I$48/$I$49)</f>
        <v>3853.3795724720403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-1.6172913081657838E-9</v>
      </c>
      <c r="K30" s="33">
        <f>SQRT(P6^2+R6^2)</f>
        <v>1.5192280899050791E-10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682.2065748975491</v>
      </c>
      <c r="F31" s="29">
        <f t="shared" si="3"/>
        <v>3799.0007875164388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-1.1258341861730769E-9</v>
      </c>
      <c r="K31" s="33">
        <f t="shared" ref="K31:K45" si="6">SQRT(P7^2+R7^2)</f>
        <v>1.0273554227626898E-10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2"/>
        <v>672.31952308743973</v>
      </c>
      <c r="F32" s="29">
        <f t="shared" si="3"/>
        <v>3744.0287794522305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-7.8907194792730867E-10</v>
      </c>
      <c r="K32" s="33">
        <f t="shared" si="6"/>
        <v>7.2642081012306186E-11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4"/>
      <c r="B33" s="45"/>
      <c r="E33" s="29">
        <f t="shared" si="2"/>
        <v>662.43247127733025</v>
      </c>
      <c r="F33" s="29">
        <f t="shared" si="3"/>
        <v>3689.2545124242238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-5.4110173327178954E-10</v>
      </c>
      <c r="K33" s="33">
        <f t="shared" si="6"/>
        <v>4.9622554487168312E-11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652.54541946722088</v>
      </c>
      <c r="F34" s="29">
        <f t="shared" si="3"/>
        <v>3634.4802453962179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-3.7593814834928238E-10</v>
      </c>
      <c r="K34" s="33">
        <f t="shared" si="6"/>
        <v>3.3983841532153447E-11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642.6583676571114</v>
      </c>
      <c r="F35" s="29">
        <f t="shared" si="3"/>
        <v>3579.7059783682116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-2.6622427082115324E-10</v>
      </c>
      <c r="K35" s="33">
        <f t="shared" si="6"/>
        <v>2.3665324928690288E-11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632.77131584700203</v>
      </c>
      <c r="F36" s="29">
        <f t="shared" si="3"/>
        <v>3524.7339703040034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-1.8736547264893523E-10</v>
      </c>
      <c r="K36" s="33">
        <f t="shared" si="6"/>
        <v>1.8044833874543606E-11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622.88426403689266</v>
      </c>
      <c r="F37" s="29">
        <f t="shared" si="3"/>
        <v>3469.5642212035928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-1.3117620024900265E-10</v>
      </c>
      <c r="K37" s="33">
        <f t="shared" si="6"/>
        <v>1.3427152871040995E-11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2" t="s">
        <v>11</v>
      </c>
      <c r="B38" s="43"/>
      <c r="E38" s="29">
        <f t="shared" si="2"/>
        <v>612.99721222678329</v>
      </c>
      <c r="F38" s="29">
        <f t="shared" si="3"/>
        <v>3414.7899541755869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-9.2571456898770339E-11</v>
      </c>
      <c r="K38" s="33">
        <f t="shared" si="6"/>
        <v>8.8380687326087734E-12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6"/>
      <c r="B39" s="47"/>
      <c r="E39" s="29">
        <f t="shared" si="2"/>
        <v>603.11016041667381</v>
      </c>
      <c r="F39" s="29">
        <f t="shared" si="3"/>
        <v>3360.0156871475806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-6.4457280113346772E-11</v>
      </c>
      <c r="K39" s="33">
        <f t="shared" si="6"/>
        <v>6.4330857349277651E-12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4"/>
      <c r="B40" s="45"/>
      <c r="E40" s="29">
        <f t="shared" si="2"/>
        <v>593.22310860656444</v>
      </c>
      <c r="F40" s="29">
        <f t="shared" si="3"/>
        <v>3305.2414201195743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-4.6965275207282905E-11</v>
      </c>
      <c r="K40" s="33">
        <f t="shared" si="6"/>
        <v>5.3979915875383466E-12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583.33605679645495</v>
      </c>
      <c r="F41" s="29">
        <f t="shared" si="3"/>
        <v>3250.0716710191637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-3.2547576927727334E-11</v>
      </c>
      <c r="K41" s="33">
        <f t="shared" si="6"/>
        <v>4.170607345782548E-12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573.44900498634559</v>
      </c>
      <c r="F42" s="29">
        <f t="shared" si="3"/>
        <v>3195.2974039911583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-2.3801379440803875E-11</v>
      </c>
      <c r="K42" s="33">
        <f t="shared" si="6"/>
        <v>3.4221484612327369E-12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2" t="s">
        <v>12</v>
      </c>
      <c r="B43" s="43"/>
      <c r="E43" s="29">
        <f t="shared" si="2"/>
        <v>563.5619531762361</v>
      </c>
      <c r="F43" s="29">
        <f t="shared" si="3"/>
        <v>3140.3253959269496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-1.6906856785782647E-11</v>
      </c>
      <c r="K43" s="33">
        <f t="shared" si="6"/>
        <v>3.3682254993509026E-12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4"/>
      <c r="B44" s="45"/>
      <c r="E44" s="29">
        <f t="shared" si="2"/>
        <v>553.67490136612685</v>
      </c>
      <c r="F44" s="29">
        <f t="shared" si="3"/>
        <v>3085.7488699351456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-1.2690956816910603E-11</v>
      </c>
      <c r="K44" s="33">
        <f t="shared" si="6"/>
        <v>3.2162488429187001E-12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543.78784955601736</v>
      </c>
      <c r="F45" s="29">
        <f t="shared" si="3"/>
        <v>3030.579120834735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-8.9289032641878668E-12</v>
      </c>
      <c r="K45" s="33">
        <f t="shared" si="6"/>
        <v>2.6375149562281912E-12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970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2018-07-12T12:46:57Z</dcterms:modified>
</cp:coreProperties>
</file>