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<sst xmlns="http://schemas.openxmlformats.org/spreadsheetml/2006/main" count="478" uniqueCount="96">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</sst>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692.8078616165416</c:v>
                </c:pt>
                <c:pt idx="1">
                  <c:v>682.9106064505909</c:v>
                </c:pt>
                <c:pt idx="2">
                  <c:v>673.0133512846402</c:v>
                </c:pt>
                <c:pt idx="3">
                  <c:v>663.1160961186897</c:v>
                </c:pt>
                <c:pt idx="4">
                  <c:v>653.218840952739</c:v>
                </c:pt>
                <c:pt idx="5">
                  <c:v>643.3215857867885</c:v>
                </c:pt>
                <c:pt idx="6">
                  <c:v>633.424330620838</c:v>
                </c:pt>
                <c:pt idx="7">
                  <c:v>623.5270754548873</c:v>
                </c:pt>
                <c:pt idx="8">
                  <c:v>613.6298202889367</c:v>
                </c:pt>
                <c:pt idx="9">
                  <c:v>603.7325651229862</c:v>
                </c:pt>
                <c:pt idx="10">
                  <c:v>593.8353099570355</c:v>
                </c:pt>
                <c:pt idx="11">
                  <c:v>583.9380547910851</c:v>
                </c:pt>
                <c:pt idx="12">
                  <c:v>574.0407996251343</c:v>
                </c:pt>
                <c:pt idx="13">
                  <c:v>564.1435444591837</c:v>
                </c:pt>
                <c:pt idx="14">
                  <c:v>554.2462892932332</c:v>
                </c:pt>
                <c:pt idx="15">
                  <c:v>544.3490341272826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923888"/>
        <c:axId val="-206056065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692.8078616165416</c:v>
                </c:pt>
                <c:pt idx="1">
                  <c:v>682.9106064505909</c:v>
                </c:pt>
                <c:pt idx="2">
                  <c:v>673.0133512846402</c:v>
                </c:pt>
                <c:pt idx="3">
                  <c:v>663.1160961186897</c:v>
                </c:pt>
                <c:pt idx="4">
                  <c:v>653.218840952739</c:v>
                </c:pt>
                <c:pt idx="5">
                  <c:v>643.3215857867885</c:v>
                </c:pt>
                <c:pt idx="6">
                  <c:v>633.424330620838</c:v>
                </c:pt>
                <c:pt idx="7">
                  <c:v>623.5270754548873</c:v>
                </c:pt>
                <c:pt idx="8">
                  <c:v>613.6298202889367</c:v>
                </c:pt>
                <c:pt idx="9">
                  <c:v>603.7325651229862</c:v>
                </c:pt>
                <c:pt idx="10">
                  <c:v>593.8353099570355</c:v>
                </c:pt>
                <c:pt idx="11">
                  <c:v>583.9380547910851</c:v>
                </c:pt>
                <c:pt idx="12">
                  <c:v>574.0407996251343</c:v>
                </c:pt>
                <c:pt idx="13">
                  <c:v>564.1435444591837</c:v>
                </c:pt>
                <c:pt idx="14">
                  <c:v>554.2462892932332</c:v>
                </c:pt>
                <c:pt idx="15">
                  <c:v>544.3490341272826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91456"/>
        <c:axId val="-2052984240"/>
      </c:scatterChart>
      <c:valAx>
        <c:axId val="-2076923888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60656"/>
        <c:crosses val="autoZero"/>
        <c:crossBetween val="midCat"/>
      </c:valAx>
      <c:valAx>
        <c:axId val="-2060560656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23888"/>
        <c:crosses val="autoZero"/>
        <c:crossBetween val="midCat"/>
      </c:valAx>
      <c:valAx>
        <c:axId val="-2052984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99591456"/>
        <c:crosses val="max"/>
        <c:crossBetween val="midCat"/>
      </c:valAx>
      <c:valAx>
        <c:axId val="-209959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298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29-2504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>
        <row r="7">
          <cell r="A7" t="e">
            <v>#DIV/0!</v>
          </cell>
          <cell r="B7" t="e">
            <v>#DIV/0!</v>
          </cell>
          <cell r="C7" t="e">
            <v>#DIV/0!</v>
          </cell>
          <cell r="D7" t="e">
            <v>#DIV/0!</v>
          </cell>
        </row>
      </sheetData>
      <sheetData sheetId="2">
        <row r="7">
          <cell r="A7">
            <v>1.5992247649606315E-11</v>
          </cell>
          <cell r="B7">
            <v>2.5153490598650316E-12</v>
          </cell>
          <cell r="C7">
            <v>-1.888669793721975E-10</v>
          </cell>
          <cell r="D7">
            <v>4.9373941089090415E-12</v>
          </cell>
        </row>
      </sheetData>
      <sheetData sheetId="3">
        <row r="7">
          <cell r="A7">
            <v>1.5496722234848495E-11</v>
          </cell>
          <cell r="B7">
            <v>2.5825303435509842E-12</v>
          </cell>
          <cell r="C7">
            <v>-2.6437475263157891E-10</v>
          </cell>
          <cell r="D7">
            <v>5.3964231641646799E-12</v>
          </cell>
        </row>
      </sheetData>
      <sheetData sheetId="4">
        <row r="7">
          <cell r="A7">
            <v>1.5423160778816194E-11</v>
          </cell>
          <cell r="B7">
            <v>2.7222273069379482E-12</v>
          </cell>
          <cell r="C7">
            <v>-3.6938035480000045E-10</v>
          </cell>
          <cell r="D7">
            <v>7.2910620954312753E-12</v>
          </cell>
        </row>
      </sheetData>
      <sheetData sheetId="5">
        <row r="7">
          <cell r="A7">
            <v>1.5665770574898782E-11</v>
          </cell>
          <cell r="B7">
            <v>2.2353543473361548E-12</v>
          </cell>
          <cell r="C7">
            <v>-5.2051924732142813E-10</v>
          </cell>
          <cell r="D7">
            <v>9.7246748517602973E-12</v>
          </cell>
        </row>
      </sheetData>
      <sheetData sheetId="6">
        <row r="7">
          <cell r="A7">
            <v>1.5421593963133635E-11</v>
          </cell>
          <cell r="B7">
            <v>2.2400842307571826E-12</v>
          </cell>
          <cell r="C7">
            <v>-7.2851283380952395E-10</v>
          </cell>
          <cell r="D7">
            <v>1.4323656800206281E-11</v>
          </cell>
        </row>
      </sheetData>
      <sheetData sheetId="7">
        <row r="7">
          <cell r="A7">
            <v>1.5194492777777777E-11</v>
          </cell>
          <cell r="B7">
            <v>2.3334243148541044E-12</v>
          </cell>
          <cell r="C7">
            <v>-1.0188149245454546E-9</v>
          </cell>
          <cell r="D7">
            <v>1.9429188828287174E-11</v>
          </cell>
        </row>
      </sheetData>
      <sheetData sheetId="8">
        <row r="7">
          <cell r="A7">
            <v>1.4864815311926615E-11</v>
          </cell>
          <cell r="B7">
            <v>2.5061612489387966E-12</v>
          </cell>
          <cell r="C7">
            <v>-1.4309358341232222E-9</v>
          </cell>
          <cell r="D7">
            <v>3.0673482472588003E-11</v>
          </cell>
        </row>
      </sheetData>
      <sheetData sheetId="9">
        <row r="7">
          <cell r="A7">
            <v>1.4141812319634704E-11</v>
          </cell>
          <cell r="B7">
            <v>2.4634953037198396E-12</v>
          </cell>
          <cell r="C7">
            <v>-2.0137564056603771E-9</v>
          </cell>
          <cell r="D7">
            <v>3.7486184576834412E-11</v>
          </cell>
        </row>
      </sheetData>
      <sheetData sheetId="10">
        <row r="7">
          <cell r="A7">
            <v>1.4069925730875573E-11</v>
          </cell>
          <cell r="B7">
            <v>2.6732255159210035E-12</v>
          </cell>
          <cell r="C7">
            <v>-2.8188846338095255E-9</v>
          </cell>
          <cell r="D7">
            <v>1.6206917823100998E-10</v>
          </cell>
        </row>
      </sheetData>
      <sheetData sheetId="11">
        <row r="7">
          <cell r="A7">
            <v>1.3897679514150939E-11</v>
          </cell>
          <cell r="B7">
            <v>2.4837012093136913E-12</v>
          </cell>
          <cell r="C7">
            <v>-3.9959823849765249E-9</v>
          </cell>
          <cell r="D7">
            <v>8.5642075844278374E-11</v>
          </cell>
        </row>
      </sheetData>
      <sheetData sheetId="12">
        <row r="7">
          <cell r="A7">
            <v>1.4508606181818197E-11</v>
          </cell>
          <cell r="B7">
            <v>2.9529523556662781E-12</v>
          </cell>
          <cell r="C7">
            <v>-5.6445945679611674E-9</v>
          </cell>
          <cell r="D7">
            <v>1.087825680899142E-10</v>
          </cell>
        </row>
      </sheetData>
      <sheetData sheetId="13">
        <row r="7">
          <cell r="A7">
            <v>1.3952769597156404E-11</v>
          </cell>
          <cell r="B7">
            <v>2.6448659028142456E-12</v>
          </cell>
          <cell r="C7">
            <v>-7.9007247028301958E-9</v>
          </cell>
          <cell r="D7">
            <v>1.5588275268975091E-10</v>
          </cell>
        </row>
      </sheetData>
      <sheetData sheetId="14">
        <row r="7">
          <cell r="A7">
            <v>1.4035022162689818E-11</v>
          </cell>
          <cell r="B7">
            <v>3.1719055276961393E-12</v>
          </cell>
          <cell r="C7">
            <v>-1.1152076346153845E-8</v>
          </cell>
          <cell r="D7">
            <v>2.3309735446600136E-10</v>
          </cell>
        </row>
      </sheetData>
      <sheetData sheetId="15">
        <row r="7">
          <cell r="A7">
            <v>1.6047696157024811E-11</v>
          </cell>
          <cell r="B7">
            <v>2.5881944030221878E-12</v>
          </cell>
          <cell r="C7">
            <v>-1.3333127368421053E-10</v>
          </cell>
          <cell r="D7">
            <v>3.7425123187359948E-12</v>
          </cell>
        </row>
      </sheetData>
      <sheetData sheetId="16">
        <row r="7">
          <cell r="A7">
            <v>1.3076237944059403E-11</v>
          </cell>
          <cell r="B7">
            <v>4.5828133771882488E-12</v>
          </cell>
          <cell r="C7">
            <v>-2.129517404444444E-8</v>
          </cell>
          <cell r="D7">
            <v>5.1157745340401543E-10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3897</v>
      </c>
      <c r="G6" s="14">
        <v>700</v>
      </c>
      <c r="H6" s="15"/>
      <c r="I6" s="16">
        <v>969</v>
      </c>
      <c r="J6" s="17">
        <v>22.3</v>
      </c>
      <c r="K6" s="18">
        <v>38</v>
      </c>
      <c r="L6" s="12">
        <f>SQRT(K6)</f>
        <v>6.164414002968976</v>
      </c>
      <c r="M6" s="14">
        <v>103455</v>
      </c>
      <c r="N6" s="23">
        <f>SQRT(M6)</f>
        <v>321.64421337869578</v>
      </c>
      <c r="O6" s="41">
        <f>'[1]700uA'!A7</f>
        <v>1.3076237944059403E-11</v>
      </c>
      <c r="P6" s="41">
        <f>'[1]700uA'!B7</f>
        <v>4.5828133771882488E-12</v>
      </c>
      <c r="Q6" s="41">
        <f>'[1]700uA'!C7</f>
        <v>-2.129517404444444E-8</v>
      </c>
      <c r="R6" s="41">
        <f>'[1]700uA'!D7</f>
        <v>5.1157745340401543E-10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3842</v>
      </c>
      <c r="G7" s="14">
        <v>690</v>
      </c>
      <c r="H7" s="15"/>
      <c r="I7" s="16">
        <v>969</v>
      </c>
      <c r="J7" s="17">
        <v>22.3</v>
      </c>
      <c r="K7" s="18">
        <v>332</v>
      </c>
      <c r="L7" s="12">
        <f t="shared" ref="L7:L21" si="0">SQRT(K7)</f>
        <v>18.220867158288598</v>
      </c>
      <c r="M7" s="36">
        <v>101396</v>
      </c>
      <c r="N7" s="23">
        <f t="shared" ref="N7:N20" si="1">SQRT(M7)</f>
        <v>318.42738575694148</v>
      </c>
      <c r="O7" s="41">
        <f>'[1]690uA'!A7</f>
        <v>1.6047696157024811E-11</v>
      </c>
      <c r="P7" s="41">
        <f>'[1]690uA'!B7</f>
        <v>2.5881944030221878E-12</v>
      </c>
      <c r="Q7" s="41">
        <f>'[1]690uA'!C7</f>
        <v>-1.3333127368421053E-10</v>
      </c>
      <c r="R7" s="41">
        <f>'[1]690uA'!D7</f>
        <v>3.7425123187359948E-12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3786.6</v>
      </c>
      <c r="G8" s="14">
        <v>680</v>
      </c>
      <c r="H8" s="15"/>
      <c r="I8" s="16">
        <v>969</v>
      </c>
      <c r="J8" s="17">
        <v>22.3</v>
      </c>
      <c r="K8" s="18">
        <v>298</v>
      </c>
      <c r="L8" s="12">
        <f t="shared" si="0"/>
        <v>17.262676501632068</v>
      </c>
      <c r="M8" s="36">
        <v>97277</v>
      </c>
      <c r="N8" s="23">
        <f t="shared" si="1"/>
        <v>311.89260972328282</v>
      </c>
      <c r="O8" s="41">
        <f>'[1]680uA'!A7</f>
        <v>1.4035022162689818E-11</v>
      </c>
      <c r="P8" s="41">
        <f>'[1]680uA'!B7</f>
        <v>3.1719055276961393E-12</v>
      </c>
      <c r="Q8" s="41">
        <f>'[1]680uA'!C7</f>
        <v>-1.1152076346153845E-8</v>
      </c>
      <c r="R8" s="41">
        <f>'[1]680uA'!D7</f>
        <v>2.3309735446600136E-10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3731</v>
      </c>
      <c r="G9" s="14">
        <v>670</v>
      </c>
      <c r="H9" s="15"/>
      <c r="I9" s="16">
        <v>969</v>
      </c>
      <c r="J9" s="17">
        <v>22.3</v>
      </c>
      <c r="K9" s="18">
        <v>221</v>
      </c>
      <c r="L9" s="12">
        <f t="shared" si="0"/>
        <v>14.866068747318506</v>
      </c>
      <c r="M9" s="14">
        <v>94985</v>
      </c>
      <c r="N9" s="23">
        <f t="shared" si="1"/>
        <v>308.19636597468178</v>
      </c>
      <c r="O9" s="41">
        <f>'[1]670uA'!A7</f>
        <v>1.3952769597156404E-11</v>
      </c>
      <c r="P9" s="41">
        <f>'[1]670uA'!B7</f>
        <v>2.6448659028142456E-12</v>
      </c>
      <c r="Q9" s="41">
        <f>'[1]670uA'!C7</f>
        <v>-7.9007247028301958E-9</v>
      </c>
      <c r="R9" s="41">
        <f>'[1]670uA'!D7</f>
        <v>1.5588275268975091E-10</v>
      </c>
    </row>
    <row r="10" spans="1:18" x14ac:dyDescent="0.2">
      <c r="A10" s="42" t="s">
        <v>23</v>
      </c>
      <c r="B10" s="43"/>
      <c r="C10" s="4"/>
      <c r="D10" s="6"/>
      <c r="E10" s="57"/>
      <c r="F10" s="13">
        <v>3675.4</v>
      </c>
      <c r="G10" s="14">
        <v>660</v>
      </c>
      <c r="H10" s="15"/>
      <c r="I10" s="16">
        <v>969</v>
      </c>
      <c r="J10" s="17">
        <v>22.3</v>
      </c>
      <c r="K10" s="18">
        <v>213</v>
      </c>
      <c r="L10" s="12">
        <f t="shared" si="0"/>
        <v>14.594519519326424</v>
      </c>
      <c r="M10" s="14">
        <v>93782</v>
      </c>
      <c r="N10" s="23">
        <f t="shared" si="1"/>
        <v>306.23846917067749</v>
      </c>
      <c r="O10" s="41">
        <f>'[1]660uA'!A7</f>
        <v>1.4508606181818197E-11</v>
      </c>
      <c r="P10" s="41">
        <f>'[1]660uA'!B7</f>
        <v>2.9529523556662781E-12</v>
      </c>
      <c r="Q10" s="41">
        <f>'[1]660uA'!C7</f>
        <v>-5.6445945679611674E-9</v>
      </c>
      <c r="R10" s="41">
        <f>'[1]660uA'!D7</f>
        <v>1.087825680899142E-10</v>
      </c>
    </row>
    <row r="11" spans="1:18" x14ac:dyDescent="0.2">
      <c r="A11" s="44"/>
      <c r="B11" s="45"/>
      <c r="C11" s="4"/>
      <c r="D11" s="6"/>
      <c r="E11" s="57"/>
      <c r="F11" s="13">
        <v>3620.2</v>
      </c>
      <c r="G11" s="14">
        <v>650</v>
      </c>
      <c r="H11" s="15"/>
      <c r="I11" s="16">
        <v>969</v>
      </c>
      <c r="J11" s="17">
        <v>22.3</v>
      </c>
      <c r="K11" s="18">
        <v>162</v>
      </c>
      <c r="L11" s="12">
        <f t="shared" si="0"/>
        <v>12.727922061357855</v>
      </c>
      <c r="M11" s="14">
        <v>91776</v>
      </c>
      <c r="N11" s="23">
        <f t="shared" si="1"/>
        <v>302.94553966018378</v>
      </c>
      <c r="O11" s="41">
        <f>'[1]650uA'!A7</f>
        <v>1.3897679514150939E-11</v>
      </c>
      <c r="P11" s="41">
        <f>'[1]650uA'!B7</f>
        <v>2.4837012093136913E-12</v>
      </c>
      <c r="Q11" s="41">
        <f>'[1]650uA'!C7</f>
        <v>-3.9959823849765249E-9</v>
      </c>
      <c r="R11" s="41">
        <f>'[1]650uA'!D7</f>
        <v>8.5642075844278374E-11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3564.8</v>
      </c>
      <c r="G12" s="14">
        <v>640</v>
      </c>
      <c r="H12" s="15"/>
      <c r="I12" s="16">
        <v>969</v>
      </c>
      <c r="J12" s="17">
        <v>22.3</v>
      </c>
      <c r="K12" s="18">
        <v>144</v>
      </c>
      <c r="L12" s="12">
        <f t="shared" si="0"/>
        <v>12</v>
      </c>
      <c r="M12" s="14">
        <v>89302</v>
      </c>
      <c r="N12" s="23">
        <f t="shared" si="1"/>
        <v>298.83440230334929</v>
      </c>
      <c r="O12" s="41">
        <f>'[1]640uA'!A7</f>
        <v>1.4069925730875573E-11</v>
      </c>
      <c r="P12" s="41">
        <f>'[1]640uA'!B7</f>
        <v>2.6732255159210035E-12</v>
      </c>
      <c r="Q12" s="41">
        <f>'[1]640uA'!C7</f>
        <v>-2.8188846338095255E-9</v>
      </c>
      <c r="R12" s="41">
        <f>'[1]640uA'!D7</f>
        <v>1.6206917823100998E-10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3509.4</v>
      </c>
      <c r="G13" s="14">
        <v>630</v>
      </c>
      <c r="H13" s="15"/>
      <c r="I13" s="16">
        <v>969</v>
      </c>
      <c r="J13" s="17">
        <v>22.3</v>
      </c>
      <c r="K13" s="18">
        <v>98</v>
      </c>
      <c r="L13" s="12">
        <f t="shared" si="0"/>
        <v>9.8994949366116654</v>
      </c>
      <c r="M13" s="14">
        <v>85638</v>
      </c>
      <c r="N13" s="23">
        <f t="shared" si="1"/>
        <v>292.63971022402274</v>
      </c>
      <c r="O13" s="41">
        <f>'[1]630uA'!A7</f>
        <v>1.4141812319634704E-11</v>
      </c>
      <c r="P13" s="41">
        <f>'[1]630uA'!B7</f>
        <v>2.4634953037198396E-12</v>
      </c>
      <c r="Q13" s="41">
        <f>'[1]630uA'!C7</f>
        <v>-2.0137564056603771E-9</v>
      </c>
      <c r="R13" s="41">
        <f>'[1]630uA'!D7</f>
        <v>3.7486184576834412E-11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3453.6</v>
      </c>
      <c r="G14" s="14">
        <v>620</v>
      </c>
      <c r="H14" s="15"/>
      <c r="I14" s="16">
        <v>969</v>
      </c>
      <c r="J14" s="17">
        <v>22.3</v>
      </c>
      <c r="K14" s="18">
        <v>96</v>
      </c>
      <c r="L14" s="12">
        <f t="shared" si="0"/>
        <v>9.7979589711327115</v>
      </c>
      <c r="M14" s="14">
        <v>78716</v>
      </c>
      <c r="N14" s="23">
        <f t="shared" si="1"/>
        <v>280.56371825309128</v>
      </c>
      <c r="O14" s="41">
        <f>'[1]620uA'!A7</f>
        <v>1.4864815311926615E-11</v>
      </c>
      <c r="P14" s="41">
        <f>'[1]620uA'!B7</f>
        <v>2.5061612489387966E-12</v>
      </c>
      <c r="Q14" s="41">
        <f>'[1]620uA'!C7</f>
        <v>-1.4309358341232222E-9</v>
      </c>
      <c r="R14" s="41">
        <f>'[1]620uA'!D7</f>
        <v>3.0673482472588003E-11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3398.2</v>
      </c>
      <c r="G15" s="14">
        <v>610</v>
      </c>
      <c r="H15" s="15"/>
      <c r="I15" s="16">
        <v>969</v>
      </c>
      <c r="J15" s="17">
        <v>22.3</v>
      </c>
      <c r="K15" s="18">
        <v>70</v>
      </c>
      <c r="L15" s="12">
        <f t="shared" si="0"/>
        <v>8.3666002653407556</v>
      </c>
      <c r="M15" s="14">
        <v>63245</v>
      </c>
      <c r="N15" s="23">
        <f t="shared" si="1"/>
        <v>251.48558606806873</v>
      </c>
      <c r="O15" s="41">
        <f>'[1]610uA'!A7</f>
        <v>1.5194492777777777E-11</v>
      </c>
      <c r="P15" s="41">
        <f>'[1]610uA'!B7</f>
        <v>2.3334243148541044E-12</v>
      </c>
      <c r="Q15" s="41">
        <f>'[1]610uA'!C7</f>
        <v>-1.0188149245454546E-9</v>
      </c>
      <c r="R15" s="41">
        <f>'[1]610uA'!D7</f>
        <v>1.9429188828287174E-11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3342.6</v>
      </c>
      <c r="G16" s="14">
        <v>600</v>
      </c>
      <c r="H16" s="15"/>
      <c r="I16" s="16">
        <v>969</v>
      </c>
      <c r="J16" s="17">
        <v>22.3</v>
      </c>
      <c r="K16" s="18">
        <v>58</v>
      </c>
      <c r="L16" s="12">
        <f t="shared" si="0"/>
        <v>7.6157731058639087</v>
      </c>
      <c r="M16" s="14">
        <v>39525</v>
      </c>
      <c r="N16" s="23">
        <f t="shared" si="1"/>
        <v>198.80895352071042</v>
      </c>
      <c r="O16" s="41">
        <f>'[1]600uA'!A7</f>
        <v>1.5421593963133635E-11</v>
      </c>
      <c r="P16" s="41">
        <f>'[1]600uA'!B7</f>
        <v>2.2400842307571826E-12</v>
      </c>
      <c r="Q16" s="41">
        <f>'[1]600uA'!C7</f>
        <v>-7.2851283380952395E-10</v>
      </c>
      <c r="R16" s="41">
        <f>'[1]600uA'!D7</f>
        <v>1.4323656800206281E-11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3287</v>
      </c>
      <c r="G17" s="14">
        <v>590</v>
      </c>
      <c r="H17" s="15"/>
      <c r="I17" s="16">
        <v>969</v>
      </c>
      <c r="J17" s="17">
        <v>22.3</v>
      </c>
      <c r="K17" s="18">
        <v>49</v>
      </c>
      <c r="L17" s="12">
        <f t="shared" si="0"/>
        <v>7</v>
      </c>
      <c r="M17" s="14">
        <v>27781</v>
      </c>
      <c r="N17" s="23">
        <f t="shared" si="1"/>
        <v>166.67633305301626</v>
      </c>
      <c r="O17" s="41">
        <f>'[1]590uA'!A7</f>
        <v>1.5665770574898782E-11</v>
      </c>
      <c r="P17" s="41">
        <f>'[1]590uA'!B7</f>
        <v>2.2353543473361548E-12</v>
      </c>
      <c r="Q17" s="41">
        <f>'[1]590uA'!C7</f>
        <v>-5.2051924732142813E-10</v>
      </c>
      <c r="R17" s="41">
        <f>'[1]590uA'!D7</f>
        <v>9.7246748517602973E-12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3231.4</v>
      </c>
      <c r="G18" s="14">
        <v>580</v>
      </c>
      <c r="H18" s="15"/>
      <c r="I18" s="16">
        <v>969</v>
      </c>
      <c r="J18" s="17">
        <v>22.3</v>
      </c>
      <c r="K18" s="18">
        <v>33</v>
      </c>
      <c r="L18" s="12">
        <f t="shared" si="0"/>
        <v>5.7445626465380286</v>
      </c>
      <c r="M18" s="14">
        <v>13703</v>
      </c>
      <c r="N18" s="23">
        <f t="shared" si="1"/>
        <v>117.05981377056774</v>
      </c>
      <c r="O18" s="41">
        <f>'[1]580uA'!A7</f>
        <v>1.5423160778816194E-11</v>
      </c>
      <c r="P18" s="41">
        <f>'[1]580uA'!B7</f>
        <v>2.7222273069379482E-12</v>
      </c>
      <c r="Q18" s="41">
        <f>'[1]580uA'!C7</f>
        <v>-3.6938035480000045E-10</v>
      </c>
      <c r="R18" s="41">
        <f>'[1]580uA'!D7</f>
        <v>7.2910620954312753E-12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3176</v>
      </c>
      <c r="G19" s="14">
        <v>570</v>
      </c>
      <c r="H19" s="15"/>
      <c r="I19" s="16">
        <v>969</v>
      </c>
      <c r="J19" s="17">
        <v>22.3</v>
      </c>
      <c r="K19" s="18">
        <v>24</v>
      </c>
      <c r="L19" s="12">
        <f t="shared" si="0"/>
        <v>4.8989794855663558</v>
      </c>
      <c r="M19" s="14">
        <v>2946</v>
      </c>
      <c r="N19" s="23">
        <f t="shared" si="1"/>
        <v>54.277066980447643</v>
      </c>
      <c r="O19" s="41">
        <f>'[1]570uA'!A7</f>
        <v>1.5496722234848495E-11</v>
      </c>
      <c r="P19" s="41">
        <f>'[1]570uA'!B7</f>
        <v>2.5825303435509842E-12</v>
      </c>
      <c r="Q19" s="41">
        <f>'[1]570uA'!C7</f>
        <v>-2.6437475263157891E-10</v>
      </c>
      <c r="R19" s="41">
        <f>'[1]570uA'!D7</f>
        <v>5.3964231641646799E-12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3120.8</v>
      </c>
      <c r="G20" s="14">
        <v>560</v>
      </c>
      <c r="H20" s="15"/>
      <c r="I20" s="16">
        <v>969</v>
      </c>
      <c r="J20" s="17">
        <v>22.3</v>
      </c>
      <c r="K20" s="18">
        <v>19</v>
      </c>
      <c r="L20" s="12">
        <f t="shared" si="0"/>
        <v>4.358898943540674</v>
      </c>
      <c r="M20" s="14">
        <v>177</v>
      </c>
      <c r="N20" s="23">
        <f t="shared" si="1"/>
        <v>13.30413469565007</v>
      </c>
      <c r="O20" s="41">
        <f>'[1]560uA'!A7</f>
        <v>1.5992247649606315E-11</v>
      </c>
      <c r="P20" s="41">
        <f>'[1]560uA'!B7</f>
        <v>2.5153490598650316E-12</v>
      </c>
      <c r="Q20" s="41">
        <f>'[1]560uA'!C7</f>
        <v>-1.888669793721975E-10</v>
      </c>
      <c r="R20" s="41">
        <f>'[1]560uA'!D7</f>
        <v>4.9373941089090415E-12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3065.2</v>
      </c>
      <c r="G21" s="14">
        <v>550</v>
      </c>
      <c r="H21" s="15"/>
      <c r="I21" s="16">
        <v>969</v>
      </c>
      <c r="J21" s="17">
        <v>22.3</v>
      </c>
      <c r="K21" s="18">
        <v>11</v>
      </c>
      <c r="L21" s="12">
        <f t="shared" si="0"/>
        <v>3.3166247903553998</v>
      </c>
      <c r="M21" s="14">
        <v>34</v>
      </c>
      <c r="N21" s="23">
        <f>SQRT(M21)</f>
        <v>5.8309518948453007</v>
      </c>
      <c r="O21" s="41" t="e">
        <f>'[1]550uA'!A7</f>
        <v>#DIV/0!</v>
      </c>
      <c r="P21" s="41" t="e">
        <f>'[1]550uA'!B7</f>
        <v>#DIV/0!</v>
      </c>
      <c r="Q21" s="41" t="e">
        <f>'[1]550uA'!C7</f>
        <v>#DIV/0!</v>
      </c>
      <c r="R21" s="41" t="e">
        <f>'[1]550uA'!D7</f>
        <v>#DIV/0!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692.80786161654157</v>
      </c>
      <c r="F30" s="29">
        <f t="shared" ref="F30:F45" si="3">F6*(AVERAGE($J$6:$J$21)+273.15)/(AVERAGE($I$6:$I$21))*($I$48/$I$49)</f>
        <v>3856.9603381709453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-2.1308250282388498E-8</v>
      </c>
      <c r="K30" s="33">
        <f>SQRT(P6^2+R6^2)</f>
        <v>5.115979798726611E-10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682.91060645059088</v>
      </c>
      <c r="F31" s="29">
        <f t="shared" si="3"/>
        <v>3802.5254347582172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-1.4937896984123534E-10</v>
      </c>
      <c r="K31" s="33">
        <f t="shared" ref="K31:K45" si="6">SQRT(P7^2+R7^2)</f>
        <v>4.5502910592319316E-12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2"/>
        <v>673.01335128464029</v>
      </c>
      <c r="F32" s="29">
        <f t="shared" si="3"/>
        <v>3747.6946411388512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-1.1166111368316535E-8</v>
      </c>
      <c r="K32" s="33">
        <f t="shared" si="6"/>
        <v>2.3311893454570634E-10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4"/>
      <c r="B33" s="45"/>
      <c r="E33" s="29">
        <f t="shared" si="2"/>
        <v>663.11609611868971</v>
      </c>
      <c r="F33" s="29">
        <f t="shared" si="3"/>
        <v>3692.6659024161659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-7.9146774724273519E-9</v>
      </c>
      <c r="K33" s="33">
        <f t="shared" si="6"/>
        <v>1.559051888224953E-10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653.21884095273913</v>
      </c>
      <c r="F34" s="29">
        <f t="shared" si="3"/>
        <v>3637.6371636934805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-5.6591031741429853E-9</v>
      </c>
      <c r="K34" s="33">
        <f t="shared" si="6"/>
        <v>1.0882264032751481E-10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643.32158578678855</v>
      </c>
      <c r="F35" s="29">
        <f t="shared" si="3"/>
        <v>3583.0043151774335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-4.0098800644906755E-9</v>
      </c>
      <c r="K35" s="33">
        <f t="shared" si="6"/>
        <v>8.5678083117062529E-11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633.42433062083796</v>
      </c>
      <c r="F36" s="29">
        <f t="shared" si="3"/>
        <v>3528.173521558067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-2.8329545595404009E-9</v>
      </c>
      <c r="K36" s="33">
        <f t="shared" si="6"/>
        <v>1.6209122328841205E-10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623.52707545488738</v>
      </c>
      <c r="F37" s="29">
        <f t="shared" si="3"/>
        <v>3473.342727938701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-2.0278982179800116E-9</v>
      </c>
      <c r="K37" s="33">
        <f t="shared" si="6"/>
        <v>3.7567044643409837E-11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2" t="s">
        <v>11</v>
      </c>
      <c r="B38" s="43"/>
      <c r="E38" s="29">
        <f t="shared" si="2"/>
        <v>613.62982028893668</v>
      </c>
      <c r="F38" s="29">
        <f t="shared" si="3"/>
        <v>3418.1160441126958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-1.4458006494351489E-9</v>
      </c>
      <c r="K38" s="33">
        <f t="shared" si="6"/>
        <v>3.077569448772596E-11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6"/>
      <c r="B39" s="47"/>
      <c r="E39" s="29">
        <f t="shared" si="2"/>
        <v>603.73256512298622</v>
      </c>
      <c r="F39" s="29">
        <f t="shared" si="3"/>
        <v>3363.2852504933303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-1.0340094173232323E-9</v>
      </c>
      <c r="K39" s="33">
        <f t="shared" si="6"/>
        <v>1.956880802599871E-11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4"/>
      <c r="B40" s="45"/>
      <c r="E40" s="29">
        <f t="shared" si="2"/>
        <v>593.83530995703552</v>
      </c>
      <c r="F40" s="29">
        <f t="shared" si="3"/>
        <v>3308.2565117706449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-7.4393442777265761E-10</v>
      </c>
      <c r="K40" s="33">
        <f t="shared" si="6"/>
        <v>1.449776263742039E-11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583.93805479108505</v>
      </c>
      <c r="F41" s="29">
        <f t="shared" si="3"/>
        <v>3253.2277730479595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-5.3618501789632691E-10</v>
      </c>
      <c r="K41" s="33">
        <f t="shared" si="6"/>
        <v>9.9782819177759151E-12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574.04079962513435</v>
      </c>
      <c r="F42" s="29">
        <f t="shared" si="3"/>
        <v>3198.1990343252746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-3.8480351557881663E-10</v>
      </c>
      <c r="K42" s="33">
        <f t="shared" si="6"/>
        <v>7.7826800004929743E-12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2" t="s">
        <v>12</v>
      </c>
      <c r="B43" s="43"/>
      <c r="E43" s="29">
        <f t="shared" si="2"/>
        <v>564.14354445918377</v>
      </c>
      <c r="F43" s="29">
        <f t="shared" si="3"/>
        <v>3143.3682407059082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-2.7987147486642738E-10</v>
      </c>
      <c r="K43" s="33">
        <f t="shared" si="6"/>
        <v>5.98254510573006E-12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4"/>
      <c r="B44" s="45"/>
      <c r="E44" s="29">
        <f t="shared" si="2"/>
        <v>554.24628929323319</v>
      </c>
      <c r="F44" s="29">
        <f t="shared" si="3"/>
        <v>3088.7353921898607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-2.0485922702180381E-10</v>
      </c>
      <c r="K44" s="33">
        <f t="shared" si="6"/>
        <v>5.5411949505186699E-12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544.34903412728261</v>
      </c>
      <c r="F45" s="29">
        <f t="shared" si="3"/>
        <v>3033.7066534671753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 t="e">
        <f t="shared" si="5"/>
        <v>#DIV/0!</v>
      </c>
      <c r="K45" s="33" t="e">
        <f t="shared" si="6"/>
        <v>#DIV/0!</v>
      </c>
      <c r="L45" s="32" t="e">
        <f t="shared" si="9"/>
        <v>#DIV/0!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969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#DIV/0!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2018-07-12T12:47:28Z</dcterms:modified>
</cp:coreProperties>
</file>