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<sst xmlns="http://schemas.openxmlformats.org/spreadsheetml/2006/main" count="478" uniqueCount="96">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</sst>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694.2407630883441</c:v>
                </c:pt>
                <c:pt idx="1">
                  <c:v>684.3230379013676</c:v>
                </c:pt>
                <c:pt idx="2">
                  <c:v>674.4053127143913</c:v>
                </c:pt>
                <c:pt idx="3">
                  <c:v>664.487587527415</c:v>
                </c:pt>
                <c:pt idx="4">
                  <c:v>654.5698623404387</c:v>
                </c:pt>
                <c:pt idx="5">
                  <c:v>644.6521371534624</c:v>
                </c:pt>
                <c:pt idx="6">
                  <c:v>634.734411966486</c:v>
                </c:pt>
                <c:pt idx="7">
                  <c:v>624.8166867795097</c:v>
                </c:pt>
                <c:pt idx="8">
                  <c:v>614.8989615925333</c:v>
                </c:pt>
                <c:pt idx="9">
                  <c:v>604.981236405557</c:v>
                </c:pt>
                <c:pt idx="10">
                  <c:v>595.0635112185806</c:v>
                </c:pt>
                <c:pt idx="11">
                  <c:v>585.1457860316043</c:v>
                </c:pt>
                <c:pt idx="12">
                  <c:v>575.228060844628</c:v>
                </c:pt>
                <c:pt idx="13">
                  <c:v>565.3103356576515</c:v>
                </c:pt>
                <c:pt idx="14">
                  <c:v>555.3926104706752</c:v>
                </c:pt>
                <c:pt idx="15">
                  <c:v>545.4748852836988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57872"/>
        <c:axId val="-20520510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694.2407630883441</c:v>
                </c:pt>
                <c:pt idx="1">
                  <c:v>684.3230379013676</c:v>
                </c:pt>
                <c:pt idx="2">
                  <c:v>674.4053127143913</c:v>
                </c:pt>
                <c:pt idx="3">
                  <c:v>664.487587527415</c:v>
                </c:pt>
                <c:pt idx="4">
                  <c:v>654.5698623404387</c:v>
                </c:pt>
                <c:pt idx="5">
                  <c:v>644.6521371534624</c:v>
                </c:pt>
                <c:pt idx="6">
                  <c:v>634.734411966486</c:v>
                </c:pt>
                <c:pt idx="7">
                  <c:v>624.8166867795097</c:v>
                </c:pt>
                <c:pt idx="8">
                  <c:v>614.8989615925333</c:v>
                </c:pt>
                <c:pt idx="9">
                  <c:v>604.981236405557</c:v>
                </c:pt>
                <c:pt idx="10">
                  <c:v>595.0635112185806</c:v>
                </c:pt>
                <c:pt idx="11">
                  <c:v>585.1457860316043</c:v>
                </c:pt>
                <c:pt idx="12">
                  <c:v>575.228060844628</c:v>
                </c:pt>
                <c:pt idx="13">
                  <c:v>565.3103356576515</c:v>
                </c:pt>
                <c:pt idx="14">
                  <c:v>555.3926104706752</c:v>
                </c:pt>
                <c:pt idx="15">
                  <c:v>545.4748852836988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30704"/>
        <c:axId val="-2067845104"/>
      </c:scatterChart>
      <c:valAx>
        <c:axId val="-211695787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51056"/>
        <c:crosses val="autoZero"/>
        <c:crossBetween val="midCat"/>
      </c:valAx>
      <c:valAx>
        <c:axId val="-205205105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57872"/>
        <c:crosses val="autoZero"/>
        <c:crossBetween val="midCat"/>
      </c:valAx>
      <c:valAx>
        <c:axId val="-2067845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6930704"/>
        <c:crosses val="max"/>
        <c:crossBetween val="midCat"/>
      </c:valAx>
      <c:valAx>
        <c:axId val="-206693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4.5011158398058263E-12</v>
          </cell>
          <cell r="B7">
            <v>3.5745317852393327E-12</v>
          </cell>
          <cell r="C7">
            <v>-5.4522801515463923E-12</v>
          </cell>
          <cell r="D7">
            <v>4.0560379964823844E-12</v>
          </cell>
        </row>
      </sheetData>
      <sheetData sheetId="2">
        <row r="7">
          <cell r="A7">
            <v>4.5465530947368424E-12</v>
          </cell>
          <cell r="B7">
            <v>3.8059871813901403E-12</v>
          </cell>
          <cell r="C7">
            <v>-9.3185783362139994E-12</v>
          </cell>
          <cell r="D7">
            <v>3.8754517663054895E-12</v>
          </cell>
        </row>
      </sheetData>
      <sheetData sheetId="3">
        <row r="7">
          <cell r="A7">
            <v>5.0962404860759484E-12</v>
          </cell>
          <cell r="B7">
            <v>3.8648844675511882E-12</v>
          </cell>
          <cell r="C7">
            <v>-1.4745401923076923E-11</v>
          </cell>
          <cell r="D7">
            <v>4.6719349299741406E-12</v>
          </cell>
        </row>
      </sheetData>
      <sheetData sheetId="4">
        <row r="7">
          <cell r="A7">
            <v>4.0221335675090265E-12</v>
          </cell>
          <cell r="B7">
            <v>3.807083672565345E-12</v>
          </cell>
          <cell r="C7">
            <v>-2.2232823305785119E-11</v>
          </cell>
          <cell r="D7">
            <v>4.3416556839316029E-12</v>
          </cell>
        </row>
      </sheetData>
      <sheetData sheetId="5">
        <row r="7">
          <cell r="A7">
            <v>3.6398815426778232E-12</v>
          </cell>
          <cell r="B7">
            <v>4.1618299688106791E-12</v>
          </cell>
          <cell r="C7">
            <v>-3.4093968550724617E-11</v>
          </cell>
          <cell r="D7">
            <v>5.1080264428329279E-12</v>
          </cell>
        </row>
      </sheetData>
      <sheetData sheetId="6">
        <row r="7">
          <cell r="A7">
            <v>3.5288033484126969E-12</v>
          </cell>
          <cell r="B7">
            <v>4.3041916468032484E-12</v>
          </cell>
          <cell r="C7">
            <v>-5.0417214784313728E-11</v>
          </cell>
          <cell r="D7">
            <v>6.4533948784090539E-12</v>
          </cell>
        </row>
      </sheetData>
      <sheetData sheetId="7">
        <row r="7">
          <cell r="A7">
            <v>2.7113238636792461E-12</v>
          </cell>
          <cell r="B7">
            <v>4.381086744725234E-12</v>
          </cell>
          <cell r="C7">
            <v>-7.1742829622641505E-11</v>
          </cell>
          <cell r="D7">
            <v>9.0253211747427901E-12</v>
          </cell>
        </row>
      </sheetData>
      <sheetData sheetId="8">
        <row r="7">
          <cell r="A7">
            <v>2.3756259683962263E-12</v>
          </cell>
          <cell r="B7">
            <v>4.4471311601022992E-12</v>
          </cell>
          <cell r="C7">
            <v>-1.0468746805309735E-10</v>
          </cell>
          <cell r="D7">
            <v>1.1725086642935697E-11</v>
          </cell>
        </row>
      </sheetData>
      <sheetData sheetId="9">
        <row r="7">
          <cell r="A7">
            <v>2.136918879220779E-12</v>
          </cell>
          <cell r="B7">
            <v>4.4921561358282533E-12</v>
          </cell>
          <cell r="C7">
            <v>-1.47994877184466E-10</v>
          </cell>
          <cell r="D7">
            <v>1.482091359054343E-11</v>
          </cell>
        </row>
      </sheetData>
      <sheetData sheetId="10">
        <row r="7">
          <cell r="A7">
            <v>2.3421593999999994E-12</v>
          </cell>
          <cell r="B7">
            <v>4.7964138440775556E-12</v>
          </cell>
          <cell r="C7">
            <v>-2.1228373456790125E-10</v>
          </cell>
          <cell r="D7">
            <v>2.0836797380055262E-11</v>
          </cell>
        </row>
      </sheetData>
      <sheetData sheetId="11">
        <row r="7">
          <cell r="A7">
            <v>1.472222652123551E-12</v>
          </cell>
          <cell r="B7">
            <v>4.5114754156964051E-12</v>
          </cell>
          <cell r="C7">
            <v>-3.0872549563636387E-10</v>
          </cell>
          <cell r="D7">
            <v>3.3418662970545155E-11</v>
          </cell>
        </row>
      </sheetData>
      <sheetData sheetId="12">
        <row r="7">
          <cell r="A7">
            <v>1.146225394650206E-12</v>
          </cell>
          <cell r="B7">
            <v>5.0226698590287208E-12</v>
          </cell>
          <cell r="C7">
            <v>-4.467860873831775E-10</v>
          </cell>
          <cell r="D7">
            <v>4.8211714500011204E-11</v>
          </cell>
        </row>
      </sheetData>
      <sheetData sheetId="13">
        <row r="7">
          <cell r="A7">
            <v>2.3743444778761061E-13</v>
          </cell>
          <cell r="B7">
            <v>5.2466266076882511E-12</v>
          </cell>
          <cell r="C7">
            <v>-6.5103564626168214E-10</v>
          </cell>
          <cell r="D7">
            <v>6.2128609444522507E-11</v>
          </cell>
        </row>
      </sheetData>
      <sheetData sheetId="14">
        <row r="7">
          <cell r="A7">
            <v>-1.8729777757990871E-12</v>
          </cell>
          <cell r="B7">
            <v>5.7479356840402191E-12</v>
          </cell>
          <cell r="C7">
            <v>-9.3530005799086755E-10</v>
          </cell>
          <cell r="D7">
            <v>9.4252139471317107E-11</v>
          </cell>
        </row>
      </sheetData>
      <sheetData sheetId="15">
        <row r="7">
          <cell r="A7">
            <v>-3.2863917560185192E-12</v>
          </cell>
          <cell r="B7">
            <v>6.2041663803742318E-12</v>
          </cell>
          <cell r="C7">
            <v>-1.3769919672897201E-9</v>
          </cell>
          <cell r="D7">
            <v>1.3336129435394472E-10</v>
          </cell>
        </row>
      </sheetData>
      <sheetData sheetId="16">
        <row r="7">
          <cell r="A7">
            <v>-5.6961535826839802E-12</v>
          </cell>
          <cell r="B7">
            <v>9.003705211352887E-12</v>
          </cell>
          <cell r="C7">
            <v>-1.9942226084905662E-9</v>
          </cell>
          <cell r="D7">
            <v>2.0589890263004882E-10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3899.4</v>
      </c>
      <c r="G6" s="14">
        <v>700</v>
      </c>
      <c r="H6" s="15"/>
      <c r="I6" s="16">
        <v>967</v>
      </c>
      <c r="J6" s="17">
        <v>22.3</v>
      </c>
      <c r="K6" s="18">
        <v>393</v>
      </c>
      <c r="L6" s="12">
        <f>SQRT(K6)</f>
        <v>19.824227601599009</v>
      </c>
      <c r="M6" s="14">
        <v>96084</v>
      </c>
      <c r="N6" s="23">
        <f>SQRT(M6)</f>
        <v>309.97419247414774</v>
      </c>
      <c r="O6" s="41">
        <f>'[1]700uA'!A7</f>
        <v>-5.6961535826839802E-12</v>
      </c>
      <c r="P6" s="41">
        <f>'[1]700uA'!B7</f>
        <v>9.003705211352887E-12</v>
      </c>
      <c r="Q6" s="41">
        <f>'[1]700uA'!C7</f>
        <v>-1.9942226084905662E-9</v>
      </c>
      <c r="R6" s="41">
        <f>'[1]700uA'!D7</f>
        <v>2.0589890263004882E-10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3844.4</v>
      </c>
      <c r="G7" s="14">
        <v>690</v>
      </c>
      <c r="H7" s="15"/>
      <c r="I7" s="16"/>
      <c r="J7" s="17"/>
      <c r="K7" s="18">
        <v>362</v>
      </c>
      <c r="L7" s="12">
        <f t="shared" ref="L7:L21" si="0">SQRT(K7)</f>
        <v>19.026297590440446</v>
      </c>
      <c r="M7" s="36">
        <v>84141</v>
      </c>
      <c r="N7" s="23">
        <f t="shared" ref="N7:N20" si="1">SQRT(M7)</f>
        <v>290.07068104170747</v>
      </c>
      <c r="O7" s="41">
        <f>'[1]690uA'!A7</f>
        <v>-3.2863917560185192E-12</v>
      </c>
      <c r="P7" s="41">
        <f>'[1]690uA'!B7</f>
        <v>6.2041663803742318E-12</v>
      </c>
      <c r="Q7" s="41">
        <f>'[1]690uA'!C7</f>
        <v>-1.3769919672897201E-9</v>
      </c>
      <c r="R7" s="41">
        <f>'[1]690uA'!D7</f>
        <v>1.3336129435394472E-10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3788.4</v>
      </c>
      <c r="G8" s="14">
        <v>680</v>
      </c>
      <c r="H8" s="15"/>
      <c r="I8" s="16"/>
      <c r="J8" s="17"/>
      <c r="K8" s="18">
        <v>322</v>
      </c>
      <c r="L8" s="12">
        <f t="shared" si="0"/>
        <v>17.944358444926362</v>
      </c>
      <c r="M8" s="36">
        <v>78514</v>
      </c>
      <c r="N8" s="23">
        <f t="shared" si="1"/>
        <v>280.20349747995652</v>
      </c>
      <c r="O8" s="41">
        <f>'[1]680uA'!A7</f>
        <v>-1.8729777757990871E-12</v>
      </c>
      <c r="P8" s="41">
        <f>'[1]680uA'!B7</f>
        <v>5.7479356840402191E-12</v>
      </c>
      <c r="Q8" s="41">
        <f>'[1]680uA'!C7</f>
        <v>-9.3530005799086755E-10</v>
      </c>
      <c r="R8" s="41">
        <f>'[1]680uA'!D7</f>
        <v>9.4252139471317107E-11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3733.4</v>
      </c>
      <c r="G9" s="14">
        <v>670</v>
      </c>
      <c r="H9" s="15"/>
      <c r="I9" s="16"/>
      <c r="J9" s="17"/>
      <c r="K9" s="18">
        <v>359</v>
      </c>
      <c r="L9" s="12">
        <f t="shared" si="0"/>
        <v>18.947295321496416</v>
      </c>
      <c r="M9" s="14">
        <v>75191</v>
      </c>
      <c r="N9" s="23">
        <f t="shared" si="1"/>
        <v>274.2097737134838</v>
      </c>
      <c r="O9" s="41">
        <f>'[1]670uA'!A7</f>
        <v>2.3743444778761061E-13</v>
      </c>
      <c r="P9" s="41">
        <f>'[1]670uA'!B7</f>
        <v>5.2466266076882511E-12</v>
      </c>
      <c r="Q9" s="41">
        <f>'[1]670uA'!C7</f>
        <v>-6.5103564626168214E-10</v>
      </c>
      <c r="R9" s="41">
        <f>'[1]670uA'!D7</f>
        <v>6.2128609444522507E-11</v>
      </c>
    </row>
    <row r="10" spans="1:18" x14ac:dyDescent="0.2">
      <c r="A10" s="42" t="s">
        <v>23</v>
      </c>
      <c r="B10" s="43"/>
      <c r="C10" s="4"/>
      <c r="D10" s="6"/>
      <c r="E10" s="57"/>
      <c r="F10" s="13">
        <v>3677.4</v>
      </c>
      <c r="G10" s="14">
        <v>660</v>
      </c>
      <c r="H10" s="15"/>
      <c r="I10" s="16"/>
      <c r="J10" s="17"/>
      <c r="K10" s="18">
        <v>290</v>
      </c>
      <c r="L10" s="12">
        <f t="shared" si="0"/>
        <v>17.029386365926403</v>
      </c>
      <c r="M10" s="14">
        <v>71625</v>
      </c>
      <c r="N10" s="23">
        <f t="shared" si="1"/>
        <v>267.6284738214527</v>
      </c>
      <c r="O10" s="41">
        <f>'[1]660uA'!A7</f>
        <v>1.146225394650206E-12</v>
      </c>
      <c r="P10" s="41">
        <f>'[1]660uA'!B7</f>
        <v>5.0226698590287208E-12</v>
      </c>
      <c r="Q10" s="41">
        <f>'[1]660uA'!C7</f>
        <v>-4.467860873831775E-10</v>
      </c>
      <c r="R10" s="41">
        <f>'[1]660uA'!D7</f>
        <v>4.8211714500011204E-11</v>
      </c>
    </row>
    <row r="11" spans="1:18" x14ac:dyDescent="0.2">
      <c r="A11" s="44"/>
      <c r="B11" s="45"/>
      <c r="C11" s="4"/>
      <c r="D11" s="6"/>
      <c r="E11" s="57"/>
      <c r="F11" s="13">
        <v>3622.4</v>
      </c>
      <c r="G11" s="14">
        <v>650</v>
      </c>
      <c r="H11" s="15"/>
      <c r="I11" s="16"/>
      <c r="J11" s="17"/>
      <c r="K11" s="18">
        <v>216</v>
      </c>
      <c r="L11" s="12">
        <f t="shared" si="0"/>
        <v>14.696938456699069</v>
      </c>
      <c r="M11" s="14">
        <v>69430</v>
      </c>
      <c r="N11" s="23">
        <f t="shared" si="1"/>
        <v>263.49573051569547</v>
      </c>
      <c r="O11" s="41">
        <f>'[1]650uA'!A7</f>
        <v>1.472222652123551E-12</v>
      </c>
      <c r="P11" s="41">
        <f>'[1]650uA'!B7</f>
        <v>4.5114754156964051E-12</v>
      </c>
      <c r="Q11" s="41">
        <f>'[1]650uA'!C7</f>
        <v>-3.0872549563636387E-10</v>
      </c>
      <c r="R11" s="41">
        <f>'[1]650uA'!D7</f>
        <v>3.3418662970545155E-11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3566.4</v>
      </c>
      <c r="G12" s="14">
        <v>640</v>
      </c>
      <c r="H12" s="15"/>
      <c r="I12" s="16"/>
      <c r="J12" s="17"/>
      <c r="K12" s="18">
        <v>239</v>
      </c>
      <c r="L12" s="12">
        <f t="shared" si="0"/>
        <v>15.459624833740307</v>
      </c>
      <c r="M12" s="14">
        <v>67442</v>
      </c>
      <c r="N12" s="23">
        <f t="shared" si="1"/>
        <v>259.6959760951255</v>
      </c>
      <c r="O12" s="41">
        <f>'[1]640uA'!A7</f>
        <v>2.3421593999999994E-12</v>
      </c>
      <c r="P12" s="41">
        <f>'[1]640uA'!B7</f>
        <v>4.7964138440775556E-12</v>
      </c>
      <c r="Q12" s="41">
        <f>'[1]640uA'!C7</f>
        <v>-2.1228373456790125E-10</v>
      </c>
      <c r="R12" s="41">
        <f>'[1]640uA'!D7</f>
        <v>2.0836797380055262E-11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3510.4</v>
      </c>
      <c r="G13" s="14">
        <v>630</v>
      </c>
      <c r="H13" s="15"/>
      <c r="I13" s="16"/>
      <c r="J13" s="17"/>
      <c r="K13" s="18">
        <v>190</v>
      </c>
      <c r="L13" s="12">
        <f t="shared" si="0"/>
        <v>13.784048752090222</v>
      </c>
      <c r="M13" s="14">
        <v>66250</v>
      </c>
      <c r="N13" s="23">
        <f t="shared" si="1"/>
        <v>257.39075352467501</v>
      </c>
      <c r="O13" s="41">
        <f>'[1]630uA'!A7</f>
        <v>2.136918879220779E-12</v>
      </c>
      <c r="P13" s="41">
        <f>'[1]630uA'!B7</f>
        <v>4.4921561358282533E-12</v>
      </c>
      <c r="Q13" s="41">
        <f>'[1]630uA'!C7</f>
        <v>-1.47994877184466E-10</v>
      </c>
      <c r="R13" s="41">
        <f>'[1]630uA'!D7</f>
        <v>1.482091359054343E-11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3455.6</v>
      </c>
      <c r="G14" s="14">
        <v>620</v>
      </c>
      <c r="H14" s="15"/>
      <c r="I14" s="16"/>
      <c r="J14" s="17"/>
      <c r="K14" s="18">
        <v>169</v>
      </c>
      <c r="L14" s="12">
        <f t="shared" si="0"/>
        <v>13</v>
      </c>
      <c r="M14" s="14">
        <v>64325</v>
      </c>
      <c r="N14" s="23">
        <f t="shared" si="1"/>
        <v>253.62373705944796</v>
      </c>
      <c r="O14" s="41">
        <f>'[1]620uA'!A7</f>
        <v>2.3756259683962263E-12</v>
      </c>
      <c r="P14" s="41">
        <f>'[1]620uA'!B7</f>
        <v>4.4471311601022992E-12</v>
      </c>
      <c r="Q14" s="41">
        <f>'[1]620uA'!C7</f>
        <v>-1.0468746805309735E-10</v>
      </c>
      <c r="R14" s="41">
        <f>'[1]620uA'!D7</f>
        <v>1.1725086642935697E-11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3399.6</v>
      </c>
      <c r="G15" s="14">
        <v>610</v>
      </c>
      <c r="H15" s="15"/>
      <c r="I15" s="16"/>
      <c r="J15" s="17"/>
      <c r="K15" s="18">
        <v>133</v>
      </c>
      <c r="L15" s="12">
        <f t="shared" si="0"/>
        <v>11.532562594670797</v>
      </c>
      <c r="M15" s="14">
        <v>61543</v>
      </c>
      <c r="N15" s="23">
        <f t="shared" si="1"/>
        <v>248.0786165714409</v>
      </c>
      <c r="O15" s="41">
        <f>'[1]610uA'!A7</f>
        <v>2.7113238636792461E-12</v>
      </c>
      <c r="P15" s="41">
        <f>'[1]610uA'!B7</f>
        <v>4.381086744725234E-12</v>
      </c>
      <c r="Q15" s="41">
        <f>'[1]610uA'!C7</f>
        <v>-7.1742829622641505E-11</v>
      </c>
      <c r="R15" s="41">
        <f>'[1]610uA'!D7</f>
        <v>9.0253211747427901E-12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3344.6</v>
      </c>
      <c r="G16" s="14">
        <v>600</v>
      </c>
      <c r="H16" s="15"/>
      <c r="I16" s="16"/>
      <c r="J16" s="17"/>
      <c r="K16" s="18">
        <v>104</v>
      </c>
      <c r="L16" s="12">
        <f t="shared" si="0"/>
        <v>10.198039027185569</v>
      </c>
      <c r="M16" s="14">
        <v>57458</v>
      </c>
      <c r="N16" s="23">
        <f t="shared" si="1"/>
        <v>239.70398411373975</v>
      </c>
      <c r="O16" s="41">
        <f>'[1]600uA'!A7</f>
        <v>3.5288033484126969E-12</v>
      </c>
      <c r="P16" s="41">
        <f>'[1]600uA'!B7</f>
        <v>4.3041916468032484E-12</v>
      </c>
      <c r="Q16" s="41">
        <f>'[1]600uA'!C7</f>
        <v>-5.0417214784313728E-11</v>
      </c>
      <c r="R16" s="41">
        <f>'[1]600uA'!D7</f>
        <v>6.4533948784090539E-12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3288.6</v>
      </c>
      <c r="G17" s="14">
        <v>590</v>
      </c>
      <c r="H17" s="15"/>
      <c r="I17" s="16"/>
      <c r="J17" s="17"/>
      <c r="K17" s="18">
        <v>72</v>
      </c>
      <c r="L17" s="12">
        <f t="shared" si="0"/>
        <v>8.4852813742385695</v>
      </c>
      <c r="M17" s="14">
        <v>46901</v>
      </c>
      <c r="N17" s="23">
        <f t="shared" si="1"/>
        <v>216.56638705025301</v>
      </c>
      <c r="O17" s="41">
        <f>'[1]590uA'!A7</f>
        <v>3.6398815426778232E-12</v>
      </c>
      <c r="P17" s="41">
        <f>'[1]590uA'!B7</f>
        <v>4.1618299688106791E-12</v>
      </c>
      <c r="Q17" s="41">
        <f>'[1]590uA'!C7</f>
        <v>-3.4093968550724617E-11</v>
      </c>
      <c r="R17" s="41">
        <f>'[1]590uA'!D7</f>
        <v>5.1080264428329279E-12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3233.6</v>
      </c>
      <c r="G18" s="14">
        <v>580</v>
      </c>
      <c r="H18" s="15"/>
      <c r="I18" s="16"/>
      <c r="J18" s="17"/>
      <c r="K18" s="18">
        <v>78</v>
      </c>
      <c r="L18" s="12">
        <f t="shared" si="0"/>
        <v>8.8317608663278477</v>
      </c>
      <c r="M18" s="14">
        <v>29251</v>
      </c>
      <c r="N18" s="23">
        <f t="shared" si="1"/>
        <v>171.02923726661473</v>
      </c>
      <c r="O18" s="41">
        <f>'[1]580uA'!A7</f>
        <v>4.0221335675090265E-12</v>
      </c>
      <c r="P18" s="41">
        <f>'[1]580uA'!B7</f>
        <v>3.807083672565345E-12</v>
      </c>
      <c r="Q18" s="41">
        <f>'[1]580uA'!C7</f>
        <v>-2.2232823305785119E-11</v>
      </c>
      <c r="R18" s="41">
        <f>'[1]580uA'!D7</f>
        <v>4.3416556839316029E-12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3177.6</v>
      </c>
      <c r="G19" s="14">
        <v>570</v>
      </c>
      <c r="H19" s="15"/>
      <c r="I19" s="16"/>
      <c r="J19" s="17"/>
      <c r="K19" s="18">
        <v>51</v>
      </c>
      <c r="L19" s="12">
        <f t="shared" si="0"/>
        <v>7.1414284285428504</v>
      </c>
      <c r="M19" s="14">
        <v>20993</v>
      </c>
      <c r="N19" s="23">
        <f t="shared" si="1"/>
        <v>144.88961315429066</v>
      </c>
      <c r="O19" s="41">
        <f>'[1]570uA'!A7</f>
        <v>5.0962404860759484E-12</v>
      </c>
      <c r="P19" s="41">
        <f>'[1]570uA'!B7</f>
        <v>3.8648844675511882E-12</v>
      </c>
      <c r="Q19" s="41">
        <f>'[1]570uA'!C7</f>
        <v>-1.4745401923076923E-11</v>
      </c>
      <c r="R19" s="41">
        <f>'[1]570uA'!D7</f>
        <v>4.6719349299741406E-12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3121.8</v>
      </c>
      <c r="G20" s="14">
        <v>560</v>
      </c>
      <c r="H20" s="15"/>
      <c r="I20" s="16"/>
      <c r="J20" s="17"/>
      <c r="K20" s="18">
        <v>34</v>
      </c>
      <c r="L20" s="12">
        <f t="shared" si="0"/>
        <v>5.8309518948453007</v>
      </c>
      <c r="M20" s="14">
        <v>10994</v>
      </c>
      <c r="N20" s="23">
        <f t="shared" si="1"/>
        <v>104.85227703774487</v>
      </c>
      <c r="O20" s="41">
        <f>'[1]560uA'!A7</f>
        <v>4.5465530947368424E-12</v>
      </c>
      <c r="P20" s="41">
        <f>'[1]560uA'!B7</f>
        <v>3.8059871813901403E-12</v>
      </c>
      <c r="Q20" s="41">
        <f>'[1]560uA'!C7</f>
        <v>-9.3185783362139994E-12</v>
      </c>
      <c r="R20" s="41">
        <f>'[1]560uA'!D7</f>
        <v>3.8754517663054895E-12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3066.8</v>
      </c>
      <c r="G21" s="14">
        <v>550</v>
      </c>
      <c r="H21" s="15"/>
      <c r="I21" s="16"/>
      <c r="J21" s="17"/>
      <c r="K21" s="18">
        <v>32</v>
      </c>
      <c r="L21" s="12">
        <f t="shared" si="0"/>
        <v>5.6568542494923806</v>
      </c>
      <c r="M21" s="14">
        <v>2746</v>
      </c>
      <c r="N21" s="23">
        <f>SQRT(M21)</f>
        <v>52.40229002629561</v>
      </c>
      <c r="O21" s="41">
        <f>'[1]550uA'!A7</f>
        <v>4.5011158398058263E-12</v>
      </c>
      <c r="P21" s="41">
        <f>'[1]550uA'!B7</f>
        <v>3.5745317852393327E-12</v>
      </c>
      <c r="Q21" s="41">
        <f>'[1]550uA'!C7</f>
        <v>-5.4522801515463923E-12</v>
      </c>
      <c r="R21" s="41">
        <f>'[1]550uA'!D7</f>
        <v>4.0560379964823844E-12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694.24076308834412</v>
      </c>
      <c r="F30" s="29">
        <f t="shared" ref="F30:F45" si="3">F6*(AVERAGE($J$6:$J$21)+273.15)/(AVERAGE($I$6:$I$21))*($I$48/$I$49)</f>
        <v>3867.317759409555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-1.9885264549078823E-9</v>
      </c>
      <c r="K30" s="33">
        <f>SQRT(P6^2+R6^2)</f>
        <v>2.0609566907577478E-10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684.32303790136768</v>
      </c>
      <c r="F31" s="29">
        <f t="shared" si="3"/>
        <v>3812.7702708811858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-1.3737055755337015E-9</v>
      </c>
      <c r="K31" s="33">
        <f t="shared" ref="K31:K45" si="6">SQRT(P7^2+R7^2)</f>
        <v>1.3350552989383944E-10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2"/>
        <v>674.40531271439136</v>
      </c>
      <c r="F32" s="29">
        <f t="shared" si="3"/>
        <v>3757.2310098341181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-9.3342708021506838E-10</v>
      </c>
      <c r="K32" s="33">
        <f t="shared" si="6"/>
        <v>9.4427244794860316E-11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4"/>
      <c r="B33" s="45"/>
      <c r="E33" s="29">
        <f t="shared" si="2"/>
        <v>664.48758752741503</v>
      </c>
      <c r="F33" s="29">
        <f t="shared" si="3"/>
        <v>3702.6835213057484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-6.5127308070946975E-10</v>
      </c>
      <c r="K33" s="33">
        <f t="shared" si="6"/>
        <v>6.2349749015296871E-11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654.5698623404387</v>
      </c>
      <c r="F34" s="29">
        <f t="shared" si="3"/>
        <v>3647.1442602586808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-4.4793231277782772E-10</v>
      </c>
      <c r="K34" s="33">
        <f t="shared" si="6"/>
        <v>4.8472637926394993E-11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644.65213715346238</v>
      </c>
      <c r="F35" s="29">
        <f t="shared" si="3"/>
        <v>3592.596771730311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-3.1019771828848742E-10</v>
      </c>
      <c r="K35" s="33">
        <f t="shared" si="6"/>
        <v>3.3721809636573764E-11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634.73441196648594</v>
      </c>
      <c r="F36" s="29">
        <f t="shared" si="3"/>
        <v>3537.0575106832425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-2.1462589396790124E-10</v>
      </c>
      <c r="K36" s="33">
        <f t="shared" si="6"/>
        <v>2.138171440322634E-11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624.81668677950972</v>
      </c>
      <c r="F37" s="29">
        <f t="shared" si="3"/>
        <v>3481.5182496361754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-1.5013179606368679E-10</v>
      </c>
      <c r="K37" s="33">
        <f t="shared" si="6"/>
        <v>1.5486734530139474E-11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2" t="s">
        <v>11</v>
      </c>
      <c r="B38" s="43"/>
      <c r="E38" s="29">
        <f t="shared" si="2"/>
        <v>614.89896159253328</v>
      </c>
      <c r="F38" s="29">
        <f t="shared" si="3"/>
        <v>3427.1691156115448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-1.0706309402149357E-10</v>
      </c>
      <c r="K38" s="33">
        <f t="shared" si="6"/>
        <v>1.2540120906095838E-11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6"/>
      <c r="B39" s="47"/>
      <c r="E39" s="29">
        <f t="shared" si="2"/>
        <v>604.98123640555696</v>
      </c>
      <c r="F39" s="29">
        <f t="shared" si="3"/>
        <v>3371.6298545644777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-7.4454153486320755E-11</v>
      </c>
      <c r="K39" s="33">
        <f t="shared" si="6"/>
        <v>1.0032464471507871E-11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4"/>
      <c r="B40" s="45"/>
      <c r="E40" s="29">
        <f t="shared" si="2"/>
        <v>595.06351121858063</v>
      </c>
      <c r="F40" s="29">
        <f t="shared" si="3"/>
        <v>3317.0823660361075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-5.3946018132726422E-11</v>
      </c>
      <c r="K40" s="33">
        <f t="shared" si="6"/>
        <v>7.7570852250756572E-12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585.1457860316043</v>
      </c>
      <c r="F41" s="29">
        <f t="shared" si="3"/>
        <v>3261.5431049890399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-3.7733850093402438E-11</v>
      </c>
      <c r="K41" s="33">
        <f t="shared" si="6"/>
        <v>6.5888362272840802E-12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575.22806084462798</v>
      </c>
      <c r="F42" s="29">
        <f t="shared" si="3"/>
        <v>3206.9956164606701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-2.6254956873294146E-11</v>
      </c>
      <c r="K42" s="33">
        <f t="shared" si="6"/>
        <v>5.7744142705324866E-12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2" t="s">
        <v>12</v>
      </c>
      <c r="B43" s="43"/>
      <c r="E43" s="29">
        <f t="shared" si="2"/>
        <v>565.31033565765154</v>
      </c>
      <c r="F43" s="29">
        <f t="shared" si="3"/>
        <v>3151.4563554136025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-1.9841642409152871E-11</v>
      </c>
      <c r="K43" s="33">
        <f t="shared" si="6"/>
        <v>6.0633578104405906E-12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4"/>
      <c r="B44" s="45"/>
      <c r="E44" s="29">
        <f t="shared" si="2"/>
        <v>555.39261047067521</v>
      </c>
      <c r="F44" s="29">
        <f t="shared" si="3"/>
        <v>3096.115448870275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-1.3865131430950842E-11</v>
      </c>
      <c r="K44" s="33">
        <f t="shared" si="6"/>
        <v>5.431819659917513E-12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545.47488528369888</v>
      </c>
      <c r="F45" s="29">
        <f t="shared" si="3"/>
        <v>3041.5679603419053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-9.9533959913522186E-12</v>
      </c>
      <c r="K45" s="33">
        <f t="shared" si="6"/>
        <v>5.4063593769370462E-12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967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2018-07-12T12:51:18Z</dcterms:modified>
</cp:coreProperties>
</file>