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jet\Desktop\"/>
    </mc:Choice>
  </mc:AlternateContent>
  <xr:revisionPtr revIDLastSave="0" documentId="13_ncr:1_{C6245966-0E38-4D90-B1D5-E9B83386D4A9}" xr6:coauthVersionLast="40" xr6:coauthVersionMax="40" xr10:uidLastSave="{00000000-0000-0000-0000-000000000000}"/>
  <bookViews>
    <workbookView xWindow="0" yWindow="0" windowWidth="23256" windowHeight="13068" activeTab="2" xr2:uid="{00000000-000D-0000-FFFF-FFFF00000000}"/>
  </bookViews>
  <sheets>
    <sheet name="教师" sheetId="1" r:id="rId1"/>
    <sheet name="管理员" sheetId="2" r:id="rId2"/>
    <sheet name="学生" sheetId="3" r:id="rId3"/>
    <sheet name="owner" sheetId="4" r:id="rId4"/>
    <sheet name="总表（优先级排序）" sheetId="5" r:id="rId5"/>
  </sheets>
  <definedNames>
    <definedName name="_Hlk533146795" localSheetId="1">管理员!$A$4</definedName>
    <definedName name="_Hlk533189806" localSheetId="1">管理员!$A$20</definedName>
    <definedName name="_Hlk533190084" localSheetId="1">管理员!$A$21</definedName>
    <definedName name="_Hlk533197954" localSheetId="1">管理员!$A$26</definedName>
    <definedName name="_Hlk533198088" localSheetId="1">管理员!$A$27</definedName>
    <definedName name="_Hlk533199882" localSheetId="1">管理员!$A$32</definedName>
    <definedName name="_Hlk533201693" localSheetId="1">管理员!$A$45</definedName>
    <definedName name="_Hlk533206199" localSheetId="1">管理员!$A$47</definedName>
    <definedName name="_Hlk533209062" localSheetId="1">管理员!$A$49</definedName>
    <definedName name="_Hlk533260660" localSheetId="3">owner!$A$7</definedName>
    <definedName name="_Hlk533260718" localSheetId="3">owner!$A$5</definedName>
    <definedName name="_Hlk533262223" localSheetId="3">owner!$A$8</definedName>
    <definedName name="_Hlk533276321" localSheetId="3">owner!$A$27</definedName>
    <definedName name="_Hlk533276375" localSheetId="3">owner!$A$28</definedName>
    <definedName name="_Hlk533316496" localSheetId="2">学生!$A$6</definedName>
    <definedName name="_Hlk533316871" localSheetId="2">学生!$A$7</definedName>
    <definedName name="_Hlk533317138" localSheetId="2">学生!$A$8</definedName>
    <definedName name="_Hlk533317433" localSheetId="2">学生!$A$9</definedName>
    <definedName name="_Hlk533317733" localSheetId="2">学生!$A$11</definedName>
    <definedName name="_Hlk533318067" localSheetId="2">学生!$A$12</definedName>
    <definedName name="_Hlk533318801" localSheetId="2">学生!$A$15</definedName>
    <definedName name="_Hlk533319050" localSheetId="2">学生!$A$16</definedName>
    <definedName name="_Hlk533325052" localSheetId="2">学生!$A$30</definedName>
    <definedName name="_Hlk533325167" localSheetId="2">学生!$A$31</definedName>
    <definedName name="_Hlk533325277" localSheetId="2">学生!#REF!</definedName>
    <definedName name="_Hlk533325442" localSheetId="2">学生!$A$32</definedName>
    <definedName name="_Hlk533325558" localSheetId="2">学生!$A$33</definedName>
  </definedNames>
  <calcPr calcId="181029"/>
</workbook>
</file>

<file path=xl/calcChain.xml><?xml version="1.0" encoding="utf-8"?>
<calcChain xmlns="http://schemas.openxmlformats.org/spreadsheetml/2006/main">
  <c r="E120" i="5" l="1"/>
  <c r="F120" i="5"/>
  <c r="H120" i="5"/>
  <c r="J120" i="5"/>
  <c r="L120" i="5"/>
  <c r="E113" i="5"/>
  <c r="F113" i="5"/>
  <c r="H113" i="5"/>
  <c r="J113" i="5"/>
  <c r="L113" i="5"/>
  <c r="E104" i="5"/>
  <c r="F104" i="5"/>
  <c r="H104" i="5"/>
  <c r="J104" i="5"/>
  <c r="L104" i="5"/>
  <c r="E103" i="5"/>
  <c r="F103" i="5"/>
  <c r="H103" i="5"/>
  <c r="J103" i="5"/>
  <c r="L103" i="5"/>
  <c r="E101" i="5"/>
  <c r="F101" i="5"/>
  <c r="H101" i="5"/>
  <c r="J101" i="5"/>
  <c r="L101" i="5"/>
  <c r="E94" i="5"/>
  <c r="F94" i="5"/>
  <c r="H94" i="5"/>
  <c r="J94" i="5"/>
  <c r="L94" i="5"/>
  <c r="E93" i="5"/>
  <c r="F93" i="5"/>
  <c r="H93" i="5"/>
  <c r="J93" i="5"/>
  <c r="L93" i="5"/>
  <c r="E92" i="5"/>
  <c r="F92" i="5"/>
  <c r="H92" i="5"/>
  <c r="J92" i="5"/>
  <c r="L92" i="5"/>
  <c r="E91" i="5"/>
  <c r="F91" i="5"/>
  <c r="H91" i="5"/>
  <c r="J91" i="5"/>
  <c r="L91" i="5"/>
  <c r="E90" i="5"/>
  <c r="F90" i="5"/>
  <c r="H90" i="5"/>
  <c r="J90" i="5"/>
  <c r="L90" i="5"/>
  <c r="E88" i="5"/>
  <c r="F88" i="5"/>
  <c r="H88" i="5"/>
  <c r="J88" i="5"/>
  <c r="L88" i="5"/>
  <c r="E71" i="5"/>
  <c r="F71" i="5"/>
  <c r="H71" i="5"/>
  <c r="J71" i="5"/>
  <c r="L71" i="5"/>
  <c r="E67" i="5"/>
  <c r="F67" i="5"/>
  <c r="H67" i="5"/>
  <c r="J67" i="5"/>
  <c r="L67" i="5"/>
  <c r="E66" i="5"/>
  <c r="F66" i="5"/>
  <c r="H66" i="5"/>
  <c r="J66" i="5"/>
  <c r="L66" i="5"/>
  <c r="E65" i="5"/>
  <c r="F65" i="5"/>
  <c r="H65" i="5"/>
  <c r="J65" i="5"/>
  <c r="L65" i="5"/>
  <c r="E54" i="5"/>
  <c r="F54" i="5"/>
  <c r="H54" i="5"/>
  <c r="J54" i="5"/>
  <c r="L54" i="5"/>
  <c r="E53" i="5"/>
  <c r="F53" i="5"/>
  <c r="H53" i="5"/>
  <c r="J53" i="5"/>
  <c r="L53" i="5"/>
  <c r="E50" i="5"/>
  <c r="F50" i="5"/>
  <c r="H50" i="5"/>
  <c r="J50" i="5"/>
  <c r="L50" i="5"/>
  <c r="E44" i="5"/>
  <c r="F44" i="5"/>
  <c r="H44" i="5"/>
  <c r="J44" i="5"/>
  <c r="L44" i="5"/>
  <c r="E37" i="5"/>
  <c r="F37" i="5"/>
  <c r="H37" i="5"/>
  <c r="J37" i="5"/>
  <c r="L37" i="5"/>
  <c r="E35" i="5"/>
  <c r="F35" i="5"/>
  <c r="H35" i="5"/>
  <c r="J35" i="5"/>
  <c r="L35" i="5"/>
  <c r="E33" i="5"/>
  <c r="F33" i="5"/>
  <c r="H33" i="5"/>
  <c r="J33" i="5"/>
  <c r="L33" i="5"/>
  <c r="E32" i="5"/>
  <c r="F32" i="5"/>
  <c r="H32" i="5"/>
  <c r="J32" i="5"/>
  <c r="L32" i="5"/>
  <c r="E31" i="5"/>
  <c r="F31" i="5"/>
  <c r="H31" i="5"/>
  <c r="J31" i="5"/>
  <c r="L31" i="5"/>
  <c r="E19" i="5"/>
  <c r="F19" i="5"/>
  <c r="H19" i="5"/>
  <c r="J19" i="5"/>
  <c r="L19" i="5"/>
  <c r="E121" i="5"/>
  <c r="F121" i="5"/>
  <c r="H121" i="5"/>
  <c r="J121" i="5"/>
  <c r="L121" i="5"/>
  <c r="E107" i="5"/>
  <c r="F107" i="5"/>
  <c r="H107" i="5"/>
  <c r="J107" i="5"/>
  <c r="L107" i="5"/>
  <c r="E106" i="5"/>
  <c r="F106" i="5"/>
  <c r="H106" i="5"/>
  <c r="J106" i="5"/>
  <c r="L106" i="5"/>
  <c r="E105" i="5"/>
  <c r="F105" i="5"/>
  <c r="H105" i="5"/>
  <c r="J105" i="5"/>
  <c r="L105" i="5"/>
  <c r="E99" i="5"/>
  <c r="F99" i="5"/>
  <c r="H99" i="5"/>
  <c r="J99" i="5"/>
  <c r="L99" i="5"/>
  <c r="E81" i="5"/>
  <c r="F81" i="5"/>
  <c r="H81" i="5"/>
  <c r="J81" i="5"/>
  <c r="L81" i="5"/>
  <c r="E76" i="5"/>
  <c r="F76" i="5"/>
  <c r="H76" i="5"/>
  <c r="J76" i="5"/>
  <c r="L76" i="5"/>
  <c r="E75" i="5"/>
  <c r="F75" i="5"/>
  <c r="H75" i="5"/>
  <c r="J75" i="5"/>
  <c r="L75" i="5"/>
  <c r="E64" i="5"/>
  <c r="F64" i="5"/>
  <c r="H64" i="5"/>
  <c r="J64" i="5"/>
  <c r="L64" i="5"/>
  <c r="E52" i="5"/>
  <c r="F52" i="5"/>
  <c r="H52" i="5"/>
  <c r="J52" i="5"/>
  <c r="L52" i="5"/>
  <c r="E43" i="5"/>
  <c r="F43" i="5"/>
  <c r="H43" i="5"/>
  <c r="J43" i="5"/>
  <c r="L43" i="5"/>
  <c r="E41" i="5"/>
  <c r="F41" i="5"/>
  <c r="H41" i="5"/>
  <c r="J41" i="5"/>
  <c r="L41" i="5"/>
  <c r="E34" i="5"/>
  <c r="F34" i="5"/>
  <c r="H34" i="5"/>
  <c r="J34" i="5"/>
  <c r="L34" i="5"/>
  <c r="E30" i="5"/>
  <c r="F30" i="5"/>
  <c r="H30" i="5"/>
  <c r="J30" i="5"/>
  <c r="L30" i="5"/>
  <c r="E29" i="5"/>
  <c r="F29" i="5"/>
  <c r="H29" i="5"/>
  <c r="J29" i="5"/>
  <c r="L29" i="5"/>
  <c r="E28" i="5"/>
  <c r="F28" i="5"/>
  <c r="H28" i="5"/>
  <c r="J28" i="5"/>
  <c r="L28" i="5"/>
  <c r="E24" i="5"/>
  <c r="F24" i="5"/>
  <c r="H24" i="5"/>
  <c r="J24" i="5"/>
  <c r="L24" i="5"/>
  <c r="E23" i="5"/>
  <c r="F23" i="5"/>
  <c r="H23" i="5"/>
  <c r="J23" i="5"/>
  <c r="L23" i="5"/>
  <c r="E13" i="5"/>
  <c r="F13" i="5"/>
  <c r="H13" i="5"/>
  <c r="J13" i="5"/>
  <c r="L13" i="5"/>
  <c r="E12" i="5"/>
  <c r="F12" i="5"/>
  <c r="H12" i="5"/>
  <c r="J12" i="5"/>
  <c r="L12" i="5"/>
  <c r="E4" i="5"/>
  <c r="F4" i="5"/>
  <c r="H4" i="5"/>
  <c r="J4" i="5"/>
  <c r="L4" i="5"/>
  <c r="E119" i="5"/>
  <c r="F119" i="5"/>
  <c r="H119" i="5"/>
  <c r="J119" i="5"/>
  <c r="L119" i="5"/>
  <c r="E118" i="5"/>
  <c r="F118" i="5"/>
  <c r="H118" i="5"/>
  <c r="J118" i="5"/>
  <c r="L118" i="5"/>
  <c r="E115" i="5"/>
  <c r="F115" i="5"/>
  <c r="H115" i="5"/>
  <c r="J115" i="5"/>
  <c r="L115" i="5"/>
  <c r="E111" i="5"/>
  <c r="F111" i="5"/>
  <c r="H111" i="5"/>
  <c r="J111" i="5"/>
  <c r="L111" i="5"/>
  <c r="E110" i="5"/>
  <c r="F110" i="5"/>
  <c r="H110" i="5"/>
  <c r="J110" i="5"/>
  <c r="L110" i="5"/>
  <c r="E109" i="5"/>
  <c r="F109" i="5"/>
  <c r="H109" i="5"/>
  <c r="J109" i="5"/>
  <c r="L109" i="5"/>
  <c r="E108" i="5"/>
  <c r="F108" i="5"/>
  <c r="H108" i="5"/>
  <c r="J108" i="5"/>
  <c r="L108" i="5"/>
  <c r="E102" i="5"/>
  <c r="F102" i="5"/>
  <c r="H102" i="5"/>
  <c r="J102" i="5"/>
  <c r="L102" i="5"/>
  <c r="E100" i="5"/>
  <c r="F100" i="5"/>
  <c r="H100" i="5"/>
  <c r="J100" i="5"/>
  <c r="L100" i="5"/>
  <c r="E97" i="5"/>
  <c r="F97" i="5"/>
  <c r="H97" i="5"/>
  <c r="J97" i="5"/>
  <c r="L97" i="5"/>
  <c r="E96" i="5"/>
  <c r="F96" i="5"/>
  <c r="H96" i="5"/>
  <c r="J96" i="5"/>
  <c r="L96" i="5"/>
  <c r="E95" i="5"/>
  <c r="F95" i="5"/>
  <c r="H95" i="5"/>
  <c r="J95" i="5"/>
  <c r="L95" i="5"/>
  <c r="E89" i="5"/>
  <c r="F89" i="5"/>
  <c r="H89" i="5"/>
  <c r="J89" i="5"/>
  <c r="L89" i="5"/>
  <c r="E87" i="5"/>
  <c r="F87" i="5"/>
  <c r="H87" i="5"/>
  <c r="J87" i="5"/>
  <c r="L87" i="5"/>
  <c r="E86" i="5"/>
  <c r="F86" i="5"/>
  <c r="H86" i="5"/>
  <c r="J86" i="5"/>
  <c r="L86" i="5"/>
  <c r="E85" i="5"/>
  <c r="F85" i="5"/>
  <c r="H85" i="5"/>
  <c r="J85" i="5"/>
  <c r="L85" i="5"/>
  <c r="E84" i="5"/>
  <c r="F84" i="5"/>
  <c r="H84" i="5"/>
  <c r="J84" i="5"/>
  <c r="L84" i="5"/>
  <c r="E83" i="5"/>
  <c r="F83" i="5"/>
  <c r="H83" i="5"/>
  <c r="J83" i="5"/>
  <c r="L83" i="5"/>
  <c r="E82" i="5"/>
  <c r="F82" i="5"/>
  <c r="H82" i="5"/>
  <c r="J82" i="5"/>
  <c r="L82" i="5"/>
  <c r="E80" i="5"/>
  <c r="F80" i="5"/>
  <c r="H80" i="5"/>
  <c r="J80" i="5"/>
  <c r="L80" i="5"/>
  <c r="E77" i="5"/>
  <c r="F77" i="5"/>
  <c r="H77" i="5"/>
  <c r="J77" i="5"/>
  <c r="L77" i="5"/>
  <c r="E74" i="5"/>
  <c r="F74" i="5"/>
  <c r="H74" i="5"/>
  <c r="J74" i="5"/>
  <c r="L74" i="5"/>
  <c r="E73" i="5"/>
  <c r="F73" i="5"/>
  <c r="H73" i="5"/>
  <c r="J73" i="5"/>
  <c r="L73" i="5"/>
  <c r="E70" i="5"/>
  <c r="F70" i="5"/>
  <c r="H70" i="5"/>
  <c r="J70" i="5"/>
  <c r="L70" i="5"/>
  <c r="E63" i="5"/>
  <c r="F63" i="5"/>
  <c r="H63" i="5"/>
  <c r="J63" i="5"/>
  <c r="L63" i="5"/>
  <c r="E62" i="5"/>
  <c r="F62" i="5"/>
  <c r="H62" i="5"/>
  <c r="J62" i="5"/>
  <c r="L62" i="5"/>
  <c r="E61" i="5"/>
  <c r="F61" i="5"/>
  <c r="H61" i="5"/>
  <c r="J61" i="5"/>
  <c r="L61" i="5"/>
  <c r="E60" i="5"/>
  <c r="F60" i="5"/>
  <c r="H60" i="5"/>
  <c r="J60" i="5"/>
  <c r="L60" i="5"/>
  <c r="E59" i="5"/>
  <c r="F59" i="5"/>
  <c r="H59" i="5"/>
  <c r="J59" i="5"/>
  <c r="L59" i="5"/>
  <c r="E58" i="5"/>
  <c r="F58" i="5"/>
  <c r="H58" i="5"/>
  <c r="J58" i="5"/>
  <c r="L58" i="5"/>
  <c r="E57" i="5"/>
  <c r="F57" i="5"/>
  <c r="H57" i="5"/>
  <c r="J57" i="5"/>
  <c r="L57" i="5"/>
  <c r="E51" i="5"/>
  <c r="F51" i="5"/>
  <c r="H51" i="5"/>
  <c r="J51" i="5"/>
  <c r="L51" i="5"/>
  <c r="E49" i="5"/>
  <c r="F49" i="5"/>
  <c r="H49" i="5"/>
  <c r="J49" i="5"/>
  <c r="L49" i="5"/>
  <c r="E48" i="5"/>
  <c r="F48" i="5"/>
  <c r="H48" i="5"/>
  <c r="J48" i="5"/>
  <c r="L48" i="5"/>
  <c r="E42" i="5"/>
  <c r="F42" i="5"/>
  <c r="H42" i="5"/>
  <c r="J42" i="5"/>
  <c r="L42" i="5"/>
  <c r="E38" i="5"/>
  <c r="F38" i="5"/>
  <c r="H38" i="5"/>
  <c r="J38" i="5"/>
  <c r="L38" i="5"/>
  <c r="E36" i="5"/>
  <c r="F36" i="5"/>
  <c r="H36" i="5"/>
  <c r="J36" i="5"/>
  <c r="L36" i="5"/>
  <c r="E26" i="5"/>
  <c r="F26" i="5"/>
  <c r="H26" i="5"/>
  <c r="J26" i="5"/>
  <c r="L26" i="5"/>
  <c r="E22" i="5"/>
  <c r="F22" i="5"/>
  <c r="H22" i="5"/>
  <c r="J22" i="5"/>
  <c r="L22" i="5"/>
  <c r="E21" i="5"/>
  <c r="F21" i="5"/>
  <c r="H21" i="5"/>
  <c r="J21" i="5"/>
  <c r="L21" i="5"/>
  <c r="E16" i="5"/>
  <c r="F16" i="5"/>
  <c r="H16" i="5"/>
  <c r="J16" i="5"/>
  <c r="L16" i="5"/>
  <c r="E10" i="5"/>
  <c r="F10" i="5"/>
  <c r="H10" i="5"/>
  <c r="J10" i="5"/>
  <c r="L10" i="5"/>
  <c r="E9" i="5"/>
  <c r="F9" i="5"/>
  <c r="H9" i="5"/>
  <c r="J9" i="5"/>
  <c r="L9" i="5"/>
  <c r="E8" i="5"/>
  <c r="F8" i="5"/>
  <c r="H8" i="5"/>
  <c r="J8" i="5"/>
  <c r="L8" i="5"/>
  <c r="E5" i="5"/>
  <c r="F5" i="5"/>
  <c r="H5" i="5"/>
  <c r="J5" i="5"/>
  <c r="L5" i="5"/>
  <c r="E117" i="5"/>
  <c r="F117" i="5"/>
  <c r="H117" i="5"/>
  <c r="J117" i="5"/>
  <c r="L117" i="5"/>
  <c r="E116" i="5"/>
  <c r="F116" i="5"/>
  <c r="H116" i="5"/>
  <c r="J116" i="5"/>
  <c r="L116" i="5"/>
  <c r="E114" i="5"/>
  <c r="F114" i="5"/>
  <c r="H114" i="5"/>
  <c r="J114" i="5"/>
  <c r="L114" i="5"/>
  <c r="E112" i="5"/>
  <c r="F112" i="5"/>
  <c r="H112" i="5"/>
  <c r="J112" i="5"/>
  <c r="L112" i="5"/>
  <c r="E98" i="5"/>
  <c r="F98" i="5"/>
  <c r="H98" i="5"/>
  <c r="J98" i="5"/>
  <c r="L98" i="5"/>
  <c r="E79" i="5"/>
  <c r="F79" i="5"/>
  <c r="H79" i="5"/>
  <c r="J79" i="5"/>
  <c r="L79" i="5"/>
  <c r="E78" i="5"/>
  <c r="F78" i="5"/>
  <c r="H78" i="5"/>
  <c r="J78" i="5"/>
  <c r="L78" i="5"/>
  <c r="E72" i="5"/>
  <c r="F72" i="5"/>
  <c r="H72" i="5"/>
  <c r="J72" i="5"/>
  <c r="L72" i="5"/>
  <c r="E69" i="5"/>
  <c r="F69" i="5"/>
  <c r="H69" i="5"/>
  <c r="J69" i="5"/>
  <c r="L69" i="5"/>
  <c r="E68" i="5"/>
  <c r="F68" i="5"/>
  <c r="H68" i="5"/>
  <c r="J68" i="5"/>
  <c r="L68" i="5"/>
  <c r="E56" i="5"/>
  <c r="F56" i="5"/>
  <c r="H56" i="5"/>
  <c r="J56" i="5"/>
  <c r="L56" i="5"/>
  <c r="E55" i="5"/>
  <c r="F55" i="5"/>
  <c r="H55" i="5"/>
  <c r="J55" i="5"/>
  <c r="L55" i="5"/>
  <c r="E47" i="5"/>
  <c r="F47" i="5"/>
  <c r="H47" i="5"/>
  <c r="J47" i="5"/>
  <c r="L47" i="5"/>
  <c r="E46" i="5"/>
  <c r="F46" i="5"/>
  <c r="H46" i="5"/>
  <c r="J46" i="5"/>
  <c r="L46" i="5"/>
  <c r="E45" i="5"/>
  <c r="F45" i="5"/>
  <c r="H45" i="5"/>
  <c r="J45" i="5"/>
  <c r="L45" i="5"/>
  <c r="E40" i="5"/>
  <c r="F40" i="5"/>
  <c r="H40" i="5"/>
  <c r="J40" i="5"/>
  <c r="L40" i="5"/>
  <c r="E39" i="5"/>
  <c r="F39" i="5"/>
  <c r="H39" i="5"/>
  <c r="J39" i="5"/>
  <c r="L39" i="5"/>
  <c r="E27" i="5"/>
  <c r="F27" i="5"/>
  <c r="H27" i="5"/>
  <c r="J27" i="5"/>
  <c r="L27" i="5"/>
  <c r="E25" i="5"/>
  <c r="F25" i="5"/>
  <c r="H25" i="5"/>
  <c r="J25" i="5"/>
  <c r="L25" i="5"/>
  <c r="E20" i="5"/>
  <c r="F20" i="5"/>
  <c r="H20" i="5"/>
  <c r="J20" i="5"/>
  <c r="L20" i="5"/>
  <c r="E18" i="5"/>
  <c r="F18" i="5"/>
  <c r="H18" i="5"/>
  <c r="J18" i="5"/>
  <c r="L18" i="5"/>
  <c r="E17" i="5"/>
  <c r="F17" i="5"/>
  <c r="H17" i="5"/>
  <c r="J17" i="5"/>
  <c r="L17" i="5"/>
  <c r="E15" i="5"/>
  <c r="F15" i="5"/>
  <c r="H15" i="5"/>
  <c r="J15" i="5"/>
  <c r="L15" i="5"/>
  <c r="E14" i="5"/>
  <c r="F14" i="5"/>
  <c r="H14" i="5"/>
  <c r="J14" i="5"/>
  <c r="L14" i="5"/>
  <c r="E11" i="5"/>
  <c r="F11" i="5"/>
  <c r="H11" i="5"/>
  <c r="J11" i="5"/>
  <c r="L11" i="5"/>
  <c r="E7" i="5"/>
  <c r="F7" i="5"/>
  <c r="H7" i="5"/>
  <c r="J7" i="5"/>
  <c r="L7" i="5"/>
  <c r="E6" i="5"/>
  <c r="F6" i="5"/>
  <c r="H6" i="5"/>
  <c r="J6" i="5"/>
  <c r="L6" i="5"/>
  <c r="H3" i="5"/>
  <c r="J3" i="5"/>
  <c r="L3" i="5"/>
  <c r="E3" i="5"/>
  <c r="E2" i="5"/>
  <c r="F2" i="5"/>
  <c r="H2" i="5"/>
  <c r="J2" i="5"/>
  <c r="L2" i="5"/>
  <c r="H29" i="4"/>
  <c r="F2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29" i="4"/>
  <c r="B29" i="4"/>
  <c r="E28" i="4"/>
  <c r="G28" i="4"/>
  <c r="I28" i="4"/>
  <c r="K28" i="4"/>
  <c r="E27" i="4"/>
  <c r="G27" i="4"/>
  <c r="I27" i="4"/>
  <c r="K27" i="4"/>
  <c r="E26" i="4"/>
  <c r="G26" i="4"/>
  <c r="I26" i="4"/>
  <c r="K26" i="4"/>
  <c r="E25" i="4"/>
  <c r="G25" i="4"/>
  <c r="I25" i="4"/>
  <c r="K25" i="4"/>
  <c r="E24" i="4"/>
  <c r="G24" i="4"/>
  <c r="I24" i="4"/>
  <c r="K24" i="4"/>
  <c r="E23" i="4"/>
  <c r="G23" i="4"/>
  <c r="I23" i="4"/>
  <c r="K23" i="4"/>
  <c r="E22" i="4"/>
  <c r="G22" i="4"/>
  <c r="I22" i="4"/>
  <c r="K22" i="4"/>
  <c r="E21" i="4"/>
  <c r="G21" i="4"/>
  <c r="I21" i="4"/>
  <c r="K21" i="4"/>
  <c r="E20" i="4"/>
  <c r="G20" i="4"/>
  <c r="I20" i="4"/>
  <c r="K20" i="4"/>
  <c r="E19" i="4"/>
  <c r="G19" i="4"/>
  <c r="I19" i="4"/>
  <c r="K19" i="4"/>
  <c r="E18" i="4"/>
  <c r="G18" i="4"/>
  <c r="I18" i="4"/>
  <c r="K18" i="4"/>
  <c r="E17" i="4"/>
  <c r="G17" i="4"/>
  <c r="I17" i="4"/>
  <c r="K17" i="4"/>
  <c r="E16" i="4"/>
  <c r="G16" i="4"/>
  <c r="I16" i="4"/>
  <c r="K16" i="4"/>
  <c r="E15" i="4"/>
  <c r="G15" i="4"/>
  <c r="I15" i="4"/>
  <c r="K15" i="4"/>
  <c r="E14" i="4"/>
  <c r="G14" i="4"/>
  <c r="I14" i="4"/>
  <c r="K14" i="4"/>
  <c r="E13" i="4"/>
  <c r="G13" i="4"/>
  <c r="I13" i="4"/>
  <c r="K13" i="4"/>
  <c r="E12" i="4"/>
  <c r="G12" i="4"/>
  <c r="I12" i="4"/>
  <c r="K12" i="4"/>
  <c r="E11" i="4"/>
  <c r="G11" i="4"/>
  <c r="I11" i="4"/>
  <c r="K11" i="4"/>
  <c r="E10" i="4"/>
  <c r="G10" i="4"/>
  <c r="I10" i="4"/>
  <c r="K10" i="4"/>
  <c r="E9" i="4"/>
  <c r="G9" i="4"/>
  <c r="I9" i="4"/>
  <c r="K9" i="4"/>
  <c r="E8" i="4"/>
  <c r="G8" i="4"/>
  <c r="I8" i="4"/>
  <c r="K8" i="4"/>
  <c r="E7" i="4"/>
  <c r="G7" i="4"/>
  <c r="I7" i="4"/>
  <c r="K7" i="4"/>
  <c r="E6" i="4"/>
  <c r="G6" i="4"/>
  <c r="I6" i="4"/>
  <c r="K6" i="4"/>
  <c r="E5" i="4"/>
  <c r="G5" i="4"/>
  <c r="I5" i="4"/>
  <c r="K5" i="4"/>
  <c r="E4" i="4"/>
  <c r="G4" i="4"/>
  <c r="I4" i="4"/>
  <c r="K4" i="4"/>
  <c r="E3" i="4"/>
  <c r="G3" i="4"/>
  <c r="I3" i="4"/>
  <c r="K3" i="4"/>
  <c r="H33" i="3"/>
  <c r="F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33" i="3"/>
  <c r="B33" i="3"/>
  <c r="E32" i="3"/>
  <c r="G32" i="3"/>
  <c r="I32" i="3"/>
  <c r="K32" i="3"/>
  <c r="E31" i="3"/>
  <c r="G31" i="3"/>
  <c r="I31" i="3"/>
  <c r="K31" i="3"/>
  <c r="E30" i="3"/>
  <c r="G30" i="3"/>
  <c r="I30" i="3"/>
  <c r="K30" i="3"/>
  <c r="E29" i="3"/>
  <c r="G29" i="3"/>
  <c r="I29" i="3"/>
  <c r="K29" i="3"/>
  <c r="E28" i="3"/>
  <c r="G28" i="3"/>
  <c r="I28" i="3"/>
  <c r="K28" i="3"/>
  <c r="E27" i="3"/>
  <c r="G27" i="3"/>
  <c r="I27" i="3"/>
  <c r="K27" i="3"/>
  <c r="E26" i="3"/>
  <c r="G26" i="3"/>
  <c r="I26" i="3"/>
  <c r="K26" i="3"/>
  <c r="E25" i="3"/>
  <c r="G25" i="3"/>
  <c r="I25" i="3"/>
  <c r="K25" i="3"/>
  <c r="E24" i="3"/>
  <c r="G24" i="3"/>
  <c r="I24" i="3"/>
  <c r="K24" i="3"/>
  <c r="E23" i="3"/>
  <c r="G23" i="3"/>
  <c r="I23" i="3"/>
  <c r="K23" i="3"/>
  <c r="E22" i="3"/>
  <c r="G22" i="3"/>
  <c r="I22" i="3"/>
  <c r="K22" i="3"/>
  <c r="E21" i="3"/>
  <c r="G21" i="3"/>
  <c r="I21" i="3"/>
  <c r="K21" i="3"/>
  <c r="E20" i="3"/>
  <c r="G20" i="3"/>
  <c r="I20" i="3"/>
  <c r="K20" i="3"/>
  <c r="E19" i="3"/>
  <c r="G19" i="3"/>
  <c r="I19" i="3"/>
  <c r="K19" i="3"/>
  <c r="E18" i="3"/>
  <c r="G18" i="3"/>
  <c r="I18" i="3"/>
  <c r="K18" i="3"/>
  <c r="E17" i="3"/>
  <c r="G17" i="3"/>
  <c r="I17" i="3"/>
  <c r="K17" i="3"/>
  <c r="E16" i="3"/>
  <c r="G16" i="3"/>
  <c r="I16" i="3"/>
  <c r="K16" i="3"/>
  <c r="E15" i="3"/>
  <c r="G15" i="3"/>
  <c r="I15" i="3"/>
  <c r="K15" i="3"/>
  <c r="E14" i="3"/>
  <c r="G14" i="3"/>
  <c r="I14" i="3"/>
  <c r="K14" i="3"/>
  <c r="E13" i="3"/>
  <c r="G13" i="3"/>
  <c r="I13" i="3"/>
  <c r="K13" i="3"/>
  <c r="E12" i="3"/>
  <c r="G12" i="3"/>
  <c r="I12" i="3"/>
  <c r="K12" i="3"/>
  <c r="E11" i="3"/>
  <c r="G11" i="3"/>
  <c r="I11" i="3"/>
  <c r="K11" i="3"/>
  <c r="E10" i="3"/>
  <c r="G10" i="3"/>
  <c r="I10" i="3"/>
  <c r="K10" i="3"/>
  <c r="E9" i="3"/>
  <c r="G9" i="3"/>
  <c r="I9" i="3"/>
  <c r="K9" i="3"/>
  <c r="E8" i="3"/>
  <c r="G8" i="3"/>
  <c r="I8" i="3"/>
  <c r="K8" i="3"/>
  <c r="E7" i="3"/>
  <c r="G7" i="3"/>
  <c r="I7" i="3"/>
  <c r="K7" i="3"/>
  <c r="E6" i="3"/>
  <c r="G6" i="3"/>
  <c r="I6" i="3"/>
  <c r="K6" i="3"/>
  <c r="E5" i="3"/>
  <c r="G5" i="3"/>
  <c r="I5" i="3"/>
  <c r="K5" i="3"/>
  <c r="E4" i="3"/>
  <c r="G4" i="3"/>
  <c r="I4" i="3"/>
  <c r="K4" i="3"/>
  <c r="E3" i="3"/>
  <c r="G3" i="3"/>
  <c r="I3" i="3"/>
  <c r="K3" i="3"/>
  <c r="H51" i="2"/>
  <c r="F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51" i="2"/>
  <c r="B51" i="2"/>
  <c r="E50" i="2"/>
  <c r="G50" i="2"/>
  <c r="I50" i="2"/>
  <c r="K50" i="2"/>
  <c r="E49" i="2"/>
  <c r="G49" i="2"/>
  <c r="I49" i="2"/>
  <c r="K49" i="2"/>
  <c r="E48" i="2"/>
  <c r="G48" i="2"/>
  <c r="I48" i="2"/>
  <c r="K48" i="2"/>
  <c r="E47" i="2"/>
  <c r="G47" i="2"/>
  <c r="I47" i="2"/>
  <c r="K47" i="2"/>
  <c r="E46" i="2"/>
  <c r="G46" i="2"/>
  <c r="I46" i="2"/>
  <c r="K46" i="2"/>
  <c r="E45" i="2"/>
  <c r="G45" i="2"/>
  <c r="I45" i="2"/>
  <c r="K45" i="2"/>
  <c r="E44" i="2"/>
  <c r="G44" i="2"/>
  <c r="I44" i="2"/>
  <c r="K44" i="2"/>
  <c r="E43" i="2"/>
  <c r="G43" i="2"/>
  <c r="I43" i="2"/>
  <c r="K43" i="2"/>
  <c r="E42" i="2"/>
  <c r="G42" i="2"/>
  <c r="I42" i="2"/>
  <c r="K42" i="2"/>
  <c r="E41" i="2"/>
  <c r="G41" i="2"/>
  <c r="I41" i="2"/>
  <c r="K41" i="2"/>
  <c r="E40" i="2"/>
  <c r="G40" i="2"/>
  <c r="I40" i="2"/>
  <c r="K40" i="2"/>
  <c r="E39" i="2"/>
  <c r="G39" i="2"/>
  <c r="I39" i="2"/>
  <c r="K39" i="2"/>
  <c r="E38" i="2"/>
  <c r="G38" i="2"/>
  <c r="I38" i="2"/>
  <c r="K38" i="2"/>
  <c r="E37" i="2"/>
  <c r="G37" i="2"/>
  <c r="I37" i="2"/>
  <c r="K37" i="2"/>
  <c r="E36" i="2"/>
  <c r="G36" i="2"/>
  <c r="I36" i="2"/>
  <c r="K36" i="2"/>
  <c r="E35" i="2"/>
  <c r="G35" i="2"/>
  <c r="I35" i="2"/>
  <c r="K35" i="2"/>
  <c r="E34" i="2"/>
  <c r="G34" i="2"/>
  <c r="I34" i="2"/>
  <c r="K34" i="2"/>
  <c r="E33" i="2"/>
  <c r="G33" i="2"/>
  <c r="I33" i="2"/>
  <c r="K33" i="2"/>
  <c r="E32" i="2"/>
  <c r="G32" i="2"/>
  <c r="I32" i="2"/>
  <c r="K32" i="2"/>
  <c r="E31" i="2"/>
  <c r="G31" i="2"/>
  <c r="I31" i="2"/>
  <c r="K31" i="2"/>
  <c r="E30" i="2"/>
  <c r="G30" i="2"/>
  <c r="I30" i="2"/>
  <c r="K30" i="2"/>
  <c r="E29" i="2"/>
  <c r="G29" i="2"/>
  <c r="I29" i="2"/>
  <c r="K29" i="2"/>
  <c r="E28" i="2"/>
  <c r="G28" i="2"/>
  <c r="I28" i="2"/>
  <c r="K28" i="2"/>
  <c r="E27" i="2"/>
  <c r="G27" i="2"/>
  <c r="I27" i="2"/>
  <c r="K27" i="2"/>
  <c r="E26" i="2"/>
  <c r="G26" i="2"/>
  <c r="I26" i="2"/>
  <c r="K26" i="2"/>
  <c r="E25" i="2"/>
  <c r="G25" i="2"/>
  <c r="I25" i="2"/>
  <c r="K25" i="2"/>
  <c r="E24" i="2"/>
  <c r="G24" i="2"/>
  <c r="I24" i="2"/>
  <c r="K24" i="2"/>
  <c r="E23" i="2"/>
  <c r="G23" i="2"/>
  <c r="I23" i="2"/>
  <c r="K23" i="2"/>
  <c r="E22" i="2"/>
  <c r="G22" i="2"/>
  <c r="I22" i="2"/>
  <c r="K22" i="2"/>
  <c r="E21" i="2"/>
  <c r="G21" i="2"/>
  <c r="I21" i="2"/>
  <c r="K21" i="2"/>
  <c r="E20" i="2"/>
  <c r="G20" i="2"/>
  <c r="I20" i="2"/>
  <c r="K20" i="2"/>
  <c r="E19" i="2"/>
  <c r="G19" i="2"/>
  <c r="I19" i="2"/>
  <c r="K19" i="2"/>
  <c r="E18" i="2"/>
  <c r="G18" i="2"/>
  <c r="I18" i="2"/>
  <c r="K18" i="2"/>
  <c r="E17" i="2"/>
  <c r="G17" i="2"/>
  <c r="I17" i="2"/>
  <c r="K17" i="2"/>
  <c r="E16" i="2"/>
  <c r="G16" i="2"/>
  <c r="I16" i="2"/>
  <c r="K16" i="2"/>
  <c r="E15" i="2"/>
  <c r="G15" i="2"/>
  <c r="I15" i="2"/>
  <c r="K15" i="2"/>
  <c r="E14" i="2"/>
  <c r="G14" i="2"/>
  <c r="I14" i="2"/>
  <c r="K14" i="2"/>
  <c r="E13" i="2"/>
  <c r="G13" i="2"/>
  <c r="I13" i="2"/>
  <c r="K13" i="2"/>
  <c r="E12" i="2"/>
  <c r="G12" i="2"/>
  <c r="I12" i="2"/>
  <c r="K12" i="2"/>
  <c r="E11" i="2"/>
  <c r="G11" i="2"/>
  <c r="I11" i="2"/>
  <c r="K11" i="2"/>
  <c r="E10" i="2"/>
  <c r="G10" i="2"/>
  <c r="I10" i="2"/>
  <c r="K10" i="2"/>
  <c r="E9" i="2"/>
  <c r="G9" i="2"/>
  <c r="I9" i="2"/>
  <c r="K9" i="2"/>
  <c r="E8" i="2"/>
  <c r="G8" i="2"/>
  <c r="I8" i="2"/>
  <c r="K8" i="2"/>
  <c r="E7" i="2"/>
  <c r="G7" i="2"/>
  <c r="I7" i="2"/>
  <c r="K7" i="2"/>
  <c r="E6" i="2"/>
  <c r="G6" i="2"/>
  <c r="I6" i="2"/>
  <c r="K6" i="2"/>
  <c r="E5" i="2"/>
  <c r="G5" i="2"/>
  <c r="I5" i="2"/>
  <c r="K5" i="2"/>
  <c r="E4" i="2"/>
  <c r="G4" i="2"/>
  <c r="I4" i="2"/>
  <c r="K4" i="2"/>
  <c r="E3" i="2"/>
  <c r="G3" i="2"/>
  <c r="I3" i="2"/>
  <c r="K3" i="2"/>
  <c r="H37" i="1"/>
  <c r="I37" i="1"/>
  <c r="F37" i="1"/>
  <c r="G37" i="1"/>
  <c r="D4" i="1"/>
  <c r="D3" i="1"/>
  <c r="D26" i="1"/>
  <c r="D10" i="1"/>
  <c r="D7" i="1"/>
  <c r="D5" i="1"/>
  <c r="D6" i="1"/>
  <c r="D21" i="1"/>
  <c r="D11" i="1"/>
  <c r="D31" i="1"/>
  <c r="D27" i="1"/>
  <c r="D28" i="1"/>
  <c r="D12" i="1"/>
  <c r="D15" i="1"/>
  <c r="D18" i="1"/>
  <c r="D32" i="1"/>
  <c r="D30" i="1"/>
  <c r="D24" i="1"/>
  <c r="D8" i="1"/>
  <c r="D25" i="1"/>
  <c r="D23" i="1"/>
  <c r="D19" i="1"/>
  <c r="D16" i="1"/>
  <c r="D17" i="1"/>
  <c r="D13" i="1"/>
  <c r="D29" i="1"/>
  <c r="D22" i="1"/>
  <c r="D20" i="1"/>
  <c r="D33" i="1"/>
  <c r="D9" i="1"/>
  <c r="D36" i="1"/>
  <c r="D14" i="1"/>
  <c r="D34" i="1"/>
  <c r="D35" i="1"/>
  <c r="D37" i="1"/>
  <c r="C37" i="1"/>
  <c r="B37" i="1"/>
  <c r="E17" i="1"/>
  <c r="G17" i="1"/>
  <c r="I17" i="1"/>
  <c r="K17" i="1"/>
  <c r="E6" i="1"/>
  <c r="G6" i="1"/>
  <c r="I6" i="1"/>
  <c r="K6" i="1"/>
  <c r="E11" i="1"/>
  <c r="G11" i="1"/>
  <c r="I11" i="1"/>
  <c r="K11" i="1"/>
  <c r="E29" i="1"/>
  <c r="G29" i="1"/>
  <c r="I29" i="1"/>
  <c r="K29" i="1"/>
  <c r="E20" i="1"/>
  <c r="G20" i="1"/>
  <c r="I20" i="1"/>
  <c r="K20" i="1"/>
  <c r="E24" i="1"/>
  <c r="G24" i="1"/>
  <c r="I24" i="1"/>
  <c r="K24" i="1"/>
  <c r="E22" i="1"/>
  <c r="G22" i="1"/>
  <c r="I22" i="1"/>
  <c r="K22" i="1"/>
  <c r="E14" i="1"/>
  <c r="G14" i="1"/>
  <c r="I14" i="1"/>
  <c r="K14" i="1"/>
  <c r="E9" i="1"/>
  <c r="G9" i="1"/>
  <c r="I9" i="1"/>
  <c r="K9" i="1"/>
  <c r="E3" i="1"/>
  <c r="G3" i="1"/>
  <c r="I3" i="1"/>
  <c r="K3" i="1"/>
  <c r="E35" i="1"/>
  <c r="G35" i="1"/>
  <c r="I35" i="1"/>
  <c r="K35" i="1"/>
  <c r="E34" i="1"/>
  <c r="G34" i="1"/>
  <c r="I34" i="1"/>
  <c r="K34" i="1"/>
  <c r="E36" i="1"/>
  <c r="G36" i="1"/>
  <c r="I36" i="1"/>
  <c r="K36" i="1"/>
  <c r="E33" i="1"/>
  <c r="G33" i="1"/>
  <c r="I33" i="1"/>
  <c r="K33" i="1"/>
  <c r="E13" i="1"/>
  <c r="G13" i="1"/>
  <c r="I13" i="1"/>
  <c r="K13" i="1"/>
  <c r="E16" i="1"/>
  <c r="G16" i="1"/>
  <c r="I16" i="1"/>
  <c r="K16" i="1"/>
  <c r="E19" i="1"/>
  <c r="G19" i="1"/>
  <c r="I19" i="1"/>
  <c r="K19" i="1"/>
  <c r="E23" i="1"/>
  <c r="G23" i="1"/>
  <c r="I23" i="1"/>
  <c r="K23" i="1"/>
  <c r="E25" i="1"/>
  <c r="G25" i="1"/>
  <c r="I25" i="1"/>
  <c r="K25" i="1"/>
  <c r="E8" i="1"/>
  <c r="G8" i="1"/>
  <c r="I8" i="1"/>
  <c r="K8" i="1"/>
  <c r="E30" i="1"/>
  <c r="G30" i="1"/>
  <c r="I30" i="1"/>
  <c r="K30" i="1"/>
  <c r="E32" i="1"/>
  <c r="G32" i="1"/>
  <c r="I32" i="1"/>
  <c r="K32" i="1"/>
  <c r="E18" i="1"/>
  <c r="G18" i="1"/>
  <c r="I18" i="1"/>
  <c r="K18" i="1"/>
  <c r="E15" i="1"/>
  <c r="G15" i="1"/>
  <c r="I15" i="1"/>
  <c r="K15" i="1"/>
  <c r="E12" i="1"/>
  <c r="G12" i="1"/>
  <c r="I12" i="1"/>
  <c r="K12" i="1"/>
  <c r="E28" i="1"/>
  <c r="G28" i="1"/>
  <c r="I28" i="1"/>
  <c r="K28" i="1"/>
  <c r="E27" i="1"/>
  <c r="G27" i="1"/>
  <c r="I27" i="1"/>
  <c r="K27" i="1"/>
  <c r="E31" i="1"/>
  <c r="G31" i="1"/>
  <c r="I31" i="1"/>
  <c r="K31" i="1"/>
  <c r="E21" i="1"/>
  <c r="G21" i="1"/>
  <c r="I21" i="1"/>
  <c r="K21" i="1"/>
  <c r="E5" i="1"/>
  <c r="G5" i="1"/>
  <c r="I5" i="1"/>
  <c r="K5" i="1"/>
  <c r="E7" i="1"/>
  <c r="G7" i="1"/>
  <c r="I7" i="1"/>
  <c r="K7" i="1"/>
  <c r="E10" i="1"/>
  <c r="G10" i="1"/>
  <c r="I10" i="1"/>
  <c r="K10" i="1"/>
  <c r="E26" i="1"/>
  <c r="G26" i="1"/>
  <c r="I26" i="1"/>
  <c r="K26" i="1"/>
  <c r="G4" i="1"/>
  <c r="I4" i="1"/>
  <c r="K4" i="1"/>
</calcChain>
</file>

<file path=xl/sharedStrings.xml><?xml version="1.0" encoding="utf-8"?>
<sst xmlns="http://schemas.openxmlformats.org/spreadsheetml/2006/main" count="324" uniqueCount="159">
  <si>
    <t>教师用户</t>
  </si>
  <si>
    <t>功能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</si>
  <si>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</si>
  <si>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</si>
  <si>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</si>
  <si>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</si>
  <si>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</si>
  <si>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</si>
  <si>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</si>
  <si>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</si>
  <si>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用户权值</t>
  </si>
  <si>
    <t>优先级</t>
  </si>
  <si>
    <t>教师登录</t>
  </si>
  <si>
    <r>
      <rPr>
        <sz val="10.5"/>
        <color rgb="FF000000"/>
        <rFont val="Calibri"/>
        <family val="2"/>
      </rPr>
      <t xml:space="preserve"> bbs</t>
    </r>
    <r>
      <rPr>
        <sz val="10.5"/>
        <color rgb="FF000000"/>
        <rFont val="宋体"/>
        <family val="3"/>
        <charset val="134"/>
      </rPr>
      <t>踩</t>
    </r>
  </si>
  <si>
    <t>修改联系方式</t>
  </si>
  <si>
    <t>修改密码</t>
  </si>
  <si>
    <t>浏览案例</t>
  </si>
  <si>
    <t>查看项目最新消息</t>
  </si>
  <si>
    <t>教师对小组评价</t>
  </si>
  <si>
    <t>资料上传</t>
  </si>
  <si>
    <r>
      <rPr>
        <sz val="10.5"/>
        <color rgb="FF000000"/>
        <rFont val="Calibri"/>
        <family val="2"/>
      </rPr>
      <t>bbs</t>
    </r>
    <r>
      <rPr>
        <sz val="10.5"/>
        <color rgb="FF000000"/>
        <rFont val="宋体"/>
        <family val="3"/>
        <charset val="134"/>
      </rPr>
      <t>点赞</t>
    </r>
  </si>
  <si>
    <t>浏览个人主要信息</t>
  </si>
  <si>
    <t>查看项目文档</t>
  </si>
  <si>
    <r>
      <rPr>
        <sz val="10.5"/>
        <color rgb="FF000000"/>
        <rFont val="Calibri"/>
        <family val="2"/>
      </rPr>
      <t>bbs</t>
    </r>
    <r>
      <rPr>
        <sz val="10.5"/>
        <color rgb="FF000000"/>
        <rFont val="宋体"/>
        <family val="3"/>
        <charset val="134"/>
      </rPr>
      <t>发帖</t>
    </r>
  </si>
  <si>
    <t>教师提供建议</t>
  </si>
  <si>
    <t>即时通讯</t>
  </si>
  <si>
    <t>更换头像</t>
  </si>
  <si>
    <r>
      <rPr>
        <sz val="10.5"/>
        <color rgb="FF000000"/>
        <rFont val="Calibri"/>
        <family val="2"/>
      </rPr>
      <t>bbs</t>
    </r>
    <r>
      <rPr>
        <sz val="10.5"/>
        <color rgb="FF000000"/>
        <rFont val="宋体"/>
        <family val="3"/>
        <charset val="134"/>
      </rPr>
      <t>回复</t>
    </r>
  </si>
  <si>
    <t>教师忘记密码</t>
  </si>
  <si>
    <t>教师下载文档</t>
  </si>
  <si>
    <t>bbs删除</t>
  </si>
  <si>
    <t>查看总览信息</t>
  </si>
  <si>
    <t>项目管理</t>
  </si>
  <si>
    <t>查看项目甘特图</t>
  </si>
  <si>
    <t>查看我的历史评价</t>
  </si>
  <si>
    <t>收发邮件</t>
  </si>
  <si>
    <t>教师注册</t>
  </si>
  <si>
    <t>查看项目任务</t>
  </si>
  <si>
    <t>查看项目资料</t>
  </si>
  <si>
    <t>教师对小组成员评价</t>
  </si>
  <si>
    <t>教师下载评价标准</t>
  </si>
  <si>
    <t>小组成员管理</t>
  </si>
  <si>
    <t>创建新实例</t>
  </si>
  <si>
    <t>查看我的项目</t>
  </si>
  <si>
    <t>教师查看评价标准</t>
  </si>
  <si>
    <t>合计</t>
  </si>
  <si>
    <t>管理员用户</t>
  </si>
  <si>
    <t>管理员登陆</t>
  </si>
  <si>
    <t>管理员浏览网站概要</t>
  </si>
  <si>
    <t>查找用户</t>
  </si>
  <si>
    <t>重置密码</t>
  </si>
  <si>
    <t>解封注册用户名</t>
  </si>
  <si>
    <t>查找日志文件</t>
  </si>
  <si>
    <t>查看用户信息</t>
  </si>
  <si>
    <t>查找帖子</t>
  </si>
  <si>
    <t>解冻用户</t>
  </si>
  <si>
    <t>删除帖子</t>
  </si>
  <si>
    <t>封禁注册的用户名</t>
  </si>
  <si>
    <t>查找实例</t>
  </si>
  <si>
    <t>查看帖子</t>
  </si>
  <si>
    <t>查看回复</t>
  </si>
  <si>
    <t>网站底部信息修改</t>
  </si>
  <si>
    <r>
      <rPr>
        <sz val="10.5"/>
        <color theme="1"/>
        <rFont val="宋体"/>
        <family val="3"/>
        <charset val="134"/>
      </rPr>
      <t>解封</t>
    </r>
    <r>
      <rPr>
        <sz val="10.5"/>
        <color theme="1"/>
        <rFont val="Calibri"/>
        <family val="2"/>
      </rPr>
      <t>IP</t>
    </r>
    <r>
      <rPr>
        <sz val="10.5"/>
        <color theme="1"/>
        <rFont val="宋体"/>
        <family val="3"/>
        <charset val="134"/>
      </rPr>
      <t>地址</t>
    </r>
  </si>
  <si>
    <t>查看案例信息</t>
  </si>
  <si>
    <t>查找用户日志记录</t>
  </si>
  <si>
    <t>查找数据库备份</t>
  </si>
  <si>
    <t>删除回复</t>
  </si>
  <si>
    <t>置顶帖子</t>
  </si>
  <si>
    <t>加精帖子</t>
  </si>
  <si>
    <t>删除数据库备份</t>
  </si>
  <si>
    <t>查找案例</t>
  </si>
  <si>
    <t>删除用户日志记录</t>
  </si>
  <si>
    <r>
      <rPr>
        <sz val="10.5"/>
        <color theme="1"/>
        <rFont val="宋体"/>
        <family val="3"/>
        <charset val="134"/>
      </rPr>
      <t>封禁</t>
    </r>
    <r>
      <rPr>
        <sz val="10.5"/>
        <color theme="1"/>
        <rFont val="Calibri"/>
        <family val="2"/>
      </rPr>
      <t>IP</t>
    </r>
    <r>
      <rPr>
        <sz val="10.5"/>
        <color theme="1"/>
        <rFont val="宋体"/>
        <family val="3"/>
        <charset val="134"/>
      </rPr>
      <t>地址</t>
    </r>
  </si>
  <si>
    <t>下载日志文件</t>
  </si>
  <si>
    <r>
      <rPr>
        <sz val="10.5"/>
        <color theme="1"/>
        <rFont val="Calibri"/>
        <family val="2"/>
      </rPr>
      <t>bbs</t>
    </r>
    <r>
      <rPr>
        <sz val="10.5"/>
        <color theme="1"/>
        <rFont val="宋体"/>
        <family val="3"/>
        <charset val="134"/>
      </rPr>
      <t>回复</t>
    </r>
  </si>
  <si>
    <t>删除用户</t>
  </si>
  <si>
    <t>查询封禁的注册用户名</t>
  </si>
  <si>
    <t>查询封禁的用户</t>
  </si>
  <si>
    <r>
      <rPr>
        <sz val="10.5"/>
        <color theme="1"/>
        <rFont val="宋体"/>
        <family val="3"/>
        <charset val="134"/>
      </rPr>
      <t>查询封禁的</t>
    </r>
    <r>
      <rPr>
        <sz val="10.5"/>
        <color theme="1"/>
        <rFont val="Calibri"/>
        <family val="2"/>
      </rPr>
      <t>IP</t>
    </r>
    <r>
      <rPr>
        <sz val="10.5"/>
        <color theme="1"/>
        <rFont val="宋体"/>
        <family val="3"/>
        <charset val="134"/>
      </rPr>
      <t>地址</t>
    </r>
  </si>
  <si>
    <t>数据库备份</t>
  </si>
  <si>
    <t>数据库恢复</t>
  </si>
  <si>
    <t>查找系统错误日志记录</t>
  </si>
  <si>
    <t>修改用户信息</t>
  </si>
  <si>
    <r>
      <rPr>
        <sz val="10.5"/>
        <color theme="1"/>
        <rFont val="Calibri"/>
        <family val="2"/>
      </rPr>
      <t>bbs</t>
    </r>
    <r>
      <rPr>
        <sz val="10.5"/>
        <color theme="1"/>
        <rFont val="宋体"/>
        <family val="3"/>
        <charset val="134"/>
      </rPr>
      <t>点赞</t>
    </r>
  </si>
  <si>
    <t>恢复案例</t>
  </si>
  <si>
    <t>冻结案例</t>
  </si>
  <si>
    <t>审核案例</t>
  </si>
  <si>
    <t>删除实例</t>
  </si>
  <si>
    <t>删除日志文件</t>
  </si>
  <si>
    <t>上传日志文件</t>
  </si>
  <si>
    <t>冻结用户</t>
  </si>
  <si>
    <t>删除系统错误日志记录</t>
  </si>
  <si>
    <r>
      <rPr>
        <sz val="10.5"/>
        <color theme="1"/>
        <rFont val="Calibri"/>
        <family val="2"/>
      </rPr>
      <t>bbs</t>
    </r>
    <r>
      <rPr>
        <sz val="10.5"/>
        <color theme="1"/>
        <rFont val="宋体"/>
        <family val="3"/>
        <charset val="134"/>
      </rPr>
      <t>踩</t>
    </r>
  </si>
  <si>
    <t>新增用户</t>
  </si>
  <si>
    <t>删除案例</t>
  </si>
  <si>
    <t>学生用户</t>
  </si>
  <si>
    <t>学生优先级指标</t>
  </si>
  <si>
    <t>学生注册</t>
  </si>
  <si>
    <t>学生登陆</t>
  </si>
  <si>
    <t>学生忘记密码</t>
  </si>
  <si>
    <t>学生最新消息</t>
  </si>
  <si>
    <t>查看评价信息</t>
  </si>
  <si>
    <t>查看评价标准</t>
  </si>
  <si>
    <t>学生查看项目任务</t>
  </si>
  <si>
    <t>学生组员管理</t>
  </si>
  <si>
    <t>学生参与评价</t>
  </si>
  <si>
    <t>学生查看我的实例</t>
  </si>
  <si>
    <r>
      <rPr>
        <sz val="10.5"/>
        <color theme="1"/>
        <rFont val="宋体"/>
        <family val="3"/>
        <charset val="134"/>
      </rPr>
      <t>学生</t>
    </r>
    <r>
      <rPr>
        <sz val="11"/>
        <color theme="1"/>
        <rFont val="Times New Roman"/>
        <family val="1"/>
      </rPr>
      <t>bbs</t>
    </r>
    <r>
      <rPr>
        <sz val="11"/>
        <color theme="1"/>
        <rFont val="宋体"/>
        <family val="3"/>
        <charset val="134"/>
      </rPr>
      <t>删除</t>
    </r>
  </si>
  <si>
    <t>学生查看任务甘特图</t>
  </si>
  <si>
    <t>学生上传资料</t>
  </si>
  <si>
    <t>学生查看项目文档</t>
  </si>
  <si>
    <t>创建新项目</t>
  </si>
  <si>
    <t>学生更改头像</t>
  </si>
  <si>
    <t>学生bbs回复</t>
  </si>
  <si>
    <t>学生bbs发帖</t>
  </si>
  <si>
    <t>学生bbs踩</t>
  </si>
  <si>
    <t>下载评价标准</t>
  </si>
  <si>
    <t>案例详情</t>
  </si>
  <si>
    <t>学生bbs点赞</t>
  </si>
  <si>
    <t>浏览个人信息</t>
  </si>
  <si>
    <t>学生修改联系方式</t>
  </si>
  <si>
    <t>学生浏览案例</t>
  </si>
  <si>
    <t>学生项目管理</t>
  </si>
  <si>
    <t>学生修改密码</t>
  </si>
  <si>
    <t>学生我的信箱</t>
  </si>
  <si>
    <t>owner</t>
  </si>
  <si>
    <t>案例拥有者登陆</t>
  </si>
  <si>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取消新增任务</t>
    </r>
  </si>
  <si>
    <t>修改案例描述</t>
  </si>
  <si>
    <t>修改案例类型</t>
  </si>
  <si>
    <t>案例拥有者浏览现有案例</t>
  </si>
  <si>
    <t>取消正在申请的案例</t>
  </si>
  <si>
    <t>修改案例名称</t>
  </si>
  <si>
    <t>新增任务</t>
  </si>
  <si>
    <t>删除任务</t>
  </si>
  <si>
    <t>删除角色</t>
  </si>
  <si>
    <t>修改任务</t>
  </si>
  <si>
    <t>新建案例</t>
  </si>
  <si>
    <t>模拟新建案例</t>
  </si>
  <si>
    <t>查看申请案例信息</t>
  </si>
  <si>
    <t>新增角色</t>
  </si>
  <si>
    <t>保存新版本</t>
  </si>
  <si>
    <t>申请发布案例</t>
  </si>
  <si>
    <t>查看现有实例</t>
  </si>
  <si>
    <t>查看当前的模拟案例</t>
  </si>
  <si>
    <t>查看甘特图</t>
  </si>
  <si>
    <t>删除模拟案例</t>
  </si>
  <si>
    <r>
      <rPr>
        <sz val="10.5"/>
        <color theme="1"/>
        <rFont val="宋体"/>
        <family val="3"/>
        <charset val="134"/>
      </rPr>
      <t>修改角色信息</t>
    </r>
    <r>
      <rPr>
        <sz val="10.5"/>
        <color theme="1"/>
        <rFont val="Times New Roman"/>
        <family val="1"/>
      </rPr>
      <t xml:space="preserve"> </t>
    </r>
  </si>
  <si>
    <t>管理实例</t>
  </si>
  <si>
    <t>版本回滚</t>
  </si>
  <si>
    <t>教师下载项目资料</t>
    <phoneticPr fontId="17" type="noConversion"/>
  </si>
  <si>
    <t>注册</t>
    <phoneticPr fontId="17" type="noConversion"/>
  </si>
  <si>
    <t>登录</t>
    <phoneticPr fontId="17" type="noConversion"/>
  </si>
  <si>
    <t>忘记密码</t>
    <phoneticPr fontId="17" type="noConversion"/>
  </si>
  <si>
    <t>下载文档</t>
    <phoneticPr fontId="17" type="noConversion"/>
  </si>
  <si>
    <t>下载评价标准</t>
    <phoneticPr fontId="17" type="noConversion"/>
  </si>
  <si>
    <t>下载项目资料</t>
    <phoneticPr fontId="17" type="noConversion"/>
  </si>
  <si>
    <r>
      <rPr>
        <sz val="11"/>
        <color theme="1"/>
        <rFont val="Times New Roman"/>
        <family val="1"/>
      </rPr>
      <t>bbs</t>
    </r>
    <r>
      <rPr>
        <sz val="11"/>
        <color theme="1"/>
        <rFont val="宋体"/>
        <family val="3"/>
        <charset val="134"/>
      </rPr>
      <t>删除</t>
    </r>
    <phoneticPr fontId="17" type="noConversion"/>
  </si>
  <si>
    <r>
      <rPr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charset val="134"/>
        <scheme val="minor"/>
      </rPr>
      <t>：该优先级矩阵中的相对收益以及相对损失分别由各用户代表填写，教师用户部分由教师代表-杨枨老师填写，管理员用户部分由管理员代表-学长或者学姐填写，学生用户代表部分由学生代表-陈铉文同学填写，owner部分由杨枨老师填写。其中开发人员填写相对成本，项目经理填写相对风险。</t>
    </r>
    <r>
      <rPr>
        <sz val="11"/>
        <color rgb="FFFF0000"/>
        <rFont val="等线"/>
        <family val="3"/>
        <charset val="134"/>
        <scheme val="minor"/>
      </rPr>
      <t>打分标准为：打分范围为1-9</t>
    </r>
    <r>
      <rPr>
        <sz val="11"/>
        <rFont val="等线"/>
        <family val="3"/>
        <charset val="134"/>
        <scheme val="minor"/>
      </rPr>
      <t>,1代表影响非常轻微，2代表影响轻微，3代表影响较为轻微，4代表影响一般，5代表影响有点重要，6代表影响较为重要，7代表影响重要，8代表影响很重要，9代表极具影响。</t>
    </r>
    <r>
      <rPr>
        <sz val="11"/>
        <color rgb="FFFF0000"/>
        <rFont val="等线"/>
        <family val="3"/>
        <charset val="134"/>
        <scheme val="minor"/>
      </rPr>
      <t>优先级=A*价值%/（成本%+0.5*风险%）</t>
    </r>
    <r>
      <rPr>
        <sz val="11"/>
        <rFont val="等线"/>
        <family val="3"/>
        <charset val="134"/>
        <scheme val="minor"/>
      </rPr>
      <t>（各代表类别权重A：客户代表*1.5；用户代表*1.0；游客代表*0.5；相对权重：相对收益*2，相对损失*1，相对成本*1，相对风险*0.5）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</si>
</sst>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_ "/>
  </numFmts>
  <fonts count="19" x14ac:knownFonts="1">
    <font>
      <sz val="11"/>
      <color theme="1"/>
      <name val="等线"/>
      <charset val="134"/>
      <scheme val="minor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Calibri"/>
      <family val="2"/>
    </font>
    <font>
      <sz val="11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0" fillId="0" borderId="1" xfId="0" applyFont="1" applyBorder="1"/>
    <xf numFmtId="0" fontId="0" fillId="0" borderId="1" xfId="0" applyBorder="1"/>
    <xf numFmtId="177" fontId="0" fillId="0" borderId="1" xfId="0" applyNumberFormat="1" applyBorder="1"/>
    <xf numFmtId="177" fontId="2" fillId="0" borderId="1" xfId="0" applyNumberFormat="1" applyFont="1" applyBorder="1"/>
    <xf numFmtId="0" fontId="8" fillId="0" borderId="1" xfId="0" applyFont="1" applyBorder="1"/>
    <xf numFmtId="176" fontId="2" fillId="0" borderId="1" xfId="0" applyNumberFormat="1" applyFont="1" applyBorder="1"/>
    <xf numFmtId="176" fontId="0" fillId="0" borderId="1" xfId="0" applyNumberFormat="1" applyBorder="1"/>
    <xf numFmtId="0" fontId="10" fillId="0" borderId="0" xfId="0" applyFont="1"/>
    <xf numFmtId="0" fontId="2" fillId="0" borderId="0" xfId="0" applyFont="1"/>
    <xf numFmtId="0" fontId="3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177" fontId="4" fillId="0" borderId="2" xfId="0" applyNumberFormat="1" applyFont="1" applyBorder="1" applyAlignment="1">
      <alignment horizontal="justify" vertical="center"/>
    </xf>
    <xf numFmtId="0" fontId="6" fillId="0" borderId="0" xfId="0" applyFo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Border="1"/>
    <xf numFmtId="0" fontId="0" fillId="0" borderId="1" xfId="0" applyFill="1" applyBorder="1"/>
    <xf numFmtId="177" fontId="0" fillId="0" borderId="1" xfId="0" applyNumberFormat="1" applyFill="1" applyBorder="1"/>
    <xf numFmtId="0" fontId="9" fillId="0" borderId="0" xfId="0" applyFont="1" applyBorder="1"/>
    <xf numFmtId="0" fontId="9" fillId="0" borderId="0" xfId="0" applyFont="1"/>
    <xf numFmtId="0" fontId="0" fillId="0" borderId="0" xfId="0" applyFont="1"/>
    <xf numFmtId="0" fontId="5" fillId="0" borderId="3" xfId="0" applyFont="1" applyBorder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13" fillId="0" borderId="2" xfId="0" applyFont="1" applyBorder="1" applyAlignment="1">
      <alignment horizontal="justify" vertical="center"/>
    </xf>
    <xf numFmtId="0" fontId="14" fillId="0" borderId="2" xfId="0" applyFont="1" applyBorder="1" applyAlignment="1">
      <alignment horizontal="justify" vertical="center"/>
    </xf>
    <xf numFmtId="177" fontId="14" fillId="0" borderId="2" xfId="0" applyNumberFormat="1" applyFont="1" applyBorder="1" applyAlignment="1">
      <alignment horizontal="justify" vertical="center"/>
    </xf>
    <xf numFmtId="0" fontId="4" fillId="0" borderId="2" xfId="0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justify" vertical="center"/>
    </xf>
    <xf numFmtId="0" fontId="14" fillId="0" borderId="2" xfId="0" applyFont="1" applyBorder="1" applyAlignment="1">
      <alignment horizontal="right" vertical="center"/>
    </xf>
    <xf numFmtId="176" fontId="14" fillId="0" borderId="2" xfId="0" applyNumberFormat="1" applyFont="1" applyBorder="1" applyAlignment="1">
      <alignment horizontal="justify" vertical="center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176" fontId="0" fillId="0" borderId="1" xfId="0" applyNumberFormat="1" applyBorder="1" applyAlignment="1">
      <alignment horizontal="left"/>
    </xf>
    <xf numFmtId="176" fontId="4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14" fillId="0" borderId="1" xfId="0" applyNumberFormat="1" applyFont="1" applyBorder="1" applyAlignment="1">
      <alignment horizontal="left" vertical="center"/>
    </xf>
    <xf numFmtId="176" fontId="1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M4" sqref="M4:T13"/>
    </sheetView>
  </sheetViews>
  <sheetFormatPr defaultColWidth="8.88671875" defaultRowHeight="13.8" x14ac:dyDescent="0.25"/>
  <cols>
    <col min="1" max="1" width="22.109375" customWidth="1"/>
    <col min="5" max="5" width="12.109375" customWidth="1"/>
    <col min="7" max="7" width="12.109375" customWidth="1"/>
    <col min="9" max="9" width="12.109375" customWidth="1"/>
    <col min="11" max="11" width="11.109375" customWidth="1"/>
  </cols>
  <sheetData>
    <row r="1" spans="1:20" x14ac:dyDescent="0.25">
      <c r="A1" s="10" t="s">
        <v>0</v>
      </c>
    </row>
    <row r="2" spans="1:20" ht="28.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20" ht="16.2" thickBot="1" x14ac:dyDescent="0.3">
      <c r="A3" s="25" t="s">
        <v>36</v>
      </c>
      <c r="B3" s="59">
        <v>7</v>
      </c>
      <c r="C3" s="59">
        <v>7</v>
      </c>
      <c r="D3" s="13">
        <f t="shared" ref="D3:D36" si="0">B3*2+C3</f>
        <v>21</v>
      </c>
      <c r="E3" s="14">
        <f>D3/447*100</f>
        <v>4.6979865771812079</v>
      </c>
      <c r="F3" s="13">
        <v>1</v>
      </c>
      <c r="G3" s="14">
        <f t="shared" ref="G3:G36" si="1">F3/142*100</f>
        <v>0.70422535211267612</v>
      </c>
      <c r="H3" s="13">
        <v>1</v>
      </c>
      <c r="I3" s="14">
        <f t="shared" ref="I3:I36" si="2">H3/143*100</f>
        <v>0.69930069930069927</v>
      </c>
      <c r="J3" s="31">
        <v>1</v>
      </c>
      <c r="K3" s="32">
        <f t="shared" ref="K3:K36" si="3">E3/(G3+I3*0.5)</f>
        <v>4.4578184783290471</v>
      </c>
    </row>
    <row r="4" spans="1:20" ht="14.4" customHeight="1" thickBot="1" x14ac:dyDescent="0.3">
      <c r="A4" s="25" t="s">
        <v>12</v>
      </c>
      <c r="B4" s="59">
        <v>7</v>
      </c>
      <c r="C4" s="59">
        <v>8</v>
      </c>
      <c r="D4" s="13">
        <f t="shared" si="0"/>
        <v>22</v>
      </c>
      <c r="E4" s="14">
        <v>4.3</v>
      </c>
      <c r="F4" s="13">
        <v>1</v>
      </c>
      <c r="G4" s="14">
        <f t="shared" si="1"/>
        <v>0.70422535211267612</v>
      </c>
      <c r="H4" s="13">
        <v>1</v>
      </c>
      <c r="I4" s="14">
        <f t="shared" si="2"/>
        <v>0.69930069930069927</v>
      </c>
      <c r="J4" s="31">
        <v>1</v>
      </c>
      <c r="K4" s="32">
        <f t="shared" si="3"/>
        <v>4.0801775700934577</v>
      </c>
      <c r="M4" s="62" t="s">
        <v>158</v>
      </c>
      <c r="N4" s="63"/>
      <c r="O4" s="63"/>
      <c r="P4" s="63"/>
      <c r="Q4" s="63"/>
      <c r="R4" s="63"/>
      <c r="S4" s="63"/>
      <c r="T4" s="63"/>
    </row>
    <row r="5" spans="1:20" ht="16.2" thickBot="1" x14ac:dyDescent="0.3">
      <c r="A5" s="25" t="s">
        <v>16</v>
      </c>
      <c r="B5" s="59">
        <v>7</v>
      </c>
      <c r="C5" s="59">
        <v>8</v>
      </c>
      <c r="D5" s="13">
        <f t="shared" si="0"/>
        <v>22</v>
      </c>
      <c r="E5" s="14">
        <f t="shared" ref="E5:E36" si="4">D5/447*100</f>
        <v>4.9217002237136462</v>
      </c>
      <c r="F5" s="13">
        <v>4</v>
      </c>
      <c r="G5" s="14">
        <f t="shared" si="1"/>
        <v>2.8169014084507045</v>
      </c>
      <c r="H5" s="13">
        <v>4</v>
      </c>
      <c r="I5" s="14">
        <f t="shared" si="2"/>
        <v>2.7972027972027971</v>
      </c>
      <c r="J5" s="31">
        <v>1</v>
      </c>
      <c r="K5" s="32">
        <f t="shared" si="3"/>
        <v>1.1675238871814169</v>
      </c>
      <c r="M5" s="63"/>
      <c r="N5" s="63"/>
      <c r="O5" s="63"/>
      <c r="P5" s="63"/>
      <c r="Q5" s="63"/>
      <c r="R5" s="63"/>
      <c r="S5" s="63"/>
      <c r="T5" s="63"/>
    </row>
    <row r="6" spans="1:20" ht="16.2" thickBot="1" x14ac:dyDescent="0.3">
      <c r="A6" s="25" t="s">
        <v>43</v>
      </c>
      <c r="B6" s="12">
        <v>7</v>
      </c>
      <c r="C6" s="12">
        <v>7</v>
      </c>
      <c r="D6" s="13">
        <f t="shared" si="0"/>
        <v>21</v>
      </c>
      <c r="E6" s="14">
        <f t="shared" si="4"/>
        <v>4.6979865771812079</v>
      </c>
      <c r="F6" s="13">
        <v>4</v>
      </c>
      <c r="G6" s="14">
        <f t="shared" si="1"/>
        <v>2.8169014084507045</v>
      </c>
      <c r="H6" s="13">
        <v>4</v>
      </c>
      <c r="I6" s="14">
        <f t="shared" si="2"/>
        <v>2.7972027972027971</v>
      </c>
      <c r="J6" s="31">
        <v>1</v>
      </c>
      <c r="K6" s="32">
        <f t="shared" si="3"/>
        <v>1.1144546195822618</v>
      </c>
      <c r="M6" s="63"/>
      <c r="N6" s="63"/>
      <c r="O6" s="63"/>
      <c r="P6" s="63"/>
      <c r="Q6" s="63"/>
      <c r="R6" s="63"/>
      <c r="S6" s="63"/>
      <c r="T6" s="63"/>
    </row>
    <row r="7" spans="1:20" ht="16.2" thickBot="1" x14ac:dyDescent="0.3">
      <c r="A7" s="25" t="s">
        <v>15</v>
      </c>
      <c r="B7" s="59">
        <v>7</v>
      </c>
      <c r="C7" s="59">
        <v>6</v>
      </c>
      <c r="D7" s="13">
        <f t="shared" si="0"/>
        <v>20</v>
      </c>
      <c r="E7" s="14">
        <f t="shared" si="4"/>
        <v>4.4742729306487696</v>
      </c>
      <c r="F7" s="13">
        <v>4</v>
      </c>
      <c r="G7" s="14">
        <f t="shared" si="1"/>
        <v>2.8169014084507045</v>
      </c>
      <c r="H7" s="13">
        <v>4</v>
      </c>
      <c r="I7" s="14">
        <f t="shared" si="2"/>
        <v>2.7972027972027971</v>
      </c>
      <c r="J7" s="31">
        <v>1</v>
      </c>
      <c r="K7" s="32">
        <f t="shared" si="3"/>
        <v>1.0613853519831065</v>
      </c>
      <c r="M7" s="63"/>
      <c r="N7" s="63"/>
      <c r="O7" s="63"/>
      <c r="P7" s="63"/>
      <c r="Q7" s="63"/>
      <c r="R7" s="63"/>
      <c r="S7" s="63"/>
      <c r="T7" s="63"/>
    </row>
    <row r="8" spans="1:20" ht="16.2" thickBot="1" x14ac:dyDescent="0.3">
      <c r="A8" s="25" t="s">
        <v>26</v>
      </c>
      <c r="B8" s="59">
        <v>8</v>
      </c>
      <c r="C8" s="59">
        <v>8</v>
      </c>
      <c r="D8" s="13">
        <f t="shared" si="0"/>
        <v>24</v>
      </c>
      <c r="E8" s="14">
        <f t="shared" si="4"/>
        <v>5.3691275167785237</v>
      </c>
      <c r="F8" s="13">
        <v>5</v>
      </c>
      <c r="G8" s="14">
        <f t="shared" si="1"/>
        <v>3.5211267605633805</v>
      </c>
      <c r="H8" s="13">
        <v>5</v>
      </c>
      <c r="I8" s="14">
        <f t="shared" si="2"/>
        <v>3.4965034965034967</v>
      </c>
      <c r="J8" s="31">
        <v>1</v>
      </c>
      <c r="K8" s="32">
        <f t="shared" si="3"/>
        <v>1.0189299379037824</v>
      </c>
      <c r="M8" s="63"/>
      <c r="N8" s="63"/>
      <c r="O8" s="63"/>
      <c r="P8" s="63"/>
      <c r="Q8" s="63"/>
      <c r="R8" s="63"/>
      <c r="S8" s="63"/>
      <c r="T8" s="63"/>
    </row>
    <row r="9" spans="1:20" s="24" customFormat="1" ht="16.2" thickBot="1" x14ac:dyDescent="0.3">
      <c r="A9" s="27" t="s">
        <v>37</v>
      </c>
      <c r="B9" s="59">
        <v>8</v>
      </c>
      <c r="C9" s="59">
        <v>8</v>
      </c>
      <c r="D9" s="29">
        <f t="shared" si="0"/>
        <v>24</v>
      </c>
      <c r="E9" s="30">
        <f t="shared" si="4"/>
        <v>5.3691275167785237</v>
      </c>
      <c r="F9" s="29">
        <v>5</v>
      </c>
      <c r="G9" s="30">
        <f t="shared" si="1"/>
        <v>3.5211267605633805</v>
      </c>
      <c r="H9" s="29">
        <v>5</v>
      </c>
      <c r="I9" s="30">
        <f t="shared" si="2"/>
        <v>3.4965034965034967</v>
      </c>
      <c r="J9" s="33">
        <v>1</v>
      </c>
      <c r="K9" s="34">
        <f t="shared" si="3"/>
        <v>1.0189299379037824</v>
      </c>
      <c r="M9" s="63"/>
      <c r="N9" s="63"/>
      <c r="O9" s="63"/>
      <c r="P9" s="63"/>
      <c r="Q9" s="63"/>
      <c r="R9" s="63"/>
      <c r="S9" s="63"/>
      <c r="T9" s="63"/>
    </row>
    <row r="10" spans="1:20" ht="16.2" thickBot="1" x14ac:dyDescent="0.3">
      <c r="A10" s="25" t="s">
        <v>14</v>
      </c>
      <c r="B10" s="59">
        <v>6</v>
      </c>
      <c r="C10" s="59">
        <v>7</v>
      </c>
      <c r="D10" s="13">
        <f t="shared" si="0"/>
        <v>19</v>
      </c>
      <c r="E10" s="14">
        <f t="shared" si="4"/>
        <v>4.2505592841163313</v>
      </c>
      <c r="F10" s="13">
        <v>4</v>
      </c>
      <c r="G10" s="14">
        <f t="shared" si="1"/>
        <v>2.8169014084507045</v>
      </c>
      <c r="H10" s="13">
        <v>4</v>
      </c>
      <c r="I10" s="14">
        <f t="shared" si="2"/>
        <v>2.7972027972027971</v>
      </c>
      <c r="J10" s="31">
        <v>1</v>
      </c>
      <c r="K10" s="32">
        <f t="shared" si="3"/>
        <v>1.0083160843839512</v>
      </c>
      <c r="M10" s="63"/>
      <c r="N10" s="63"/>
      <c r="O10" s="63"/>
      <c r="P10" s="63"/>
      <c r="Q10" s="63"/>
      <c r="R10" s="63"/>
      <c r="S10" s="63"/>
      <c r="T10" s="63"/>
    </row>
    <row r="11" spans="1:20" ht="16.2" thickBot="1" x14ac:dyDescent="0.3">
      <c r="A11" s="27" t="s">
        <v>42</v>
      </c>
      <c r="B11" s="59">
        <v>8</v>
      </c>
      <c r="C11" s="59">
        <v>8</v>
      </c>
      <c r="D11" s="29">
        <f t="shared" si="0"/>
        <v>24</v>
      </c>
      <c r="E11" s="30">
        <f t="shared" si="4"/>
        <v>5.3691275167785237</v>
      </c>
      <c r="F11" s="29">
        <v>5</v>
      </c>
      <c r="G11" s="30">
        <f t="shared" si="1"/>
        <v>3.5211267605633805</v>
      </c>
      <c r="H11" s="29">
        <v>6</v>
      </c>
      <c r="I11" s="30">
        <f t="shared" si="2"/>
        <v>4.1958041958041958</v>
      </c>
      <c r="J11" s="33">
        <v>1</v>
      </c>
      <c r="K11" s="34">
        <f t="shared" si="3"/>
        <v>0.95552588392379223</v>
      </c>
      <c r="M11" s="63"/>
      <c r="N11" s="63"/>
      <c r="O11" s="63"/>
      <c r="P11" s="63"/>
      <c r="Q11" s="63"/>
      <c r="R11" s="63"/>
      <c r="S11" s="63"/>
      <c r="T11" s="63"/>
    </row>
    <row r="12" spans="1:20" ht="16.2" thickBot="1" x14ac:dyDescent="0.3">
      <c r="A12" s="25" t="s">
        <v>21</v>
      </c>
      <c r="B12" s="59">
        <v>7</v>
      </c>
      <c r="C12" s="59">
        <v>8</v>
      </c>
      <c r="D12" s="13">
        <f t="shared" si="0"/>
        <v>22</v>
      </c>
      <c r="E12" s="14">
        <f t="shared" si="4"/>
        <v>4.9217002237136462</v>
      </c>
      <c r="F12" s="13">
        <v>5</v>
      </c>
      <c r="G12" s="14">
        <f t="shared" si="1"/>
        <v>3.5211267605633805</v>
      </c>
      <c r="H12" s="13">
        <v>5</v>
      </c>
      <c r="I12" s="14">
        <f t="shared" si="2"/>
        <v>3.4965034965034967</v>
      </c>
      <c r="J12" s="31">
        <v>1</v>
      </c>
      <c r="K12" s="32">
        <f t="shared" si="3"/>
        <v>0.93401910974513369</v>
      </c>
      <c r="M12" s="63"/>
      <c r="N12" s="63"/>
      <c r="O12" s="63"/>
      <c r="P12" s="63"/>
      <c r="Q12" s="63"/>
      <c r="R12" s="63"/>
      <c r="S12" s="63"/>
      <c r="T12" s="63"/>
    </row>
    <row r="13" spans="1:20" ht="16.2" thickBot="1" x14ac:dyDescent="0.3">
      <c r="A13" s="27" t="s">
        <v>31</v>
      </c>
      <c r="B13" s="28">
        <v>7</v>
      </c>
      <c r="C13" s="28">
        <v>7</v>
      </c>
      <c r="D13" s="29">
        <f t="shared" si="0"/>
        <v>21</v>
      </c>
      <c r="E13" s="30">
        <f t="shared" si="4"/>
        <v>4.6979865771812079</v>
      </c>
      <c r="F13" s="29">
        <v>5</v>
      </c>
      <c r="G13" s="30">
        <f t="shared" si="1"/>
        <v>3.5211267605633805</v>
      </c>
      <c r="H13" s="29">
        <v>5</v>
      </c>
      <c r="I13" s="30">
        <f t="shared" si="2"/>
        <v>3.4965034965034967</v>
      </c>
      <c r="J13" s="33">
        <v>1</v>
      </c>
      <c r="K13" s="34">
        <f t="shared" si="3"/>
        <v>0.8915636956658094</v>
      </c>
      <c r="M13" s="63"/>
      <c r="N13" s="63"/>
      <c r="O13" s="63"/>
      <c r="P13" s="63"/>
      <c r="Q13" s="63"/>
      <c r="R13" s="63"/>
      <c r="S13" s="63"/>
      <c r="T13" s="63"/>
    </row>
    <row r="14" spans="1:20" ht="16.2" thickBot="1" x14ac:dyDescent="0.3">
      <c r="A14" s="27" t="s">
        <v>38</v>
      </c>
      <c r="B14" s="59">
        <v>7</v>
      </c>
      <c r="C14" s="59">
        <v>8</v>
      </c>
      <c r="D14" s="29">
        <f t="shared" si="0"/>
        <v>22</v>
      </c>
      <c r="E14" s="30">
        <f t="shared" si="4"/>
        <v>4.9217002237136462</v>
      </c>
      <c r="F14" s="29">
        <v>5</v>
      </c>
      <c r="G14" s="30">
        <f t="shared" si="1"/>
        <v>3.5211267605633805</v>
      </c>
      <c r="H14" s="29">
        <v>6</v>
      </c>
      <c r="I14" s="30">
        <f t="shared" si="2"/>
        <v>4.1958041958041958</v>
      </c>
      <c r="J14" s="33">
        <v>1</v>
      </c>
      <c r="K14" s="34">
        <f t="shared" si="3"/>
        <v>0.87589872693014281</v>
      </c>
    </row>
    <row r="15" spans="1:20" ht="16.2" thickBot="1" x14ac:dyDescent="0.3">
      <c r="A15" s="25" t="s">
        <v>22</v>
      </c>
      <c r="B15" s="59">
        <v>7</v>
      </c>
      <c r="C15" s="59">
        <v>8</v>
      </c>
      <c r="D15" s="13">
        <f t="shared" si="0"/>
        <v>22</v>
      </c>
      <c r="E15" s="14">
        <f t="shared" si="4"/>
        <v>4.9217002237136462</v>
      </c>
      <c r="F15" s="13">
        <v>6</v>
      </c>
      <c r="G15" s="14">
        <f t="shared" si="1"/>
        <v>4.225352112676056</v>
      </c>
      <c r="H15" s="13">
        <v>6</v>
      </c>
      <c r="I15" s="14">
        <f t="shared" si="2"/>
        <v>4.1958041958041958</v>
      </c>
      <c r="J15" s="31">
        <v>1</v>
      </c>
      <c r="K15" s="32">
        <f t="shared" si="3"/>
        <v>0.77834925812094469</v>
      </c>
    </row>
    <row r="16" spans="1:20" ht="16.2" thickBot="1" x14ac:dyDescent="0.3">
      <c r="A16" s="26" t="s">
        <v>30</v>
      </c>
      <c r="B16" s="59">
        <v>7</v>
      </c>
      <c r="C16" s="59">
        <v>8</v>
      </c>
      <c r="D16" s="13">
        <f t="shared" si="0"/>
        <v>22</v>
      </c>
      <c r="E16" s="14">
        <f t="shared" si="4"/>
        <v>4.9217002237136462</v>
      </c>
      <c r="F16" s="13">
        <v>6</v>
      </c>
      <c r="G16" s="14">
        <f t="shared" si="1"/>
        <v>4.225352112676056</v>
      </c>
      <c r="H16" s="13">
        <v>6</v>
      </c>
      <c r="I16" s="14">
        <f t="shared" si="2"/>
        <v>4.1958041958041958</v>
      </c>
      <c r="J16" s="31">
        <v>1</v>
      </c>
      <c r="K16" s="32">
        <f t="shared" si="3"/>
        <v>0.77834925812094469</v>
      </c>
    </row>
    <row r="17" spans="1:20" ht="16.2" thickBot="1" x14ac:dyDescent="0.3">
      <c r="A17" s="25" t="s">
        <v>44</v>
      </c>
      <c r="B17" s="59">
        <v>7</v>
      </c>
      <c r="C17" s="59">
        <v>8</v>
      </c>
      <c r="D17" s="13">
        <f t="shared" si="0"/>
        <v>22</v>
      </c>
      <c r="E17" s="14">
        <f t="shared" si="4"/>
        <v>4.9217002237136462</v>
      </c>
      <c r="F17" s="13">
        <v>6</v>
      </c>
      <c r="G17" s="14">
        <f t="shared" si="1"/>
        <v>4.225352112676056</v>
      </c>
      <c r="H17" s="13">
        <v>6</v>
      </c>
      <c r="I17" s="14">
        <f t="shared" si="2"/>
        <v>4.1958041958041958</v>
      </c>
      <c r="J17" s="31">
        <v>1</v>
      </c>
      <c r="K17" s="32">
        <f t="shared" si="3"/>
        <v>0.77834925812094469</v>
      </c>
    </row>
    <row r="18" spans="1:20" ht="16.2" thickBot="1" x14ac:dyDescent="0.3">
      <c r="A18" s="26" t="s">
        <v>23</v>
      </c>
      <c r="B18" s="59">
        <v>7</v>
      </c>
      <c r="C18" s="59">
        <v>7</v>
      </c>
      <c r="D18" s="13">
        <f t="shared" si="0"/>
        <v>21</v>
      </c>
      <c r="E18" s="14">
        <f t="shared" si="4"/>
        <v>4.6979865771812079</v>
      </c>
      <c r="F18" s="13">
        <v>6</v>
      </c>
      <c r="G18" s="14">
        <f t="shared" si="1"/>
        <v>4.225352112676056</v>
      </c>
      <c r="H18" s="13">
        <v>6</v>
      </c>
      <c r="I18" s="14">
        <f t="shared" si="2"/>
        <v>4.1958041958041958</v>
      </c>
      <c r="J18" s="31">
        <v>1</v>
      </c>
      <c r="K18" s="32">
        <f t="shared" si="3"/>
        <v>0.74296974638817448</v>
      </c>
    </row>
    <row r="19" spans="1:20" ht="16.2" thickBot="1" x14ac:dyDescent="0.3">
      <c r="A19" s="25" t="s">
        <v>29</v>
      </c>
      <c r="B19" s="59">
        <v>7</v>
      </c>
      <c r="C19" s="59">
        <v>7</v>
      </c>
      <c r="D19" s="13">
        <f t="shared" si="0"/>
        <v>21</v>
      </c>
      <c r="E19" s="14">
        <f t="shared" si="4"/>
        <v>4.6979865771812079</v>
      </c>
      <c r="F19" s="13">
        <v>6</v>
      </c>
      <c r="G19" s="14">
        <f t="shared" si="1"/>
        <v>4.225352112676056</v>
      </c>
      <c r="H19" s="13">
        <v>6</v>
      </c>
      <c r="I19" s="14">
        <f t="shared" si="2"/>
        <v>4.1958041958041958</v>
      </c>
      <c r="J19" s="31">
        <v>1</v>
      </c>
      <c r="K19" s="32">
        <f t="shared" si="3"/>
        <v>0.74296974638817448</v>
      </c>
    </row>
    <row r="20" spans="1:20" ht="16.2" thickBot="1" x14ac:dyDescent="0.3">
      <c r="A20" s="25" t="s">
        <v>40</v>
      </c>
      <c r="B20" s="59">
        <v>7</v>
      </c>
      <c r="C20" s="59">
        <v>8</v>
      </c>
      <c r="D20" s="13">
        <f t="shared" si="0"/>
        <v>22</v>
      </c>
      <c r="E20" s="14">
        <f t="shared" si="4"/>
        <v>4.9217002237136462</v>
      </c>
      <c r="F20" s="13">
        <v>6</v>
      </c>
      <c r="G20" s="14">
        <f t="shared" si="1"/>
        <v>4.225352112676056</v>
      </c>
      <c r="H20" s="13">
        <v>7</v>
      </c>
      <c r="I20" s="14">
        <f t="shared" si="2"/>
        <v>4.895104895104895</v>
      </c>
      <c r="J20" s="31">
        <v>1</v>
      </c>
      <c r="K20" s="32">
        <f t="shared" si="3"/>
        <v>0.7375649058504008</v>
      </c>
    </row>
    <row r="21" spans="1:20" ht="16.2" thickBot="1" x14ac:dyDescent="0.3">
      <c r="A21" s="25" t="s">
        <v>17</v>
      </c>
      <c r="B21" s="59">
        <v>7</v>
      </c>
      <c r="C21" s="59">
        <v>6</v>
      </c>
      <c r="D21" s="13">
        <f t="shared" si="0"/>
        <v>20</v>
      </c>
      <c r="E21" s="14">
        <f t="shared" si="4"/>
        <v>4.4742729306487696</v>
      </c>
      <c r="F21" s="13">
        <v>6</v>
      </c>
      <c r="G21" s="14">
        <f t="shared" si="1"/>
        <v>4.225352112676056</v>
      </c>
      <c r="H21" s="13">
        <v>6</v>
      </c>
      <c r="I21" s="14">
        <f t="shared" si="2"/>
        <v>4.1958041958041958</v>
      </c>
      <c r="J21" s="31">
        <v>1</v>
      </c>
      <c r="K21" s="32">
        <f t="shared" si="3"/>
        <v>0.70759023465540427</v>
      </c>
    </row>
    <row r="22" spans="1:20" s="24" customFormat="1" ht="16.2" thickBot="1" x14ac:dyDescent="0.3">
      <c r="A22" s="25" t="s">
        <v>150</v>
      </c>
      <c r="B22" s="59">
        <v>7</v>
      </c>
      <c r="C22" s="59">
        <v>8</v>
      </c>
      <c r="D22" s="13">
        <f t="shared" si="0"/>
        <v>22</v>
      </c>
      <c r="E22" s="14">
        <f t="shared" si="4"/>
        <v>4.9217002237136462</v>
      </c>
      <c r="F22" s="13">
        <v>7</v>
      </c>
      <c r="G22" s="14">
        <f t="shared" si="1"/>
        <v>4.929577464788732</v>
      </c>
      <c r="H22" s="13">
        <v>6</v>
      </c>
      <c r="I22" s="14">
        <f t="shared" si="2"/>
        <v>4.1958041958041958</v>
      </c>
      <c r="J22" s="31">
        <v>1</v>
      </c>
      <c r="K22" s="32">
        <f t="shared" si="3"/>
        <v>0.70035069896796986</v>
      </c>
    </row>
    <row r="23" spans="1:20" s="24" customFormat="1" ht="16.2" thickBot="1" x14ac:dyDescent="0.3">
      <c r="A23" s="25" t="s">
        <v>28</v>
      </c>
      <c r="B23" s="59">
        <v>6</v>
      </c>
      <c r="C23" s="59">
        <v>7</v>
      </c>
      <c r="D23" s="13">
        <f t="shared" si="0"/>
        <v>19</v>
      </c>
      <c r="E23" s="14">
        <f t="shared" si="4"/>
        <v>4.2505592841163313</v>
      </c>
      <c r="F23" s="13">
        <v>6</v>
      </c>
      <c r="G23" s="14">
        <f t="shared" si="1"/>
        <v>4.225352112676056</v>
      </c>
      <c r="H23" s="13">
        <v>6</v>
      </c>
      <c r="I23" s="14">
        <f t="shared" si="2"/>
        <v>4.1958041958041958</v>
      </c>
      <c r="J23" s="31">
        <v>1</v>
      </c>
      <c r="K23" s="32">
        <f t="shared" si="3"/>
        <v>0.67221072292263417</v>
      </c>
    </row>
    <row r="24" spans="1:20" ht="16.2" thickBot="1" x14ac:dyDescent="0.3">
      <c r="A24" s="27" t="s">
        <v>39</v>
      </c>
      <c r="B24" s="59">
        <v>7</v>
      </c>
      <c r="C24" s="59">
        <v>8</v>
      </c>
      <c r="D24" s="29">
        <f t="shared" si="0"/>
        <v>22</v>
      </c>
      <c r="E24" s="30">
        <f t="shared" si="4"/>
        <v>4.9217002237136462</v>
      </c>
      <c r="F24" s="29">
        <v>7</v>
      </c>
      <c r="G24" s="30">
        <f t="shared" si="1"/>
        <v>4.929577464788732</v>
      </c>
      <c r="H24" s="29">
        <v>7</v>
      </c>
      <c r="I24" s="30">
        <f t="shared" si="2"/>
        <v>4.895104895104895</v>
      </c>
      <c r="J24" s="33">
        <v>1</v>
      </c>
      <c r="K24" s="34">
        <f t="shared" si="3"/>
        <v>0.66715650696080975</v>
      </c>
    </row>
    <row r="25" spans="1:20" ht="16.2" thickBot="1" x14ac:dyDescent="0.3">
      <c r="A25" s="26" t="s">
        <v>27</v>
      </c>
      <c r="B25" s="59">
        <v>7</v>
      </c>
      <c r="C25" s="59">
        <v>8</v>
      </c>
      <c r="D25" s="13">
        <f t="shared" si="0"/>
        <v>22</v>
      </c>
      <c r="E25" s="14">
        <f t="shared" si="4"/>
        <v>4.9217002237136462</v>
      </c>
      <c r="F25" s="13">
        <v>7</v>
      </c>
      <c r="G25" s="14">
        <f t="shared" si="1"/>
        <v>4.929577464788732</v>
      </c>
      <c r="H25" s="13">
        <v>7</v>
      </c>
      <c r="I25" s="14">
        <f t="shared" si="2"/>
        <v>4.895104895104895</v>
      </c>
      <c r="J25" s="31">
        <v>1</v>
      </c>
      <c r="K25" s="32">
        <f t="shared" si="3"/>
        <v>0.66715650696080975</v>
      </c>
    </row>
    <row r="26" spans="1:20" ht="16.2" thickBot="1" x14ac:dyDescent="0.3">
      <c r="A26" s="26" t="s">
        <v>13</v>
      </c>
      <c r="B26" s="59">
        <v>5</v>
      </c>
      <c r="C26" s="59">
        <v>8</v>
      </c>
      <c r="D26" s="13">
        <f t="shared" si="0"/>
        <v>18</v>
      </c>
      <c r="E26" s="14">
        <f t="shared" si="4"/>
        <v>4.0268456375838921</v>
      </c>
      <c r="F26" s="13">
        <v>6</v>
      </c>
      <c r="G26" s="14">
        <f t="shared" si="1"/>
        <v>4.225352112676056</v>
      </c>
      <c r="H26" s="13">
        <v>6</v>
      </c>
      <c r="I26" s="14">
        <f t="shared" si="2"/>
        <v>4.1958041958041958</v>
      </c>
      <c r="J26" s="31">
        <v>1</v>
      </c>
      <c r="K26" s="32">
        <f t="shared" si="3"/>
        <v>0.63683121118986374</v>
      </c>
    </row>
    <row r="27" spans="1:20" ht="16.2" thickBot="1" x14ac:dyDescent="0.3">
      <c r="A27" s="25" t="s">
        <v>19</v>
      </c>
      <c r="B27" s="59">
        <v>6</v>
      </c>
      <c r="C27" s="59">
        <v>6</v>
      </c>
      <c r="D27" s="13">
        <f t="shared" si="0"/>
        <v>18</v>
      </c>
      <c r="E27" s="14">
        <f t="shared" si="4"/>
        <v>4.0268456375838921</v>
      </c>
      <c r="F27" s="13">
        <v>6</v>
      </c>
      <c r="G27" s="14">
        <f t="shared" si="1"/>
        <v>4.225352112676056</v>
      </c>
      <c r="H27" s="13">
        <v>6</v>
      </c>
      <c r="I27" s="14">
        <f t="shared" si="2"/>
        <v>4.1958041958041958</v>
      </c>
      <c r="J27" s="31">
        <v>1</v>
      </c>
      <c r="K27" s="32">
        <f t="shared" si="3"/>
        <v>0.63683121118986374</v>
      </c>
    </row>
    <row r="28" spans="1:20" s="24" customFormat="1" ht="16.2" thickBot="1" x14ac:dyDescent="0.3">
      <c r="A28" s="26" t="s">
        <v>20</v>
      </c>
      <c r="B28" s="59">
        <v>6</v>
      </c>
      <c r="C28" s="59">
        <v>6</v>
      </c>
      <c r="D28" s="13">
        <f t="shared" si="0"/>
        <v>18</v>
      </c>
      <c r="E28" s="14">
        <f t="shared" si="4"/>
        <v>4.0268456375838921</v>
      </c>
      <c r="F28" s="13">
        <v>6</v>
      </c>
      <c r="G28" s="14">
        <f t="shared" si="1"/>
        <v>4.225352112676056</v>
      </c>
      <c r="H28" s="13">
        <v>6</v>
      </c>
      <c r="I28" s="14">
        <f t="shared" si="2"/>
        <v>4.1958041958041958</v>
      </c>
      <c r="J28" s="31">
        <v>1</v>
      </c>
      <c r="K28" s="32">
        <f t="shared" si="3"/>
        <v>0.63683121118986374</v>
      </c>
    </row>
    <row r="29" spans="1:20" s="24" customFormat="1" ht="16.2" thickBot="1" x14ac:dyDescent="0.3">
      <c r="A29" s="27" t="s">
        <v>41</v>
      </c>
      <c r="B29" s="28">
        <v>7</v>
      </c>
      <c r="C29" s="28">
        <v>7</v>
      </c>
      <c r="D29" s="29">
        <f t="shared" si="0"/>
        <v>21</v>
      </c>
      <c r="E29" s="30">
        <f t="shared" si="4"/>
        <v>4.6979865771812079</v>
      </c>
      <c r="F29" s="29">
        <v>7</v>
      </c>
      <c r="G29" s="30">
        <f t="shared" si="1"/>
        <v>4.929577464788732</v>
      </c>
      <c r="H29" s="29">
        <v>8</v>
      </c>
      <c r="I29" s="30">
        <f t="shared" si="2"/>
        <v>5.5944055944055942</v>
      </c>
      <c r="J29" s="33">
        <v>1</v>
      </c>
      <c r="K29" s="34">
        <f t="shared" si="3"/>
        <v>0.6080134827038981</v>
      </c>
    </row>
    <row r="30" spans="1:20" ht="16.2" thickBot="1" x14ac:dyDescent="0.3">
      <c r="A30" s="25" t="s">
        <v>25</v>
      </c>
      <c r="B30" s="59">
        <v>7</v>
      </c>
      <c r="C30" s="59">
        <v>6</v>
      </c>
      <c r="D30" s="13">
        <f t="shared" si="0"/>
        <v>20</v>
      </c>
      <c r="E30" s="14">
        <f t="shared" si="4"/>
        <v>4.4742729306487696</v>
      </c>
      <c r="F30" s="13">
        <v>7</v>
      </c>
      <c r="G30" s="14">
        <f t="shared" si="1"/>
        <v>4.929577464788732</v>
      </c>
      <c r="H30" s="13">
        <v>7</v>
      </c>
      <c r="I30" s="14">
        <f t="shared" si="2"/>
        <v>4.895104895104895</v>
      </c>
      <c r="J30" s="31">
        <v>1</v>
      </c>
      <c r="K30" s="32">
        <f t="shared" si="3"/>
        <v>0.60650591541891807</v>
      </c>
    </row>
    <row r="31" spans="1:20" s="24" customFormat="1" ht="16.2" thickBot="1" x14ac:dyDescent="0.3">
      <c r="A31" s="27" t="s">
        <v>18</v>
      </c>
      <c r="B31" s="59">
        <v>5</v>
      </c>
      <c r="C31" s="59">
        <v>8</v>
      </c>
      <c r="D31" s="29">
        <f t="shared" si="0"/>
        <v>18</v>
      </c>
      <c r="E31" s="30">
        <f t="shared" si="4"/>
        <v>4.0268456375838921</v>
      </c>
      <c r="F31" s="29">
        <v>7</v>
      </c>
      <c r="G31" s="30">
        <f t="shared" si="1"/>
        <v>4.929577464788732</v>
      </c>
      <c r="H31" s="29">
        <v>7</v>
      </c>
      <c r="I31" s="30">
        <f t="shared" si="2"/>
        <v>4.895104895104895</v>
      </c>
      <c r="J31" s="33">
        <v>1</v>
      </c>
      <c r="K31" s="34">
        <f t="shared" si="3"/>
        <v>0.54585532387702618</v>
      </c>
      <c r="M31" s="35"/>
      <c r="N31" s="35"/>
      <c r="O31" s="35"/>
      <c r="P31" s="35"/>
      <c r="Q31" s="35"/>
      <c r="R31" s="35"/>
      <c r="S31" s="35"/>
      <c r="T31" s="35"/>
    </row>
    <row r="32" spans="1:20" ht="16.2" thickBot="1" x14ac:dyDescent="0.3">
      <c r="A32" s="25" t="s">
        <v>24</v>
      </c>
      <c r="B32" s="59">
        <v>5</v>
      </c>
      <c r="C32" s="59">
        <v>6</v>
      </c>
      <c r="D32" s="13">
        <f t="shared" si="0"/>
        <v>16</v>
      </c>
      <c r="E32" s="14">
        <f t="shared" si="4"/>
        <v>3.5794183445190155</v>
      </c>
      <c r="F32" s="13">
        <v>7</v>
      </c>
      <c r="G32" s="14">
        <f t="shared" si="1"/>
        <v>4.929577464788732</v>
      </c>
      <c r="H32" s="13">
        <v>7</v>
      </c>
      <c r="I32" s="14">
        <f t="shared" si="2"/>
        <v>4.895104895104895</v>
      </c>
      <c r="J32" s="31">
        <v>1</v>
      </c>
      <c r="K32" s="32">
        <f t="shared" si="3"/>
        <v>0.48520473233513439</v>
      </c>
    </row>
    <row r="33" spans="1:20" s="24" customFormat="1" ht="16.2" thickBot="1" x14ac:dyDescent="0.3">
      <c r="A33" s="27" t="s">
        <v>32</v>
      </c>
      <c r="B33" s="59">
        <v>6</v>
      </c>
      <c r="C33" s="59">
        <v>7</v>
      </c>
      <c r="D33" s="29">
        <f t="shared" si="0"/>
        <v>19</v>
      </c>
      <c r="E33" s="30">
        <f t="shared" si="4"/>
        <v>4.2505592841163313</v>
      </c>
      <c r="F33" s="29">
        <v>8</v>
      </c>
      <c r="G33" s="30">
        <f t="shared" si="1"/>
        <v>5.6338028169014089</v>
      </c>
      <c r="H33" s="29">
        <v>9</v>
      </c>
      <c r="I33" s="30">
        <f t="shared" si="2"/>
        <v>6.2937062937062942</v>
      </c>
      <c r="J33" s="33">
        <v>1</v>
      </c>
      <c r="K33" s="34">
        <f t="shared" si="3"/>
        <v>0.48408220315909262</v>
      </c>
    </row>
    <row r="34" spans="1:20" s="24" customFormat="1" ht="16.2" thickBot="1" x14ac:dyDescent="0.3">
      <c r="A34" s="25" t="s">
        <v>34</v>
      </c>
      <c r="B34" s="59">
        <v>5</v>
      </c>
      <c r="C34" s="59">
        <v>5</v>
      </c>
      <c r="D34" s="13">
        <f t="shared" si="0"/>
        <v>15</v>
      </c>
      <c r="E34" s="14">
        <f t="shared" si="4"/>
        <v>3.3557046979865772</v>
      </c>
      <c r="F34" s="13">
        <v>7</v>
      </c>
      <c r="G34" s="14">
        <f t="shared" si="1"/>
        <v>4.929577464788732</v>
      </c>
      <c r="H34" s="13">
        <v>7</v>
      </c>
      <c r="I34" s="14">
        <f t="shared" si="2"/>
        <v>4.895104895104895</v>
      </c>
      <c r="J34" s="31">
        <v>1</v>
      </c>
      <c r="K34" s="32">
        <f t="shared" si="3"/>
        <v>0.4548794365641885</v>
      </c>
    </row>
    <row r="35" spans="1:20" ht="16.2" thickBot="1" x14ac:dyDescent="0.3">
      <c r="A35" s="25" t="s">
        <v>35</v>
      </c>
      <c r="B35" s="59">
        <v>5</v>
      </c>
      <c r="C35" s="59">
        <v>6</v>
      </c>
      <c r="D35" s="13">
        <f t="shared" si="0"/>
        <v>16</v>
      </c>
      <c r="E35" s="14">
        <f t="shared" si="4"/>
        <v>3.5794183445190155</v>
      </c>
      <c r="F35" s="13">
        <v>8</v>
      </c>
      <c r="G35" s="14">
        <f t="shared" si="1"/>
        <v>5.6338028169014089</v>
      </c>
      <c r="H35" s="13">
        <v>8</v>
      </c>
      <c r="I35" s="14">
        <f t="shared" si="2"/>
        <v>5.5944055944055942</v>
      </c>
      <c r="J35" s="31">
        <v>1</v>
      </c>
      <c r="K35" s="32">
        <f t="shared" si="3"/>
        <v>0.42455414079324255</v>
      </c>
      <c r="M35" s="17"/>
      <c r="N35" s="17"/>
      <c r="O35" s="17"/>
      <c r="P35" s="17"/>
      <c r="Q35" s="17"/>
      <c r="R35" s="17"/>
      <c r="S35" s="17"/>
      <c r="T35" s="17"/>
    </row>
    <row r="36" spans="1:20" ht="16.2" thickBot="1" x14ac:dyDescent="0.3">
      <c r="A36" s="25" t="s">
        <v>33</v>
      </c>
      <c r="B36" s="59">
        <v>5</v>
      </c>
      <c r="C36" s="59">
        <v>5</v>
      </c>
      <c r="D36" s="13">
        <f t="shared" si="0"/>
        <v>15</v>
      </c>
      <c r="E36" s="14">
        <f t="shared" si="4"/>
        <v>3.3557046979865772</v>
      </c>
      <c r="F36" s="13">
        <v>9</v>
      </c>
      <c r="G36" s="14">
        <f t="shared" si="1"/>
        <v>6.3380281690140841</v>
      </c>
      <c r="H36" s="13">
        <v>9</v>
      </c>
      <c r="I36" s="14">
        <f t="shared" si="2"/>
        <v>6.2937062937062942</v>
      </c>
      <c r="J36" s="31">
        <v>1</v>
      </c>
      <c r="K36" s="32">
        <f t="shared" si="3"/>
        <v>0.35379511732770219</v>
      </c>
    </row>
    <row r="37" spans="1:20" ht="15" thickBot="1" x14ac:dyDescent="0.3">
      <c r="A37" s="27" t="s">
        <v>45</v>
      </c>
      <c r="B37" s="13">
        <f>SUM(B3:B36)</f>
        <v>224</v>
      </c>
      <c r="C37" s="13">
        <f>SUM(C3:C36)</f>
        <v>243</v>
      </c>
      <c r="D37" s="13">
        <f>SUM(D3:D36)</f>
        <v>691</v>
      </c>
      <c r="E37" s="13">
        <v>100</v>
      </c>
      <c r="F37" s="13">
        <f>SUM(F3:F36)</f>
        <v>195</v>
      </c>
      <c r="G37" s="14">
        <f t="shared" ref="G37" si="5">F37/142*100</f>
        <v>137.32394366197184</v>
      </c>
      <c r="H37" s="13">
        <f>SUM(H3:H36)</f>
        <v>199</v>
      </c>
      <c r="I37" s="14">
        <f t="shared" ref="I37" si="6">H37/143*100</f>
        <v>139.16083916083917</v>
      </c>
      <c r="J37" s="31">
        <v>1</v>
      </c>
      <c r="K37" s="13"/>
    </row>
  </sheetData>
  <sortState ref="A3:K36">
    <sortCondition descending="1" ref="K3:K36"/>
  </sortState>
  <mergeCells count="1">
    <mergeCell ref="M4:T13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43" workbookViewId="0">
      <selection activeCell="A3" sqref="A3:K50"/>
    </sheetView>
  </sheetViews>
  <sheetFormatPr defaultColWidth="8.88671875" defaultRowHeight="13.8" x14ac:dyDescent="0.25"/>
  <cols>
    <col min="1" max="1" width="22.6640625" customWidth="1"/>
    <col min="2" max="8" width="8.88671875" customWidth="1"/>
    <col min="9" max="9" width="10.44140625" customWidth="1"/>
    <col min="10" max="10" width="8.88671875" customWidth="1"/>
  </cols>
  <sheetData>
    <row r="1" spans="1:11" x14ac:dyDescent="0.25">
      <c r="A1" s="10" t="s">
        <v>46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8.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4.4" x14ac:dyDescent="0.25">
      <c r="A3" s="2" t="s">
        <v>47</v>
      </c>
      <c r="B3" s="3">
        <v>4</v>
      </c>
      <c r="C3" s="3">
        <v>9</v>
      </c>
      <c r="D3" s="4">
        <f t="shared" ref="D3:D50" si="0">B3*2+C3</f>
        <v>17</v>
      </c>
      <c r="E3" s="5">
        <f t="shared" ref="E3:E50" si="1">D3/887*100</f>
        <v>1.9165727170236753</v>
      </c>
      <c r="F3" s="4">
        <v>1</v>
      </c>
      <c r="G3" s="5">
        <f t="shared" ref="G3:G50" si="2">F3/290*100</f>
        <v>0.34482758620689657</v>
      </c>
      <c r="H3" s="4">
        <v>1</v>
      </c>
      <c r="I3" s="5">
        <f t="shared" ref="I3:I50" si="3">H3/296*100</f>
        <v>0.33783783783783783</v>
      </c>
      <c r="J3" s="4">
        <v>1</v>
      </c>
      <c r="K3" s="9">
        <f t="shared" ref="K3:K50" si="4">E3/(G3+I3*0.5)</f>
        <v>3.7305805448823648</v>
      </c>
    </row>
    <row r="4" spans="1:11" ht="14.4" x14ac:dyDescent="0.25">
      <c r="A4" s="11" t="s">
        <v>48</v>
      </c>
      <c r="B4" s="3">
        <v>5</v>
      </c>
      <c r="C4" s="3">
        <v>8</v>
      </c>
      <c r="D4" s="4">
        <f t="shared" si="0"/>
        <v>18</v>
      </c>
      <c r="E4" s="5">
        <f t="shared" si="1"/>
        <v>2.029312288613303</v>
      </c>
      <c r="F4" s="4">
        <v>3</v>
      </c>
      <c r="G4" s="5">
        <f t="shared" si="2"/>
        <v>1.0344827586206897</v>
      </c>
      <c r="H4" s="4">
        <v>3</v>
      </c>
      <c r="I4" s="5">
        <f t="shared" si="3"/>
        <v>1.0135135135135136</v>
      </c>
      <c r="J4" s="4">
        <v>1</v>
      </c>
      <c r="K4" s="9">
        <f t="shared" si="4"/>
        <v>1.3166754864290697</v>
      </c>
    </row>
    <row r="5" spans="1:11" ht="14.4" x14ac:dyDescent="0.25">
      <c r="A5" s="11" t="s">
        <v>49</v>
      </c>
      <c r="B5" s="3">
        <v>6</v>
      </c>
      <c r="C5" s="3">
        <v>8</v>
      </c>
      <c r="D5" s="4">
        <f t="shared" si="0"/>
        <v>20</v>
      </c>
      <c r="E5" s="5">
        <f t="shared" si="1"/>
        <v>2.254791431792559</v>
      </c>
      <c r="F5" s="4">
        <v>4</v>
      </c>
      <c r="G5" s="5">
        <f t="shared" si="2"/>
        <v>1.3793103448275863</v>
      </c>
      <c r="H5" s="4">
        <v>4</v>
      </c>
      <c r="I5" s="5">
        <f t="shared" si="3"/>
        <v>1.3513513513513513</v>
      </c>
      <c r="J5" s="4">
        <v>1</v>
      </c>
      <c r="K5" s="9">
        <f t="shared" si="4"/>
        <v>1.0972295720242249</v>
      </c>
    </row>
    <row r="6" spans="1:11" ht="14.4" x14ac:dyDescent="0.25">
      <c r="A6" s="19" t="s">
        <v>50</v>
      </c>
      <c r="B6" s="3">
        <v>6</v>
      </c>
      <c r="C6" s="3">
        <v>8</v>
      </c>
      <c r="D6" s="4">
        <f t="shared" si="0"/>
        <v>20</v>
      </c>
      <c r="E6" s="5">
        <f t="shared" si="1"/>
        <v>2.254791431792559</v>
      </c>
      <c r="F6" s="4">
        <v>4</v>
      </c>
      <c r="G6" s="5">
        <f t="shared" si="2"/>
        <v>1.3793103448275863</v>
      </c>
      <c r="H6" s="4">
        <v>4</v>
      </c>
      <c r="I6" s="5">
        <f t="shared" si="3"/>
        <v>1.3513513513513513</v>
      </c>
      <c r="J6" s="4">
        <v>1</v>
      </c>
      <c r="K6" s="9">
        <f t="shared" si="4"/>
        <v>1.0972295720242249</v>
      </c>
    </row>
    <row r="7" spans="1:11" ht="14.4" x14ac:dyDescent="0.25">
      <c r="A7" s="11" t="s">
        <v>51</v>
      </c>
      <c r="B7" s="3">
        <v>6</v>
      </c>
      <c r="C7" s="3">
        <v>8</v>
      </c>
      <c r="D7" s="4">
        <f t="shared" si="0"/>
        <v>20</v>
      </c>
      <c r="E7" s="5">
        <f t="shared" si="1"/>
        <v>2.254791431792559</v>
      </c>
      <c r="F7" s="4">
        <v>4</v>
      </c>
      <c r="G7" s="5">
        <f t="shared" si="2"/>
        <v>1.3793103448275863</v>
      </c>
      <c r="H7" s="4">
        <v>4</v>
      </c>
      <c r="I7" s="5">
        <f t="shared" si="3"/>
        <v>1.3513513513513513</v>
      </c>
      <c r="J7" s="4">
        <v>1</v>
      </c>
      <c r="K7" s="9">
        <f t="shared" si="4"/>
        <v>1.0972295720242249</v>
      </c>
    </row>
    <row r="8" spans="1:11" ht="14.4" x14ac:dyDescent="0.25">
      <c r="A8" s="2" t="s">
        <v>52</v>
      </c>
      <c r="B8" s="3">
        <v>8</v>
      </c>
      <c r="C8" s="3">
        <v>7</v>
      </c>
      <c r="D8" s="4">
        <f t="shared" si="0"/>
        <v>23</v>
      </c>
      <c r="E8" s="5">
        <f t="shared" si="1"/>
        <v>2.593010146561443</v>
      </c>
      <c r="F8" s="4">
        <v>5</v>
      </c>
      <c r="G8" s="5">
        <f t="shared" si="2"/>
        <v>1.7241379310344827</v>
      </c>
      <c r="H8" s="4">
        <v>5</v>
      </c>
      <c r="I8" s="5">
        <f t="shared" si="3"/>
        <v>1.6891891891891893</v>
      </c>
      <c r="J8" s="4">
        <v>1</v>
      </c>
      <c r="K8" s="9">
        <f t="shared" si="4"/>
        <v>1.0094512062622869</v>
      </c>
    </row>
    <row r="9" spans="1:11" ht="14.4" x14ac:dyDescent="0.25">
      <c r="A9" s="11" t="s">
        <v>53</v>
      </c>
      <c r="B9" s="3">
        <v>6</v>
      </c>
      <c r="C9" s="3">
        <v>9</v>
      </c>
      <c r="D9" s="4">
        <f t="shared" si="0"/>
        <v>21</v>
      </c>
      <c r="E9" s="5">
        <f t="shared" si="1"/>
        <v>2.367531003382187</v>
      </c>
      <c r="F9" s="4">
        <v>5</v>
      </c>
      <c r="G9" s="5">
        <f t="shared" si="2"/>
        <v>1.7241379310344827</v>
      </c>
      <c r="H9" s="4">
        <v>5</v>
      </c>
      <c r="I9" s="5">
        <f t="shared" si="3"/>
        <v>1.6891891891891893</v>
      </c>
      <c r="J9" s="4">
        <v>1</v>
      </c>
      <c r="K9" s="9">
        <f t="shared" si="4"/>
        <v>0.92167284050034892</v>
      </c>
    </row>
    <row r="10" spans="1:11" ht="14.4" x14ac:dyDescent="0.25">
      <c r="A10" s="2" t="s">
        <v>54</v>
      </c>
      <c r="B10" s="3">
        <v>8</v>
      </c>
      <c r="C10" s="3">
        <v>9</v>
      </c>
      <c r="D10" s="4">
        <f t="shared" si="0"/>
        <v>25</v>
      </c>
      <c r="E10" s="5">
        <f t="shared" si="1"/>
        <v>2.818489289740699</v>
      </c>
      <c r="F10" s="4">
        <v>6</v>
      </c>
      <c r="G10" s="5">
        <f t="shared" si="2"/>
        <v>2.0689655172413794</v>
      </c>
      <c r="H10" s="4">
        <v>6</v>
      </c>
      <c r="I10" s="5">
        <f t="shared" si="3"/>
        <v>2.0270270270270272</v>
      </c>
      <c r="J10" s="4">
        <v>1</v>
      </c>
      <c r="K10" s="9">
        <f t="shared" si="4"/>
        <v>0.91435797668685403</v>
      </c>
    </row>
    <row r="11" spans="1:11" ht="14.4" x14ac:dyDescent="0.25">
      <c r="A11" s="11" t="s">
        <v>55</v>
      </c>
      <c r="B11" s="3">
        <v>6</v>
      </c>
      <c r="C11" s="3">
        <v>8</v>
      </c>
      <c r="D11" s="4">
        <f t="shared" si="0"/>
        <v>20</v>
      </c>
      <c r="E11" s="5">
        <f t="shared" si="1"/>
        <v>2.254791431792559</v>
      </c>
      <c r="F11" s="4">
        <v>5</v>
      </c>
      <c r="G11" s="5">
        <f t="shared" si="2"/>
        <v>1.7241379310344827</v>
      </c>
      <c r="H11" s="4">
        <v>5</v>
      </c>
      <c r="I11" s="5">
        <f t="shared" si="3"/>
        <v>1.6891891891891893</v>
      </c>
      <c r="J11" s="4">
        <v>1</v>
      </c>
      <c r="K11" s="9">
        <f t="shared" si="4"/>
        <v>0.87778365761937993</v>
      </c>
    </row>
    <row r="12" spans="1:11" ht="14.4" x14ac:dyDescent="0.25">
      <c r="A12" s="11" t="s">
        <v>56</v>
      </c>
      <c r="B12" s="3">
        <v>7</v>
      </c>
      <c r="C12" s="3">
        <v>8</v>
      </c>
      <c r="D12" s="4">
        <f t="shared" si="0"/>
        <v>22</v>
      </c>
      <c r="E12" s="5">
        <f t="shared" si="1"/>
        <v>2.480270574971815</v>
      </c>
      <c r="F12" s="4">
        <v>6</v>
      </c>
      <c r="G12" s="5">
        <f t="shared" si="2"/>
        <v>2.0689655172413794</v>
      </c>
      <c r="H12" s="4">
        <v>6</v>
      </c>
      <c r="I12" s="5">
        <f t="shared" si="3"/>
        <v>2.0270270270270272</v>
      </c>
      <c r="J12" s="4">
        <v>1</v>
      </c>
      <c r="K12" s="9">
        <f t="shared" si="4"/>
        <v>0.8046350194844315</v>
      </c>
    </row>
    <row r="13" spans="1:11" ht="14.4" x14ac:dyDescent="0.25">
      <c r="A13" s="11" t="s">
        <v>57</v>
      </c>
      <c r="B13" s="3">
        <v>6</v>
      </c>
      <c r="C13" s="3">
        <v>6</v>
      </c>
      <c r="D13" s="4">
        <f t="shared" si="0"/>
        <v>18</v>
      </c>
      <c r="E13" s="5">
        <f t="shared" si="1"/>
        <v>2.029312288613303</v>
      </c>
      <c r="F13" s="4">
        <v>5</v>
      </c>
      <c r="G13" s="5">
        <f t="shared" si="2"/>
        <v>1.7241379310344827</v>
      </c>
      <c r="H13" s="4">
        <v>5</v>
      </c>
      <c r="I13" s="5">
        <f t="shared" si="3"/>
        <v>1.6891891891891893</v>
      </c>
      <c r="J13" s="4">
        <v>1</v>
      </c>
      <c r="K13" s="9">
        <f t="shared" si="4"/>
        <v>0.79000529185744184</v>
      </c>
    </row>
    <row r="14" spans="1:11" ht="14.4" x14ac:dyDescent="0.25">
      <c r="A14" s="11" t="s">
        <v>58</v>
      </c>
      <c r="B14" s="3">
        <v>6</v>
      </c>
      <c r="C14" s="3">
        <v>9</v>
      </c>
      <c r="D14" s="4">
        <f t="shared" si="0"/>
        <v>21</v>
      </c>
      <c r="E14" s="5">
        <f t="shared" si="1"/>
        <v>2.367531003382187</v>
      </c>
      <c r="F14" s="4">
        <v>6</v>
      </c>
      <c r="G14" s="5">
        <f t="shared" si="2"/>
        <v>2.0689655172413794</v>
      </c>
      <c r="H14" s="4">
        <v>6</v>
      </c>
      <c r="I14" s="5">
        <f t="shared" si="3"/>
        <v>2.0270270270270272</v>
      </c>
      <c r="J14" s="4">
        <v>1</v>
      </c>
      <c r="K14" s="9">
        <f t="shared" si="4"/>
        <v>0.7680607004169574</v>
      </c>
    </row>
    <row r="15" spans="1:11" ht="14.4" x14ac:dyDescent="0.25">
      <c r="A15" s="11" t="s">
        <v>59</v>
      </c>
      <c r="B15" s="3">
        <v>6</v>
      </c>
      <c r="C15" s="3">
        <v>8</v>
      </c>
      <c r="D15" s="4">
        <f t="shared" si="0"/>
        <v>20</v>
      </c>
      <c r="E15" s="5">
        <f t="shared" si="1"/>
        <v>2.254791431792559</v>
      </c>
      <c r="F15" s="4">
        <v>6</v>
      </c>
      <c r="G15" s="5">
        <f t="shared" si="2"/>
        <v>2.0689655172413794</v>
      </c>
      <c r="H15" s="4">
        <v>6</v>
      </c>
      <c r="I15" s="5">
        <f t="shared" si="3"/>
        <v>2.0270270270270272</v>
      </c>
      <c r="J15" s="4">
        <v>1</v>
      </c>
      <c r="K15" s="9">
        <f t="shared" si="4"/>
        <v>0.73148638134948318</v>
      </c>
    </row>
    <row r="16" spans="1:11" ht="14.4" x14ac:dyDescent="0.25">
      <c r="A16" s="11" t="s">
        <v>60</v>
      </c>
      <c r="B16" s="3">
        <v>6</v>
      </c>
      <c r="C16" s="3">
        <v>8</v>
      </c>
      <c r="D16" s="4">
        <f t="shared" si="0"/>
        <v>20</v>
      </c>
      <c r="E16" s="5">
        <f t="shared" si="1"/>
        <v>2.254791431792559</v>
      </c>
      <c r="F16" s="4">
        <v>6</v>
      </c>
      <c r="G16" s="5">
        <f t="shared" si="2"/>
        <v>2.0689655172413794</v>
      </c>
      <c r="H16" s="4">
        <v>6</v>
      </c>
      <c r="I16" s="5">
        <f t="shared" si="3"/>
        <v>2.0270270270270272</v>
      </c>
      <c r="J16" s="4">
        <v>1</v>
      </c>
      <c r="K16" s="9">
        <f t="shared" si="4"/>
        <v>0.73148638134948318</v>
      </c>
    </row>
    <row r="17" spans="1:11" ht="14.4" x14ac:dyDescent="0.25">
      <c r="A17" s="11" t="s">
        <v>61</v>
      </c>
      <c r="B17" s="3">
        <v>4</v>
      </c>
      <c r="C17" s="3">
        <v>5</v>
      </c>
      <c r="D17" s="4">
        <f t="shared" si="0"/>
        <v>13</v>
      </c>
      <c r="E17" s="5">
        <f t="shared" si="1"/>
        <v>1.4656144306651635</v>
      </c>
      <c r="F17" s="4">
        <v>4</v>
      </c>
      <c r="G17" s="5">
        <f t="shared" si="2"/>
        <v>1.3793103448275863</v>
      </c>
      <c r="H17" s="4">
        <v>4</v>
      </c>
      <c r="I17" s="5">
        <f t="shared" si="3"/>
        <v>1.3513513513513513</v>
      </c>
      <c r="J17" s="4">
        <v>1</v>
      </c>
      <c r="K17" s="9">
        <f t="shared" si="4"/>
        <v>0.71319922181574624</v>
      </c>
    </row>
    <row r="18" spans="1:11" ht="15" x14ac:dyDescent="0.3">
      <c r="A18" s="19" t="s">
        <v>62</v>
      </c>
      <c r="B18" s="3">
        <v>6</v>
      </c>
      <c r="C18" s="3">
        <v>7</v>
      </c>
      <c r="D18" s="4">
        <f t="shared" si="0"/>
        <v>19</v>
      </c>
      <c r="E18" s="5">
        <f t="shared" si="1"/>
        <v>2.142051860202931</v>
      </c>
      <c r="F18" s="4">
        <v>6</v>
      </c>
      <c r="G18" s="5">
        <f t="shared" si="2"/>
        <v>2.0689655172413794</v>
      </c>
      <c r="H18" s="4">
        <v>6</v>
      </c>
      <c r="I18" s="5">
        <f t="shared" si="3"/>
        <v>2.0270270270270272</v>
      </c>
      <c r="J18" s="4">
        <v>1</v>
      </c>
      <c r="K18" s="9">
        <f t="shared" si="4"/>
        <v>0.69491206228200897</v>
      </c>
    </row>
    <row r="19" spans="1:11" ht="14.4" x14ac:dyDescent="0.25">
      <c r="A19" s="2" t="s">
        <v>63</v>
      </c>
      <c r="B19" s="3">
        <v>5</v>
      </c>
      <c r="C19" s="3">
        <v>9</v>
      </c>
      <c r="D19" s="4">
        <f t="shared" si="0"/>
        <v>19</v>
      </c>
      <c r="E19" s="5">
        <f t="shared" si="1"/>
        <v>2.142051860202931</v>
      </c>
      <c r="F19" s="4">
        <v>6</v>
      </c>
      <c r="G19" s="5">
        <f t="shared" si="2"/>
        <v>2.0689655172413794</v>
      </c>
      <c r="H19" s="4">
        <v>6</v>
      </c>
      <c r="I19" s="5">
        <f t="shared" si="3"/>
        <v>2.0270270270270272</v>
      </c>
      <c r="J19" s="4">
        <v>1</v>
      </c>
      <c r="K19" s="9">
        <f t="shared" si="4"/>
        <v>0.69491206228200897</v>
      </c>
    </row>
    <row r="20" spans="1:11" ht="14.4" x14ac:dyDescent="0.25">
      <c r="A20" s="11" t="s">
        <v>64</v>
      </c>
      <c r="B20" s="3">
        <v>6</v>
      </c>
      <c r="C20" s="3">
        <v>7</v>
      </c>
      <c r="D20" s="4">
        <f t="shared" si="0"/>
        <v>19</v>
      </c>
      <c r="E20" s="5">
        <f t="shared" si="1"/>
        <v>2.142051860202931</v>
      </c>
      <c r="F20" s="4">
        <v>6</v>
      </c>
      <c r="G20" s="5">
        <f t="shared" si="2"/>
        <v>2.0689655172413794</v>
      </c>
      <c r="H20" s="4">
        <v>6</v>
      </c>
      <c r="I20" s="5">
        <f t="shared" si="3"/>
        <v>2.0270270270270272</v>
      </c>
      <c r="J20" s="4">
        <v>1</v>
      </c>
      <c r="K20" s="9">
        <f t="shared" si="4"/>
        <v>0.69491206228200897</v>
      </c>
    </row>
    <row r="21" spans="1:11" ht="14.4" x14ac:dyDescent="0.25">
      <c r="A21" s="11" t="s">
        <v>65</v>
      </c>
      <c r="B21" s="3">
        <v>6</v>
      </c>
      <c r="C21" s="3">
        <v>7</v>
      </c>
      <c r="D21" s="4">
        <f t="shared" si="0"/>
        <v>19</v>
      </c>
      <c r="E21" s="5">
        <f t="shared" si="1"/>
        <v>2.142051860202931</v>
      </c>
      <c r="F21" s="4">
        <v>6</v>
      </c>
      <c r="G21" s="5">
        <f t="shared" si="2"/>
        <v>2.0689655172413794</v>
      </c>
      <c r="H21" s="4">
        <v>6</v>
      </c>
      <c r="I21" s="5">
        <f t="shared" si="3"/>
        <v>2.0270270270270272</v>
      </c>
      <c r="J21" s="4">
        <v>1</v>
      </c>
      <c r="K21" s="9">
        <f t="shared" si="4"/>
        <v>0.69491206228200897</v>
      </c>
    </row>
    <row r="22" spans="1:11" ht="14.4" x14ac:dyDescent="0.25">
      <c r="A22" s="11" t="s">
        <v>66</v>
      </c>
      <c r="B22" s="3">
        <v>6</v>
      </c>
      <c r="C22" s="3">
        <v>7</v>
      </c>
      <c r="D22" s="4">
        <f t="shared" si="0"/>
        <v>19</v>
      </c>
      <c r="E22" s="5">
        <f t="shared" si="1"/>
        <v>2.142051860202931</v>
      </c>
      <c r="F22" s="4">
        <v>6</v>
      </c>
      <c r="G22" s="5">
        <f t="shared" si="2"/>
        <v>2.0689655172413794</v>
      </c>
      <c r="H22" s="4">
        <v>6</v>
      </c>
      <c r="I22" s="5">
        <f t="shared" si="3"/>
        <v>2.0270270270270272</v>
      </c>
      <c r="J22" s="4">
        <v>1</v>
      </c>
      <c r="K22" s="9">
        <f t="shared" si="4"/>
        <v>0.69491206228200897</v>
      </c>
    </row>
    <row r="23" spans="1:11" ht="14.4" x14ac:dyDescent="0.25">
      <c r="A23" s="11" t="s">
        <v>67</v>
      </c>
      <c r="B23" s="3">
        <v>7</v>
      </c>
      <c r="C23" s="3">
        <v>8</v>
      </c>
      <c r="D23" s="4">
        <f t="shared" si="0"/>
        <v>22</v>
      </c>
      <c r="E23" s="5">
        <f t="shared" si="1"/>
        <v>2.480270574971815</v>
      </c>
      <c r="F23" s="4">
        <v>7</v>
      </c>
      <c r="G23" s="5">
        <f t="shared" si="2"/>
        <v>2.4137931034482758</v>
      </c>
      <c r="H23" s="4">
        <v>7</v>
      </c>
      <c r="I23" s="5">
        <f t="shared" si="3"/>
        <v>2.3648648648648649</v>
      </c>
      <c r="J23" s="4">
        <v>1</v>
      </c>
      <c r="K23" s="9">
        <f t="shared" si="4"/>
        <v>0.68968715955808424</v>
      </c>
    </row>
    <row r="24" spans="1:11" ht="14.4" x14ac:dyDescent="0.25">
      <c r="A24" s="11" t="s">
        <v>68</v>
      </c>
      <c r="B24" s="3">
        <v>7</v>
      </c>
      <c r="C24" s="3">
        <v>8</v>
      </c>
      <c r="D24" s="4">
        <f t="shared" si="0"/>
        <v>22</v>
      </c>
      <c r="E24" s="5">
        <f t="shared" si="1"/>
        <v>2.480270574971815</v>
      </c>
      <c r="F24" s="4">
        <v>7</v>
      </c>
      <c r="G24" s="5">
        <f t="shared" si="2"/>
        <v>2.4137931034482758</v>
      </c>
      <c r="H24" s="4">
        <v>7</v>
      </c>
      <c r="I24" s="5">
        <f t="shared" si="3"/>
        <v>2.3648648648648649</v>
      </c>
      <c r="J24" s="4">
        <v>1</v>
      </c>
      <c r="K24" s="9">
        <f t="shared" si="4"/>
        <v>0.68968715955808424</v>
      </c>
    </row>
    <row r="25" spans="1:11" ht="14.4" x14ac:dyDescent="0.25">
      <c r="A25" s="11" t="s">
        <v>69</v>
      </c>
      <c r="B25" s="4">
        <v>6</v>
      </c>
      <c r="C25" s="4">
        <v>7</v>
      </c>
      <c r="D25" s="4">
        <f t="shared" si="0"/>
        <v>19</v>
      </c>
      <c r="E25" s="4">
        <f t="shared" si="1"/>
        <v>2.142051860202931</v>
      </c>
      <c r="F25" s="20">
        <v>6</v>
      </c>
      <c r="G25" s="21">
        <f t="shared" si="2"/>
        <v>2.0689655172413794</v>
      </c>
      <c r="H25" s="20">
        <v>7</v>
      </c>
      <c r="I25" s="21">
        <f t="shared" si="3"/>
        <v>2.3648648648648649</v>
      </c>
      <c r="J25" s="4">
        <v>1</v>
      </c>
      <c r="K25" s="9">
        <f t="shared" si="4"/>
        <v>0.65880950082343104</v>
      </c>
    </row>
    <row r="26" spans="1:11" ht="14.4" x14ac:dyDescent="0.25">
      <c r="A26" s="11" t="s">
        <v>70</v>
      </c>
      <c r="B26" s="3">
        <v>6</v>
      </c>
      <c r="C26" s="3">
        <v>8</v>
      </c>
      <c r="D26" s="4">
        <f t="shared" si="0"/>
        <v>20</v>
      </c>
      <c r="E26" s="5">
        <f t="shared" si="1"/>
        <v>2.254791431792559</v>
      </c>
      <c r="F26" s="4">
        <v>7</v>
      </c>
      <c r="G26" s="5">
        <f t="shared" si="2"/>
        <v>2.4137931034482758</v>
      </c>
      <c r="H26" s="4">
        <v>7</v>
      </c>
      <c r="I26" s="5">
        <f t="shared" si="3"/>
        <v>2.3648648648648649</v>
      </c>
      <c r="J26" s="4">
        <v>1</v>
      </c>
      <c r="K26" s="9">
        <f t="shared" si="4"/>
        <v>0.6269883268709856</v>
      </c>
    </row>
    <row r="27" spans="1:11" ht="14.4" x14ac:dyDescent="0.25">
      <c r="A27" s="11" t="s">
        <v>71</v>
      </c>
      <c r="B27" s="3">
        <v>5</v>
      </c>
      <c r="C27" s="3">
        <v>8</v>
      </c>
      <c r="D27" s="4">
        <f t="shared" si="0"/>
        <v>18</v>
      </c>
      <c r="E27" s="5">
        <f t="shared" si="1"/>
        <v>2.029312288613303</v>
      </c>
      <c r="F27" s="4">
        <v>6</v>
      </c>
      <c r="G27" s="5">
        <f t="shared" si="2"/>
        <v>2.0689655172413794</v>
      </c>
      <c r="H27" s="4">
        <v>7</v>
      </c>
      <c r="I27" s="5">
        <f t="shared" si="3"/>
        <v>2.3648648648648649</v>
      </c>
      <c r="J27" s="4">
        <v>1</v>
      </c>
      <c r="K27" s="9">
        <f t="shared" si="4"/>
        <v>0.62413531656956622</v>
      </c>
    </row>
    <row r="28" spans="1:11" ht="15" x14ac:dyDescent="0.3">
      <c r="A28" s="11" t="s">
        <v>72</v>
      </c>
      <c r="B28" s="3">
        <v>5</v>
      </c>
      <c r="C28" s="3">
        <v>7</v>
      </c>
      <c r="D28" s="4">
        <f t="shared" si="0"/>
        <v>17</v>
      </c>
      <c r="E28" s="5">
        <f t="shared" si="1"/>
        <v>1.9165727170236753</v>
      </c>
      <c r="F28" s="4">
        <v>6</v>
      </c>
      <c r="G28" s="5">
        <f t="shared" si="2"/>
        <v>2.0689655172413794</v>
      </c>
      <c r="H28" s="4">
        <v>6</v>
      </c>
      <c r="I28" s="5">
        <f t="shared" si="3"/>
        <v>2.0270270270270272</v>
      </c>
      <c r="J28" s="4">
        <v>1</v>
      </c>
      <c r="K28" s="9">
        <f t="shared" si="4"/>
        <v>0.62176342414706076</v>
      </c>
    </row>
    <row r="29" spans="1:11" ht="14.4" x14ac:dyDescent="0.25">
      <c r="A29" s="11" t="s">
        <v>73</v>
      </c>
      <c r="B29" s="3">
        <v>6</v>
      </c>
      <c r="C29" s="3">
        <v>7</v>
      </c>
      <c r="D29" s="4">
        <f t="shared" si="0"/>
        <v>19</v>
      </c>
      <c r="E29" s="5">
        <f t="shared" si="1"/>
        <v>2.142051860202931</v>
      </c>
      <c r="F29" s="4">
        <v>7</v>
      </c>
      <c r="G29" s="5">
        <f t="shared" si="2"/>
        <v>2.4137931034482758</v>
      </c>
      <c r="H29" s="4">
        <v>7</v>
      </c>
      <c r="I29" s="5">
        <f t="shared" si="3"/>
        <v>2.3648648648648649</v>
      </c>
      <c r="J29" s="4">
        <v>1</v>
      </c>
      <c r="K29" s="9">
        <f t="shared" si="4"/>
        <v>0.59563891052743634</v>
      </c>
    </row>
    <row r="30" spans="1:11" ht="15" x14ac:dyDescent="0.3">
      <c r="A30" s="22" t="s">
        <v>74</v>
      </c>
      <c r="B30" s="3">
        <v>5</v>
      </c>
      <c r="C30" s="3">
        <v>7</v>
      </c>
      <c r="D30" s="4">
        <f t="shared" si="0"/>
        <v>17</v>
      </c>
      <c r="E30" s="5">
        <f t="shared" si="1"/>
        <v>1.9165727170236753</v>
      </c>
      <c r="F30" s="4">
        <v>6</v>
      </c>
      <c r="G30" s="5">
        <f t="shared" si="2"/>
        <v>2.0689655172413794</v>
      </c>
      <c r="H30" s="4">
        <v>7</v>
      </c>
      <c r="I30" s="5">
        <f t="shared" si="3"/>
        <v>2.3648648648648649</v>
      </c>
      <c r="J30" s="4">
        <v>1</v>
      </c>
      <c r="K30" s="9">
        <f t="shared" si="4"/>
        <v>0.58946113231570141</v>
      </c>
    </row>
    <row r="31" spans="1:11" ht="14.4" x14ac:dyDescent="0.25">
      <c r="A31" s="11" t="s">
        <v>75</v>
      </c>
      <c r="B31" s="3">
        <v>5</v>
      </c>
      <c r="C31" s="3">
        <v>6</v>
      </c>
      <c r="D31" s="4">
        <f t="shared" si="0"/>
        <v>16</v>
      </c>
      <c r="E31" s="5">
        <f t="shared" si="1"/>
        <v>1.8038331454340473</v>
      </c>
      <c r="F31" s="4">
        <v>6</v>
      </c>
      <c r="G31" s="5">
        <f t="shared" si="2"/>
        <v>2.0689655172413794</v>
      </c>
      <c r="H31" s="4">
        <v>6</v>
      </c>
      <c r="I31" s="5">
        <f t="shared" si="3"/>
        <v>2.0270270270270272</v>
      </c>
      <c r="J31" s="4">
        <v>1</v>
      </c>
      <c r="K31" s="9">
        <f t="shared" si="4"/>
        <v>0.58518910507958655</v>
      </c>
    </row>
    <row r="32" spans="1:11" ht="14.4" x14ac:dyDescent="0.25">
      <c r="A32" s="19" t="s">
        <v>76</v>
      </c>
      <c r="B32" s="3">
        <v>5</v>
      </c>
      <c r="C32" s="3">
        <v>6</v>
      </c>
      <c r="D32" s="4">
        <f t="shared" si="0"/>
        <v>16</v>
      </c>
      <c r="E32" s="5">
        <f t="shared" si="1"/>
        <v>1.8038331454340473</v>
      </c>
      <c r="F32" s="4">
        <v>6</v>
      </c>
      <c r="G32" s="5">
        <f t="shared" si="2"/>
        <v>2.0689655172413794</v>
      </c>
      <c r="H32" s="4">
        <v>6</v>
      </c>
      <c r="I32" s="5">
        <f t="shared" si="3"/>
        <v>2.0270270270270272</v>
      </c>
      <c r="J32" s="4">
        <v>1</v>
      </c>
      <c r="K32" s="9">
        <f t="shared" si="4"/>
        <v>0.58518910507958655</v>
      </c>
    </row>
    <row r="33" spans="1:11" ht="14.4" x14ac:dyDescent="0.25">
      <c r="A33" s="11" t="s">
        <v>77</v>
      </c>
      <c r="B33" s="3">
        <v>5</v>
      </c>
      <c r="C33" s="3">
        <v>6</v>
      </c>
      <c r="D33" s="4">
        <f t="shared" si="0"/>
        <v>16</v>
      </c>
      <c r="E33" s="5">
        <f t="shared" si="1"/>
        <v>1.8038331454340473</v>
      </c>
      <c r="F33" s="4">
        <v>6</v>
      </c>
      <c r="G33" s="5">
        <f t="shared" si="2"/>
        <v>2.0689655172413794</v>
      </c>
      <c r="H33" s="4">
        <v>6</v>
      </c>
      <c r="I33" s="5">
        <f t="shared" si="3"/>
        <v>2.0270270270270272</v>
      </c>
      <c r="J33" s="4">
        <v>1</v>
      </c>
      <c r="K33" s="9">
        <f t="shared" si="4"/>
        <v>0.58518910507958655</v>
      </c>
    </row>
    <row r="34" spans="1:11" ht="15" x14ac:dyDescent="0.3">
      <c r="A34" s="19" t="s">
        <v>78</v>
      </c>
      <c r="B34" s="3">
        <v>5</v>
      </c>
      <c r="C34" s="3">
        <v>6</v>
      </c>
      <c r="D34" s="4">
        <f t="shared" si="0"/>
        <v>16</v>
      </c>
      <c r="E34" s="5">
        <f t="shared" si="1"/>
        <v>1.8038331454340473</v>
      </c>
      <c r="F34" s="4">
        <v>6</v>
      </c>
      <c r="G34" s="5">
        <f t="shared" si="2"/>
        <v>2.0689655172413794</v>
      </c>
      <c r="H34" s="4">
        <v>6</v>
      </c>
      <c r="I34" s="5">
        <f t="shared" si="3"/>
        <v>2.0270270270270272</v>
      </c>
      <c r="J34" s="4">
        <v>1</v>
      </c>
      <c r="K34" s="9">
        <f t="shared" si="4"/>
        <v>0.58518910507958655</v>
      </c>
    </row>
    <row r="35" spans="1:11" ht="14.4" x14ac:dyDescent="0.25">
      <c r="A35" s="19" t="s">
        <v>79</v>
      </c>
      <c r="B35" s="3">
        <v>8</v>
      </c>
      <c r="C35" s="3">
        <v>8</v>
      </c>
      <c r="D35" s="4">
        <f t="shared" si="0"/>
        <v>24</v>
      </c>
      <c r="E35" s="5">
        <f t="shared" si="1"/>
        <v>2.705749718151071</v>
      </c>
      <c r="F35" s="4">
        <v>9</v>
      </c>
      <c r="G35" s="5">
        <f t="shared" si="2"/>
        <v>3.103448275862069</v>
      </c>
      <c r="H35" s="4">
        <v>9</v>
      </c>
      <c r="I35" s="5">
        <f t="shared" si="3"/>
        <v>3.0405405405405408</v>
      </c>
      <c r="J35" s="4">
        <v>1</v>
      </c>
      <c r="K35" s="9">
        <f t="shared" si="4"/>
        <v>0.58518910507958655</v>
      </c>
    </row>
    <row r="36" spans="1:11" ht="14.4" x14ac:dyDescent="0.25">
      <c r="A36" s="11" t="s">
        <v>80</v>
      </c>
      <c r="B36" s="3">
        <v>8</v>
      </c>
      <c r="C36" s="3">
        <v>8</v>
      </c>
      <c r="D36" s="4">
        <f t="shared" si="0"/>
        <v>24</v>
      </c>
      <c r="E36" s="5">
        <f t="shared" si="1"/>
        <v>2.705749718151071</v>
      </c>
      <c r="F36" s="4">
        <v>9</v>
      </c>
      <c r="G36" s="5">
        <f t="shared" si="2"/>
        <v>3.103448275862069</v>
      </c>
      <c r="H36" s="4">
        <v>9</v>
      </c>
      <c r="I36" s="5">
        <f t="shared" si="3"/>
        <v>3.0405405405405408</v>
      </c>
      <c r="J36" s="4">
        <v>1</v>
      </c>
      <c r="K36" s="9">
        <f t="shared" si="4"/>
        <v>0.58518910507958655</v>
      </c>
    </row>
    <row r="37" spans="1:11" ht="14.4" x14ac:dyDescent="0.25">
      <c r="A37" s="11" t="s">
        <v>81</v>
      </c>
      <c r="B37" s="3">
        <v>6</v>
      </c>
      <c r="C37" s="3">
        <v>7</v>
      </c>
      <c r="D37" s="4">
        <f t="shared" si="0"/>
        <v>19</v>
      </c>
      <c r="E37" s="5">
        <f t="shared" si="1"/>
        <v>2.142051860202931</v>
      </c>
      <c r="F37" s="4">
        <v>7</v>
      </c>
      <c r="G37" s="5">
        <f t="shared" si="2"/>
        <v>2.4137931034482758</v>
      </c>
      <c r="H37" s="4">
        <v>8</v>
      </c>
      <c r="I37" s="5">
        <f t="shared" si="3"/>
        <v>2.7027027027027026</v>
      </c>
      <c r="J37" s="4">
        <v>1</v>
      </c>
      <c r="K37" s="9">
        <f t="shared" si="4"/>
        <v>0.56891624900934279</v>
      </c>
    </row>
    <row r="38" spans="1:11" ht="14.4" x14ac:dyDescent="0.25">
      <c r="A38" s="11" t="s">
        <v>82</v>
      </c>
      <c r="B38" s="3">
        <v>6</v>
      </c>
      <c r="C38" s="3">
        <v>6</v>
      </c>
      <c r="D38" s="4">
        <f t="shared" si="0"/>
        <v>18</v>
      </c>
      <c r="E38" s="5">
        <f t="shared" si="1"/>
        <v>2.029312288613303</v>
      </c>
      <c r="F38" s="4">
        <v>7</v>
      </c>
      <c r="G38" s="5">
        <f t="shared" si="2"/>
        <v>2.4137931034482758</v>
      </c>
      <c r="H38" s="4">
        <v>7</v>
      </c>
      <c r="I38" s="5">
        <f t="shared" si="3"/>
        <v>2.3648648648648649</v>
      </c>
      <c r="J38" s="4">
        <v>1</v>
      </c>
      <c r="K38" s="9">
        <f t="shared" si="4"/>
        <v>0.56428949418388707</v>
      </c>
    </row>
    <row r="39" spans="1:11" ht="15" x14ac:dyDescent="0.3">
      <c r="A39" s="22" t="s">
        <v>83</v>
      </c>
      <c r="B39" s="3">
        <v>5</v>
      </c>
      <c r="C39" s="3">
        <v>6</v>
      </c>
      <c r="D39" s="4">
        <f t="shared" si="0"/>
        <v>16</v>
      </c>
      <c r="E39" s="5">
        <f t="shared" si="1"/>
        <v>1.8038331454340473</v>
      </c>
      <c r="F39" s="4">
        <v>6</v>
      </c>
      <c r="G39" s="5">
        <f t="shared" si="2"/>
        <v>2.0689655172413794</v>
      </c>
      <c r="H39" s="4">
        <v>7</v>
      </c>
      <c r="I39" s="5">
        <f t="shared" si="3"/>
        <v>2.3648648648648649</v>
      </c>
      <c r="J39" s="4">
        <v>1</v>
      </c>
      <c r="K39" s="9">
        <f t="shared" si="4"/>
        <v>0.5547869480618367</v>
      </c>
    </row>
    <row r="40" spans="1:11" ht="14.4" x14ac:dyDescent="0.25">
      <c r="A40" s="11" t="s">
        <v>84</v>
      </c>
      <c r="B40" s="3">
        <v>6</v>
      </c>
      <c r="C40" s="3">
        <v>8</v>
      </c>
      <c r="D40" s="4">
        <f t="shared" si="0"/>
        <v>20</v>
      </c>
      <c r="E40" s="5">
        <f t="shared" si="1"/>
        <v>2.254791431792559</v>
      </c>
      <c r="F40" s="4">
        <v>8</v>
      </c>
      <c r="G40" s="5">
        <f t="shared" si="2"/>
        <v>2.7586206896551726</v>
      </c>
      <c r="H40" s="4">
        <v>8</v>
      </c>
      <c r="I40" s="5">
        <f t="shared" si="3"/>
        <v>2.7027027027027026</v>
      </c>
      <c r="J40" s="4">
        <v>1</v>
      </c>
      <c r="K40" s="9">
        <f t="shared" si="4"/>
        <v>0.54861478601211244</v>
      </c>
    </row>
    <row r="41" spans="1:11" ht="14.4" x14ac:dyDescent="0.25">
      <c r="A41" s="19" t="s">
        <v>85</v>
      </c>
      <c r="B41" s="3">
        <v>5</v>
      </c>
      <c r="C41" s="3">
        <v>7</v>
      </c>
      <c r="D41" s="4">
        <f t="shared" si="0"/>
        <v>17</v>
      </c>
      <c r="E41" s="5">
        <f t="shared" si="1"/>
        <v>1.9165727170236753</v>
      </c>
      <c r="F41" s="4">
        <v>7</v>
      </c>
      <c r="G41" s="5">
        <f t="shared" si="2"/>
        <v>2.4137931034482758</v>
      </c>
      <c r="H41" s="4">
        <v>7</v>
      </c>
      <c r="I41" s="5">
        <f t="shared" si="3"/>
        <v>2.3648648648648649</v>
      </c>
      <c r="J41" s="4">
        <v>1</v>
      </c>
      <c r="K41" s="9">
        <f t="shared" si="4"/>
        <v>0.53294007784033781</v>
      </c>
    </row>
    <row r="42" spans="1:11" ht="14.4" x14ac:dyDescent="0.25">
      <c r="A42" s="19" t="s">
        <v>86</v>
      </c>
      <c r="B42" s="3">
        <v>6</v>
      </c>
      <c r="C42" s="3">
        <v>7</v>
      </c>
      <c r="D42" s="4">
        <f t="shared" si="0"/>
        <v>19</v>
      </c>
      <c r="E42" s="5">
        <f t="shared" si="1"/>
        <v>2.142051860202931</v>
      </c>
      <c r="F42" s="4">
        <v>8</v>
      </c>
      <c r="G42" s="5">
        <f t="shared" si="2"/>
        <v>2.7586206896551726</v>
      </c>
      <c r="H42" s="4">
        <v>8</v>
      </c>
      <c r="I42" s="5">
        <f t="shared" si="3"/>
        <v>2.7027027027027026</v>
      </c>
      <c r="J42" s="4">
        <v>1</v>
      </c>
      <c r="K42" s="9">
        <f t="shared" si="4"/>
        <v>0.52118404671150687</v>
      </c>
    </row>
    <row r="43" spans="1:11" ht="14.4" x14ac:dyDescent="0.25">
      <c r="A43" s="11" t="s">
        <v>87</v>
      </c>
      <c r="B43" s="3">
        <v>5</v>
      </c>
      <c r="C43" s="3">
        <v>6</v>
      </c>
      <c r="D43" s="4">
        <f t="shared" si="0"/>
        <v>16</v>
      </c>
      <c r="E43" s="5">
        <f t="shared" si="1"/>
        <v>1.8038331454340473</v>
      </c>
      <c r="F43" s="4">
        <v>7</v>
      </c>
      <c r="G43" s="5">
        <f t="shared" si="2"/>
        <v>2.4137931034482758</v>
      </c>
      <c r="H43" s="4">
        <v>7</v>
      </c>
      <c r="I43" s="5">
        <f t="shared" si="3"/>
        <v>2.3648648648648649</v>
      </c>
      <c r="J43" s="4">
        <v>1</v>
      </c>
      <c r="K43" s="9">
        <f t="shared" si="4"/>
        <v>0.50159066149678855</v>
      </c>
    </row>
    <row r="44" spans="1:11" ht="14.4" x14ac:dyDescent="0.25">
      <c r="A44" s="19" t="s">
        <v>88</v>
      </c>
      <c r="B44" s="3">
        <v>5</v>
      </c>
      <c r="C44" s="3">
        <v>6</v>
      </c>
      <c r="D44" s="4">
        <f t="shared" si="0"/>
        <v>16</v>
      </c>
      <c r="E44" s="5">
        <f t="shared" si="1"/>
        <v>1.8038331454340473</v>
      </c>
      <c r="F44" s="4">
        <v>7</v>
      </c>
      <c r="G44" s="5">
        <f t="shared" si="2"/>
        <v>2.4137931034482758</v>
      </c>
      <c r="H44" s="4">
        <v>7</v>
      </c>
      <c r="I44" s="5">
        <f t="shared" si="3"/>
        <v>2.3648648648648649</v>
      </c>
      <c r="J44" s="4">
        <v>1</v>
      </c>
      <c r="K44" s="9">
        <f t="shared" si="4"/>
        <v>0.50159066149678855</v>
      </c>
    </row>
    <row r="45" spans="1:11" ht="14.4" x14ac:dyDescent="0.25">
      <c r="A45" s="19" t="s">
        <v>89</v>
      </c>
      <c r="B45" s="3">
        <v>5</v>
      </c>
      <c r="C45" s="3">
        <v>6</v>
      </c>
      <c r="D45" s="4">
        <f t="shared" si="0"/>
        <v>16</v>
      </c>
      <c r="E45" s="5">
        <f t="shared" si="1"/>
        <v>1.8038331454340473</v>
      </c>
      <c r="F45" s="4">
        <v>7</v>
      </c>
      <c r="G45" s="5">
        <f t="shared" si="2"/>
        <v>2.4137931034482758</v>
      </c>
      <c r="H45" s="4">
        <v>7</v>
      </c>
      <c r="I45" s="5">
        <f t="shared" si="3"/>
        <v>2.3648648648648649</v>
      </c>
      <c r="J45" s="4">
        <v>1</v>
      </c>
      <c r="K45" s="9">
        <f t="shared" si="4"/>
        <v>0.50159066149678855</v>
      </c>
    </row>
    <row r="46" spans="1:11" ht="14.4" x14ac:dyDescent="0.25">
      <c r="A46" s="19" t="s">
        <v>90</v>
      </c>
      <c r="B46" s="3">
        <v>6</v>
      </c>
      <c r="C46" s="3">
        <v>6</v>
      </c>
      <c r="D46" s="4">
        <f t="shared" si="0"/>
        <v>18</v>
      </c>
      <c r="E46" s="5">
        <f t="shared" si="1"/>
        <v>2.029312288613303</v>
      </c>
      <c r="F46" s="4">
        <v>8</v>
      </c>
      <c r="G46" s="5">
        <f t="shared" si="2"/>
        <v>2.7586206896551726</v>
      </c>
      <c r="H46" s="4">
        <v>8</v>
      </c>
      <c r="I46" s="5">
        <f t="shared" si="3"/>
        <v>2.7027027027027026</v>
      </c>
      <c r="J46" s="4">
        <v>1</v>
      </c>
      <c r="K46" s="9">
        <f t="shared" si="4"/>
        <v>0.49375330741090123</v>
      </c>
    </row>
    <row r="47" spans="1:11" ht="14.4" x14ac:dyDescent="0.25">
      <c r="A47" s="11" t="s">
        <v>91</v>
      </c>
      <c r="B47" s="3">
        <v>5</v>
      </c>
      <c r="C47" s="3">
        <v>6</v>
      </c>
      <c r="D47" s="4">
        <f t="shared" si="0"/>
        <v>16</v>
      </c>
      <c r="E47" s="5">
        <f t="shared" si="1"/>
        <v>1.8038331454340473</v>
      </c>
      <c r="F47" s="4">
        <v>7</v>
      </c>
      <c r="G47" s="5">
        <f t="shared" si="2"/>
        <v>2.4137931034482758</v>
      </c>
      <c r="H47" s="4">
        <v>8</v>
      </c>
      <c r="I47" s="5">
        <f t="shared" si="3"/>
        <v>2.7027027027027026</v>
      </c>
      <c r="J47" s="4">
        <v>1</v>
      </c>
      <c r="K47" s="9">
        <f t="shared" si="4"/>
        <v>0.47908736758681503</v>
      </c>
    </row>
    <row r="48" spans="1:11" ht="15" x14ac:dyDescent="0.3">
      <c r="A48" s="23" t="s">
        <v>92</v>
      </c>
      <c r="B48" s="3">
        <v>4</v>
      </c>
      <c r="C48" s="3">
        <v>4</v>
      </c>
      <c r="D48" s="4">
        <f t="shared" si="0"/>
        <v>12</v>
      </c>
      <c r="E48" s="5">
        <f t="shared" si="1"/>
        <v>1.3528748590755355</v>
      </c>
      <c r="F48" s="4">
        <v>6</v>
      </c>
      <c r="G48" s="5">
        <f t="shared" si="2"/>
        <v>2.0689655172413794</v>
      </c>
      <c r="H48" s="4">
        <v>7</v>
      </c>
      <c r="I48" s="5">
        <f t="shared" si="3"/>
        <v>2.3648648648648649</v>
      </c>
      <c r="J48" s="4">
        <v>1</v>
      </c>
      <c r="K48" s="9">
        <f t="shared" si="4"/>
        <v>0.4160902110463775</v>
      </c>
    </row>
    <row r="49" spans="1:11" ht="14.4" x14ac:dyDescent="0.25">
      <c r="A49" s="19" t="s">
        <v>93</v>
      </c>
      <c r="B49" s="3">
        <v>4</v>
      </c>
      <c r="C49" s="3">
        <v>5</v>
      </c>
      <c r="D49" s="4">
        <f t="shared" si="0"/>
        <v>13</v>
      </c>
      <c r="E49" s="5">
        <f t="shared" si="1"/>
        <v>1.4656144306651635</v>
      </c>
      <c r="F49" s="4">
        <v>7</v>
      </c>
      <c r="G49" s="5">
        <f t="shared" si="2"/>
        <v>2.4137931034482758</v>
      </c>
      <c r="H49" s="4">
        <v>7</v>
      </c>
      <c r="I49" s="5">
        <f t="shared" si="3"/>
        <v>2.3648648648648649</v>
      </c>
      <c r="J49" s="4">
        <v>1</v>
      </c>
      <c r="K49" s="9">
        <f t="shared" si="4"/>
        <v>0.4075424124661407</v>
      </c>
    </row>
    <row r="50" spans="1:11" ht="14.4" x14ac:dyDescent="0.25">
      <c r="A50" s="19" t="s">
        <v>94</v>
      </c>
      <c r="B50" s="3">
        <v>4</v>
      </c>
      <c r="C50" s="3">
        <v>5</v>
      </c>
      <c r="D50" s="4">
        <f t="shared" si="0"/>
        <v>13</v>
      </c>
      <c r="E50" s="5">
        <f t="shared" si="1"/>
        <v>1.4656144306651635</v>
      </c>
      <c r="F50" s="4">
        <v>7</v>
      </c>
      <c r="G50" s="5">
        <f t="shared" si="2"/>
        <v>2.4137931034482758</v>
      </c>
      <c r="H50" s="4">
        <v>7</v>
      </c>
      <c r="I50" s="5">
        <f t="shared" si="3"/>
        <v>2.3648648648648649</v>
      </c>
      <c r="J50" s="4">
        <v>1</v>
      </c>
      <c r="K50" s="9">
        <f t="shared" si="4"/>
        <v>0.4075424124661407</v>
      </c>
    </row>
    <row r="51" spans="1:11" ht="14.4" x14ac:dyDescent="0.25">
      <c r="A51" s="2" t="s">
        <v>45</v>
      </c>
      <c r="B51" s="4">
        <f>SUM(B3:B50)</f>
        <v>274</v>
      </c>
      <c r="C51" s="4">
        <f>SUM(C3:C50)</f>
        <v>340</v>
      </c>
      <c r="D51" s="4">
        <f>SUM(D3:D50)</f>
        <v>888</v>
      </c>
      <c r="E51" s="4">
        <v>100</v>
      </c>
      <c r="F51" s="4">
        <f>SUM(F3:F50)</f>
        <v>293</v>
      </c>
      <c r="G51" s="4">
        <v>100</v>
      </c>
      <c r="H51" s="4">
        <f>SUM(H3:H50)</f>
        <v>300</v>
      </c>
      <c r="I51" s="4">
        <v>100</v>
      </c>
      <c r="J51" s="4"/>
      <c r="K51" s="4"/>
    </row>
  </sheetData>
  <sortState ref="A3:K50">
    <sortCondition descending="1" ref="K3:K50"/>
  </sortState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tabSelected="1" workbookViewId="0">
      <selection activeCell="N17" sqref="N17"/>
    </sheetView>
  </sheetViews>
  <sheetFormatPr defaultColWidth="8.88671875" defaultRowHeight="13.8" x14ac:dyDescent="0.25"/>
  <cols>
    <col min="1" max="1" width="24.88671875" customWidth="1"/>
    <col min="5" max="5" width="12.109375" customWidth="1"/>
    <col min="7" max="7" width="12.109375" customWidth="1"/>
  </cols>
  <sheetData>
    <row r="1" spans="1:20" ht="24" x14ac:dyDescent="0.25">
      <c r="A1" s="10" t="s">
        <v>95</v>
      </c>
      <c r="B1" s="16" t="s">
        <v>96</v>
      </c>
    </row>
    <row r="2" spans="1:20" ht="28.6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M2" s="62" t="s">
        <v>158</v>
      </c>
      <c r="N2" s="63"/>
      <c r="O2" s="63"/>
      <c r="P2" s="63"/>
      <c r="Q2" s="63"/>
      <c r="R2" s="63"/>
      <c r="S2" s="63"/>
      <c r="T2" s="63"/>
    </row>
    <row r="3" spans="1:20" ht="14.4" x14ac:dyDescent="0.25">
      <c r="A3" s="2" t="s">
        <v>97</v>
      </c>
      <c r="B3" s="13">
        <v>5</v>
      </c>
      <c r="C3" s="13">
        <v>9</v>
      </c>
      <c r="D3" s="13">
        <f t="shared" ref="D3:D32" si="0">B3*2+C3</f>
        <v>19</v>
      </c>
      <c r="E3" s="14">
        <f t="shared" ref="E3:E32" si="1">D3/591*100</f>
        <v>3.2148900169204735</v>
      </c>
      <c r="F3" s="13">
        <v>1</v>
      </c>
      <c r="G3" s="14">
        <f t="shared" ref="G3:G32" si="2">F3/181*100</f>
        <v>0.55248618784530379</v>
      </c>
      <c r="H3" s="13">
        <v>1</v>
      </c>
      <c r="I3" s="6">
        <f t="shared" ref="I3:I32" si="3">H3/190*100</f>
        <v>0.52631578947368418</v>
      </c>
      <c r="J3" s="7">
        <v>1</v>
      </c>
      <c r="K3" s="8">
        <f t="shared" ref="K3:K32" si="4">E3/(G3+I3*0.5)</f>
        <v>3.9415353897288807</v>
      </c>
      <c r="M3" s="63"/>
      <c r="N3" s="63"/>
      <c r="O3" s="63"/>
      <c r="P3" s="63"/>
      <c r="Q3" s="63"/>
      <c r="R3" s="63"/>
      <c r="S3" s="63"/>
      <c r="T3" s="63"/>
    </row>
    <row r="4" spans="1:20" ht="14.4" x14ac:dyDescent="0.25">
      <c r="A4" s="2" t="s">
        <v>98</v>
      </c>
      <c r="B4" s="13">
        <v>1</v>
      </c>
      <c r="C4" s="13">
        <v>9</v>
      </c>
      <c r="D4" s="13">
        <f t="shared" si="0"/>
        <v>11</v>
      </c>
      <c r="E4" s="14">
        <f t="shared" si="1"/>
        <v>1.8612521150592216</v>
      </c>
      <c r="F4" s="13">
        <v>1</v>
      </c>
      <c r="G4" s="14">
        <f t="shared" si="2"/>
        <v>0.55248618784530379</v>
      </c>
      <c r="H4" s="13">
        <v>1</v>
      </c>
      <c r="I4" s="6">
        <f t="shared" si="3"/>
        <v>0.52631578947368418</v>
      </c>
      <c r="J4" s="7">
        <v>1</v>
      </c>
      <c r="K4" s="8">
        <f t="shared" si="4"/>
        <v>2.2819415414219839</v>
      </c>
      <c r="M4" s="63"/>
      <c r="N4" s="63"/>
      <c r="O4" s="63"/>
      <c r="P4" s="63"/>
      <c r="Q4" s="63"/>
      <c r="R4" s="63"/>
      <c r="S4" s="63"/>
      <c r="T4" s="63"/>
    </row>
    <row r="5" spans="1:20" ht="14.4" x14ac:dyDescent="0.25">
      <c r="A5" s="2" t="s">
        <v>99</v>
      </c>
      <c r="B5" s="13">
        <v>5</v>
      </c>
      <c r="C5" s="13">
        <v>6</v>
      </c>
      <c r="D5" s="13">
        <f t="shared" si="0"/>
        <v>16</v>
      </c>
      <c r="E5" s="14">
        <f t="shared" si="1"/>
        <v>2.7072758037225042</v>
      </c>
      <c r="F5" s="13">
        <v>2</v>
      </c>
      <c r="G5" s="14">
        <f t="shared" si="2"/>
        <v>1.1049723756906076</v>
      </c>
      <c r="H5" s="13">
        <v>2</v>
      </c>
      <c r="I5" s="6">
        <f t="shared" si="3"/>
        <v>1.0526315789473684</v>
      </c>
      <c r="J5" s="7">
        <v>1</v>
      </c>
      <c r="K5" s="8">
        <f t="shared" si="4"/>
        <v>1.6595938483068973</v>
      </c>
      <c r="M5" s="63"/>
      <c r="N5" s="63"/>
      <c r="O5" s="63"/>
      <c r="P5" s="63"/>
      <c r="Q5" s="63"/>
      <c r="R5" s="63"/>
      <c r="S5" s="63"/>
      <c r="T5" s="63"/>
    </row>
    <row r="6" spans="1:20" ht="14.4" x14ac:dyDescent="0.25">
      <c r="A6" s="2" t="s">
        <v>100</v>
      </c>
      <c r="B6" s="13">
        <v>5</v>
      </c>
      <c r="C6" s="13">
        <v>5</v>
      </c>
      <c r="D6" s="13">
        <f t="shared" si="0"/>
        <v>15</v>
      </c>
      <c r="E6" s="14">
        <f t="shared" si="1"/>
        <v>2.5380710659898478</v>
      </c>
      <c r="F6" s="13">
        <v>3</v>
      </c>
      <c r="G6" s="14">
        <f t="shared" si="2"/>
        <v>1.6574585635359116</v>
      </c>
      <c r="H6" s="13">
        <v>3</v>
      </c>
      <c r="I6" s="6">
        <f t="shared" si="3"/>
        <v>1.5789473684210527</v>
      </c>
      <c r="J6" s="7">
        <v>1</v>
      </c>
      <c r="K6" s="8">
        <f t="shared" si="4"/>
        <v>1.0372461551918106</v>
      </c>
      <c r="M6" s="63"/>
      <c r="N6" s="63"/>
      <c r="O6" s="63"/>
      <c r="P6" s="63"/>
      <c r="Q6" s="63"/>
      <c r="R6" s="63"/>
      <c r="S6" s="63"/>
      <c r="T6" s="63"/>
    </row>
    <row r="7" spans="1:20" ht="14.4" x14ac:dyDescent="0.25">
      <c r="A7" s="2" t="s">
        <v>101</v>
      </c>
      <c r="B7" s="13">
        <v>8</v>
      </c>
      <c r="C7" s="13">
        <v>9</v>
      </c>
      <c r="D7" s="13">
        <f t="shared" si="0"/>
        <v>25</v>
      </c>
      <c r="E7" s="14">
        <f t="shared" si="1"/>
        <v>4.230118443316413</v>
      </c>
      <c r="F7" s="13">
        <v>5</v>
      </c>
      <c r="G7" s="14">
        <f t="shared" si="2"/>
        <v>2.7624309392265194</v>
      </c>
      <c r="H7" s="13">
        <v>5</v>
      </c>
      <c r="I7" s="6">
        <f t="shared" si="3"/>
        <v>2.6315789473684208</v>
      </c>
      <c r="J7" s="7">
        <v>1</v>
      </c>
      <c r="K7" s="8">
        <f t="shared" si="4"/>
        <v>1.0372461551918106</v>
      </c>
      <c r="M7" s="63"/>
      <c r="N7" s="63"/>
      <c r="O7" s="63"/>
      <c r="P7" s="63"/>
      <c r="Q7" s="63"/>
      <c r="R7" s="63"/>
      <c r="S7" s="63"/>
      <c r="T7" s="63"/>
    </row>
    <row r="8" spans="1:20" ht="14.4" x14ac:dyDescent="0.25">
      <c r="A8" s="2" t="s">
        <v>102</v>
      </c>
      <c r="B8" s="13">
        <v>7</v>
      </c>
      <c r="C8" s="13">
        <v>8</v>
      </c>
      <c r="D8" s="13">
        <f t="shared" si="0"/>
        <v>22</v>
      </c>
      <c r="E8" s="14">
        <f t="shared" si="1"/>
        <v>3.7225042301184432</v>
      </c>
      <c r="F8" s="13">
        <v>5</v>
      </c>
      <c r="G8" s="14">
        <f t="shared" si="2"/>
        <v>2.7624309392265194</v>
      </c>
      <c r="H8" s="13">
        <v>5</v>
      </c>
      <c r="I8" s="6">
        <f t="shared" si="3"/>
        <v>2.6315789473684208</v>
      </c>
      <c r="J8" s="7">
        <v>1</v>
      </c>
      <c r="K8" s="8">
        <f t="shared" si="4"/>
        <v>0.91277661656879339</v>
      </c>
      <c r="M8" s="63"/>
      <c r="N8" s="63"/>
      <c r="O8" s="63"/>
      <c r="P8" s="63"/>
      <c r="Q8" s="63"/>
      <c r="R8" s="63"/>
      <c r="S8" s="63"/>
      <c r="T8" s="63"/>
    </row>
    <row r="9" spans="1:20" ht="14.4" x14ac:dyDescent="0.25">
      <c r="A9" s="2" t="s">
        <v>103</v>
      </c>
      <c r="B9" s="13">
        <v>9</v>
      </c>
      <c r="C9" s="13">
        <v>8</v>
      </c>
      <c r="D9" s="13">
        <f t="shared" si="0"/>
        <v>26</v>
      </c>
      <c r="E9" s="14">
        <f t="shared" si="1"/>
        <v>4.3993231810490698</v>
      </c>
      <c r="F9" s="13">
        <v>6</v>
      </c>
      <c r="G9" s="14">
        <f t="shared" si="2"/>
        <v>3.3149171270718232</v>
      </c>
      <c r="H9" s="13">
        <v>6</v>
      </c>
      <c r="I9" s="6">
        <f t="shared" si="3"/>
        <v>3.1578947368421053</v>
      </c>
      <c r="J9" s="7">
        <v>1</v>
      </c>
      <c r="K9" s="8">
        <f t="shared" si="4"/>
        <v>0.89894666783290267</v>
      </c>
      <c r="M9" s="63"/>
      <c r="N9" s="63"/>
      <c r="O9" s="63"/>
      <c r="P9" s="63"/>
      <c r="Q9" s="63"/>
      <c r="R9" s="63"/>
      <c r="S9" s="63"/>
      <c r="T9" s="63"/>
    </row>
    <row r="10" spans="1:20" ht="14.4" x14ac:dyDescent="0.25">
      <c r="A10" s="2" t="s">
        <v>104</v>
      </c>
      <c r="B10" s="13">
        <v>6</v>
      </c>
      <c r="C10" s="13">
        <v>8</v>
      </c>
      <c r="D10" s="13">
        <f t="shared" si="0"/>
        <v>20</v>
      </c>
      <c r="E10" s="14">
        <f t="shared" si="1"/>
        <v>3.3840947546531304</v>
      </c>
      <c r="F10" s="13">
        <v>5</v>
      </c>
      <c r="G10" s="14">
        <f t="shared" si="2"/>
        <v>2.7624309392265194</v>
      </c>
      <c r="H10" s="13">
        <v>5</v>
      </c>
      <c r="I10" s="6">
        <f t="shared" si="3"/>
        <v>2.6315789473684208</v>
      </c>
      <c r="J10" s="7">
        <v>1</v>
      </c>
      <c r="K10" s="8">
        <f t="shared" si="4"/>
        <v>0.82979692415344852</v>
      </c>
      <c r="M10" s="63"/>
      <c r="N10" s="63"/>
      <c r="O10" s="63"/>
      <c r="P10" s="63"/>
      <c r="Q10" s="63"/>
      <c r="R10" s="63"/>
      <c r="S10" s="63"/>
      <c r="T10" s="63"/>
    </row>
    <row r="11" spans="1:20" ht="14.4" x14ac:dyDescent="0.25">
      <c r="A11" s="2" t="s">
        <v>105</v>
      </c>
      <c r="B11" s="13">
        <v>7</v>
      </c>
      <c r="C11" s="13">
        <v>6</v>
      </c>
      <c r="D11" s="13">
        <f t="shared" si="0"/>
        <v>20</v>
      </c>
      <c r="E11" s="14">
        <f t="shared" si="1"/>
        <v>3.3840947546531304</v>
      </c>
      <c r="F11" s="13">
        <v>5</v>
      </c>
      <c r="G11" s="14">
        <f t="shared" si="2"/>
        <v>2.7624309392265194</v>
      </c>
      <c r="H11" s="13">
        <v>5</v>
      </c>
      <c r="I11" s="6">
        <f t="shared" si="3"/>
        <v>2.6315789473684208</v>
      </c>
      <c r="J11" s="7">
        <v>1</v>
      </c>
      <c r="K11" s="8">
        <f t="shared" si="4"/>
        <v>0.82979692415344852</v>
      </c>
      <c r="M11" s="63"/>
      <c r="N11" s="63"/>
      <c r="O11" s="63"/>
      <c r="P11" s="63"/>
      <c r="Q11" s="63"/>
      <c r="R11" s="63"/>
      <c r="S11" s="63"/>
      <c r="T11" s="63"/>
    </row>
    <row r="12" spans="1:20" ht="14.4" x14ac:dyDescent="0.25">
      <c r="A12" s="2" t="s">
        <v>106</v>
      </c>
      <c r="B12" s="13">
        <v>7</v>
      </c>
      <c r="C12" s="13">
        <v>6</v>
      </c>
      <c r="D12" s="13">
        <f t="shared" si="0"/>
        <v>20</v>
      </c>
      <c r="E12" s="14">
        <f t="shared" si="1"/>
        <v>3.3840947546531304</v>
      </c>
      <c r="F12" s="13">
        <v>5</v>
      </c>
      <c r="G12" s="14">
        <f t="shared" si="2"/>
        <v>2.7624309392265194</v>
      </c>
      <c r="H12" s="13">
        <v>5</v>
      </c>
      <c r="I12" s="6">
        <f t="shared" si="3"/>
        <v>2.6315789473684208</v>
      </c>
      <c r="J12" s="7">
        <v>1</v>
      </c>
      <c r="K12" s="8">
        <f t="shared" si="4"/>
        <v>0.82979692415344852</v>
      </c>
    </row>
    <row r="13" spans="1:20" ht="14.4" x14ac:dyDescent="0.25">
      <c r="A13" s="2" t="s">
        <v>107</v>
      </c>
      <c r="B13" s="13">
        <v>5</v>
      </c>
      <c r="C13" s="13">
        <v>3</v>
      </c>
      <c r="D13" s="13">
        <f t="shared" si="0"/>
        <v>13</v>
      </c>
      <c r="E13" s="14">
        <f t="shared" si="1"/>
        <v>2.1996615905245349</v>
      </c>
      <c r="F13" s="13">
        <v>3</v>
      </c>
      <c r="G13" s="14">
        <f t="shared" si="2"/>
        <v>1.6574585635359116</v>
      </c>
      <c r="H13" s="13">
        <v>4</v>
      </c>
      <c r="I13" s="6">
        <f t="shared" si="3"/>
        <v>2.1052631578947367</v>
      </c>
      <c r="J13" s="7">
        <v>1</v>
      </c>
      <c r="K13" s="8">
        <f t="shared" si="4"/>
        <v>0.81165624568818406</v>
      </c>
    </row>
    <row r="14" spans="1:20" ht="14.4" x14ac:dyDescent="0.25">
      <c r="A14" s="2" t="s">
        <v>108</v>
      </c>
      <c r="B14" s="13">
        <v>9</v>
      </c>
      <c r="C14" s="13">
        <v>8</v>
      </c>
      <c r="D14" s="13">
        <f t="shared" si="0"/>
        <v>26</v>
      </c>
      <c r="E14" s="14">
        <f t="shared" si="1"/>
        <v>4.3993231810490698</v>
      </c>
      <c r="F14" s="13">
        <v>7</v>
      </c>
      <c r="G14" s="14">
        <f t="shared" si="2"/>
        <v>3.867403314917127</v>
      </c>
      <c r="H14" s="13">
        <v>7</v>
      </c>
      <c r="I14" s="6">
        <f t="shared" si="3"/>
        <v>3.6842105263157889</v>
      </c>
      <c r="J14" s="7">
        <v>1</v>
      </c>
      <c r="K14" s="8">
        <f t="shared" si="4"/>
        <v>0.77052571528534519</v>
      </c>
    </row>
    <row r="15" spans="1:20" ht="14.4" x14ac:dyDescent="0.25">
      <c r="A15" s="2" t="s">
        <v>109</v>
      </c>
      <c r="B15" s="13">
        <v>8</v>
      </c>
      <c r="C15" s="13">
        <v>6</v>
      </c>
      <c r="D15" s="13">
        <f t="shared" si="0"/>
        <v>22</v>
      </c>
      <c r="E15" s="14">
        <f t="shared" si="1"/>
        <v>3.7225042301184432</v>
      </c>
      <c r="F15" s="13">
        <v>6</v>
      </c>
      <c r="G15" s="14">
        <f t="shared" si="2"/>
        <v>3.3149171270718232</v>
      </c>
      <c r="H15" s="13">
        <v>6</v>
      </c>
      <c r="I15" s="6">
        <f t="shared" si="3"/>
        <v>3.1578947368421053</v>
      </c>
      <c r="J15" s="7">
        <v>1</v>
      </c>
      <c r="K15" s="8">
        <f t="shared" si="4"/>
        <v>0.76064718047399438</v>
      </c>
    </row>
    <row r="16" spans="1:20" ht="14.4" x14ac:dyDescent="0.25">
      <c r="A16" s="2" t="s">
        <v>110</v>
      </c>
      <c r="B16" s="13">
        <v>8</v>
      </c>
      <c r="C16" s="13">
        <v>8</v>
      </c>
      <c r="D16" s="13">
        <f t="shared" si="0"/>
        <v>24</v>
      </c>
      <c r="E16" s="14">
        <f t="shared" si="1"/>
        <v>4.0609137055837561</v>
      </c>
      <c r="F16" s="13">
        <v>7</v>
      </c>
      <c r="G16" s="14">
        <f t="shared" si="2"/>
        <v>3.867403314917127</v>
      </c>
      <c r="H16" s="13">
        <v>7</v>
      </c>
      <c r="I16" s="6">
        <f t="shared" si="3"/>
        <v>3.6842105263157889</v>
      </c>
      <c r="J16" s="7">
        <v>1</v>
      </c>
      <c r="K16" s="8">
        <f t="shared" si="4"/>
        <v>0.71125450641724164</v>
      </c>
    </row>
    <row r="17" spans="1:11" ht="14.4" x14ac:dyDescent="0.25">
      <c r="A17" s="2" t="s">
        <v>111</v>
      </c>
      <c r="B17" s="13">
        <v>8</v>
      </c>
      <c r="C17" s="13">
        <v>5</v>
      </c>
      <c r="D17" s="13">
        <f t="shared" si="0"/>
        <v>21</v>
      </c>
      <c r="E17" s="14">
        <f t="shared" si="1"/>
        <v>3.5532994923857872</v>
      </c>
      <c r="F17" s="13">
        <v>6</v>
      </c>
      <c r="G17" s="14">
        <f t="shared" si="2"/>
        <v>3.3149171270718232</v>
      </c>
      <c r="H17" s="13">
        <v>7</v>
      </c>
      <c r="I17" s="6">
        <f t="shared" si="3"/>
        <v>3.6842105263157889</v>
      </c>
      <c r="J17" s="7">
        <v>1</v>
      </c>
      <c r="K17" s="8">
        <f t="shared" si="4"/>
        <v>0.68902153675301514</v>
      </c>
    </row>
    <row r="18" spans="1:11" ht="14.4" x14ac:dyDescent="0.25">
      <c r="A18" s="2" t="s">
        <v>112</v>
      </c>
      <c r="B18" s="13">
        <v>7</v>
      </c>
      <c r="C18" s="13">
        <v>6</v>
      </c>
      <c r="D18" s="13">
        <f t="shared" si="0"/>
        <v>20</v>
      </c>
      <c r="E18" s="14">
        <f t="shared" si="1"/>
        <v>3.3840947546531304</v>
      </c>
      <c r="F18" s="13">
        <v>6</v>
      </c>
      <c r="G18" s="14">
        <f t="shared" si="2"/>
        <v>3.3149171270718232</v>
      </c>
      <c r="H18" s="13">
        <v>7</v>
      </c>
      <c r="I18" s="6">
        <f t="shared" si="3"/>
        <v>3.6842105263157889</v>
      </c>
      <c r="J18" s="7">
        <v>1</v>
      </c>
      <c r="K18" s="8">
        <f t="shared" si="4"/>
        <v>0.65621098738382388</v>
      </c>
    </row>
    <row r="19" spans="1:11" ht="14.4" x14ac:dyDescent="0.25">
      <c r="A19" s="2" t="s">
        <v>113</v>
      </c>
      <c r="B19" s="13">
        <v>5</v>
      </c>
      <c r="C19" s="13">
        <v>3</v>
      </c>
      <c r="D19" s="13">
        <f t="shared" si="0"/>
        <v>13</v>
      </c>
      <c r="E19" s="14">
        <f t="shared" si="1"/>
        <v>2.1996615905245349</v>
      </c>
      <c r="F19" s="13">
        <v>4</v>
      </c>
      <c r="G19" s="14">
        <f t="shared" si="2"/>
        <v>2.2099447513812152</v>
      </c>
      <c r="H19" s="13">
        <v>5</v>
      </c>
      <c r="I19" s="6">
        <f t="shared" si="3"/>
        <v>2.6315789473684208</v>
      </c>
      <c r="J19" s="7">
        <v>1</v>
      </c>
      <c r="K19" s="8">
        <f t="shared" si="4"/>
        <v>0.62388752245887635</v>
      </c>
    </row>
    <row r="20" spans="1:11" ht="14.4" x14ac:dyDescent="0.25">
      <c r="A20" s="2" t="s">
        <v>114</v>
      </c>
      <c r="B20" s="13">
        <v>5</v>
      </c>
      <c r="C20" s="13">
        <v>3</v>
      </c>
      <c r="D20" s="13">
        <f t="shared" si="0"/>
        <v>13</v>
      </c>
      <c r="E20" s="14">
        <f t="shared" si="1"/>
        <v>2.1996615905245349</v>
      </c>
      <c r="F20" s="13">
        <v>4</v>
      </c>
      <c r="G20" s="14">
        <f t="shared" si="2"/>
        <v>2.2099447513812152</v>
      </c>
      <c r="H20" s="13">
        <v>5</v>
      </c>
      <c r="I20" s="6">
        <f t="shared" si="3"/>
        <v>2.6315789473684208</v>
      </c>
      <c r="J20" s="7">
        <v>1</v>
      </c>
      <c r="K20" s="8">
        <f t="shared" si="4"/>
        <v>0.62388752245887635</v>
      </c>
    </row>
    <row r="21" spans="1:11" ht="14.4" x14ac:dyDescent="0.25">
      <c r="A21" s="2" t="s">
        <v>115</v>
      </c>
      <c r="B21" s="13">
        <v>6</v>
      </c>
      <c r="C21" s="13">
        <v>7</v>
      </c>
      <c r="D21" s="13">
        <f t="shared" si="0"/>
        <v>19</v>
      </c>
      <c r="E21" s="14">
        <f t="shared" si="1"/>
        <v>3.2148900169204735</v>
      </c>
      <c r="F21" s="13">
        <v>6</v>
      </c>
      <c r="G21" s="14">
        <f t="shared" si="2"/>
        <v>3.3149171270718232</v>
      </c>
      <c r="H21" s="13">
        <v>7</v>
      </c>
      <c r="I21" s="6">
        <f t="shared" si="3"/>
        <v>3.6842105263157889</v>
      </c>
      <c r="J21" s="7">
        <v>1</v>
      </c>
      <c r="K21" s="8">
        <f t="shared" si="4"/>
        <v>0.62340043801463263</v>
      </c>
    </row>
    <row r="22" spans="1:11" ht="14.4" x14ac:dyDescent="0.25">
      <c r="A22" s="2" t="s">
        <v>116</v>
      </c>
      <c r="B22" s="13">
        <v>6</v>
      </c>
      <c r="C22" s="13">
        <v>7</v>
      </c>
      <c r="D22" s="13">
        <f t="shared" si="0"/>
        <v>19</v>
      </c>
      <c r="E22" s="14">
        <f t="shared" si="1"/>
        <v>3.2148900169204735</v>
      </c>
      <c r="F22" s="13">
        <v>6</v>
      </c>
      <c r="G22" s="14">
        <f t="shared" si="2"/>
        <v>3.3149171270718232</v>
      </c>
      <c r="H22" s="13">
        <v>7</v>
      </c>
      <c r="I22" s="6">
        <f t="shared" si="3"/>
        <v>3.6842105263157889</v>
      </c>
      <c r="J22" s="7">
        <v>1</v>
      </c>
      <c r="K22" s="8">
        <f t="shared" si="4"/>
        <v>0.62340043801463263</v>
      </c>
    </row>
    <row r="23" spans="1:11" ht="14.4" x14ac:dyDescent="0.25">
      <c r="A23" s="2" t="s">
        <v>117</v>
      </c>
      <c r="B23" s="13">
        <v>6</v>
      </c>
      <c r="C23" s="13">
        <v>5</v>
      </c>
      <c r="D23" s="13">
        <f t="shared" si="0"/>
        <v>17</v>
      </c>
      <c r="E23" s="14">
        <f t="shared" si="1"/>
        <v>2.8764805414551606</v>
      </c>
      <c r="F23" s="13">
        <v>6</v>
      </c>
      <c r="G23" s="14">
        <f t="shared" si="2"/>
        <v>3.3149171270718232</v>
      </c>
      <c r="H23" s="13">
        <v>6</v>
      </c>
      <c r="I23" s="6">
        <f t="shared" si="3"/>
        <v>3.1578947368421053</v>
      </c>
      <c r="J23" s="7">
        <v>1</v>
      </c>
      <c r="K23" s="8">
        <f t="shared" si="4"/>
        <v>0.58777282127535935</v>
      </c>
    </row>
    <row r="24" spans="1:11" ht="14.4" x14ac:dyDescent="0.25">
      <c r="A24" s="2" t="s">
        <v>118</v>
      </c>
      <c r="B24" s="13">
        <v>7</v>
      </c>
      <c r="C24" s="13">
        <v>5</v>
      </c>
      <c r="D24" s="13">
        <f t="shared" si="0"/>
        <v>19</v>
      </c>
      <c r="E24" s="14">
        <f t="shared" si="1"/>
        <v>3.2148900169204735</v>
      </c>
      <c r="F24" s="13">
        <v>7</v>
      </c>
      <c r="G24" s="14">
        <f t="shared" si="2"/>
        <v>3.867403314917127</v>
      </c>
      <c r="H24" s="13">
        <v>8</v>
      </c>
      <c r="I24" s="6">
        <f t="shared" si="3"/>
        <v>4.2105263157894735</v>
      </c>
      <c r="J24" s="7">
        <v>1</v>
      </c>
      <c r="K24" s="8">
        <f t="shared" si="4"/>
        <v>0.53826712600727888</v>
      </c>
    </row>
    <row r="25" spans="1:11" ht="14.4" x14ac:dyDescent="0.25">
      <c r="A25" s="2" t="s">
        <v>119</v>
      </c>
      <c r="B25" s="13">
        <v>6</v>
      </c>
      <c r="C25" s="13">
        <v>6</v>
      </c>
      <c r="D25" s="13">
        <f t="shared" si="0"/>
        <v>18</v>
      </c>
      <c r="E25" s="14">
        <f t="shared" si="1"/>
        <v>3.0456852791878175</v>
      </c>
      <c r="F25" s="13">
        <v>7</v>
      </c>
      <c r="G25" s="14">
        <f t="shared" si="2"/>
        <v>3.867403314917127</v>
      </c>
      <c r="H25" s="13">
        <v>7</v>
      </c>
      <c r="I25" s="6">
        <f t="shared" si="3"/>
        <v>3.6842105263157889</v>
      </c>
      <c r="J25" s="7">
        <v>1</v>
      </c>
      <c r="K25" s="8">
        <f t="shared" si="4"/>
        <v>0.53344087981293131</v>
      </c>
    </row>
    <row r="26" spans="1:11" ht="14.4" x14ac:dyDescent="0.25">
      <c r="A26" s="2" t="s">
        <v>38</v>
      </c>
      <c r="B26" s="13">
        <v>8</v>
      </c>
      <c r="C26" s="13">
        <v>6</v>
      </c>
      <c r="D26" s="13">
        <f t="shared" si="0"/>
        <v>22</v>
      </c>
      <c r="E26" s="14">
        <f t="shared" si="1"/>
        <v>3.7225042301184432</v>
      </c>
      <c r="F26" s="13">
        <v>9</v>
      </c>
      <c r="G26" s="14">
        <f t="shared" si="2"/>
        <v>4.972375690607735</v>
      </c>
      <c r="H26" s="13">
        <v>9</v>
      </c>
      <c r="I26" s="6">
        <f t="shared" si="3"/>
        <v>4.7368421052631584</v>
      </c>
      <c r="J26" s="7">
        <v>1</v>
      </c>
      <c r="K26" s="8">
        <f t="shared" si="4"/>
        <v>0.50709812031599621</v>
      </c>
    </row>
    <row r="27" spans="1:11" ht="14.4" x14ac:dyDescent="0.25">
      <c r="A27" s="2" t="s">
        <v>120</v>
      </c>
      <c r="B27" s="13">
        <v>6</v>
      </c>
      <c r="C27" s="13">
        <v>5</v>
      </c>
      <c r="D27" s="13">
        <f t="shared" si="0"/>
        <v>17</v>
      </c>
      <c r="E27" s="14">
        <f t="shared" si="1"/>
        <v>2.8764805414551606</v>
      </c>
      <c r="F27" s="13">
        <v>7</v>
      </c>
      <c r="G27" s="14">
        <f t="shared" si="2"/>
        <v>3.867403314917127</v>
      </c>
      <c r="H27" s="13">
        <v>7</v>
      </c>
      <c r="I27" s="6">
        <f t="shared" si="3"/>
        <v>3.6842105263157889</v>
      </c>
      <c r="J27" s="7">
        <v>1</v>
      </c>
      <c r="K27" s="8">
        <f t="shared" si="4"/>
        <v>0.50380527537887942</v>
      </c>
    </row>
    <row r="28" spans="1:11" ht="14.4" x14ac:dyDescent="0.25">
      <c r="A28" s="2" t="s">
        <v>121</v>
      </c>
      <c r="B28" s="13">
        <v>6</v>
      </c>
      <c r="C28" s="13">
        <v>5</v>
      </c>
      <c r="D28" s="13">
        <f t="shared" si="0"/>
        <v>17</v>
      </c>
      <c r="E28" s="14">
        <f t="shared" si="1"/>
        <v>2.8764805414551606</v>
      </c>
      <c r="F28" s="13">
        <v>7</v>
      </c>
      <c r="G28" s="14">
        <f t="shared" si="2"/>
        <v>3.867403314917127</v>
      </c>
      <c r="H28" s="13">
        <v>7</v>
      </c>
      <c r="I28" s="6">
        <f t="shared" si="3"/>
        <v>3.6842105263157889</v>
      </c>
      <c r="J28" s="7">
        <v>1</v>
      </c>
      <c r="K28" s="8">
        <f t="shared" si="4"/>
        <v>0.50380527537887942</v>
      </c>
    </row>
    <row r="29" spans="1:11" ht="14.4" x14ac:dyDescent="0.25">
      <c r="A29" s="2" t="s">
        <v>25</v>
      </c>
      <c r="B29" s="13">
        <v>5</v>
      </c>
      <c r="C29" s="13">
        <v>3</v>
      </c>
      <c r="D29" s="13">
        <f t="shared" si="0"/>
        <v>13</v>
      </c>
      <c r="E29" s="14">
        <f t="shared" si="1"/>
        <v>2.1996615905245349</v>
      </c>
      <c r="F29" s="13">
        <v>6</v>
      </c>
      <c r="G29" s="14">
        <f t="shared" si="2"/>
        <v>3.3149171270718232</v>
      </c>
      <c r="H29" s="13">
        <v>6</v>
      </c>
      <c r="I29" s="6">
        <f t="shared" si="3"/>
        <v>3.1578947368421053</v>
      </c>
      <c r="J29" s="7">
        <v>1</v>
      </c>
      <c r="K29" s="8">
        <f t="shared" si="4"/>
        <v>0.44947333391645133</v>
      </c>
    </row>
    <row r="30" spans="1:11" ht="14.4" x14ac:dyDescent="0.25">
      <c r="A30" s="2" t="s">
        <v>122</v>
      </c>
      <c r="B30" s="13">
        <v>6</v>
      </c>
      <c r="C30" s="13">
        <v>7</v>
      </c>
      <c r="D30" s="13">
        <f t="shared" si="0"/>
        <v>19</v>
      </c>
      <c r="E30" s="14">
        <f t="shared" si="1"/>
        <v>3.2148900169204735</v>
      </c>
      <c r="F30" s="13">
        <v>9</v>
      </c>
      <c r="G30" s="14">
        <f t="shared" si="2"/>
        <v>4.972375690607735</v>
      </c>
      <c r="H30" s="13">
        <v>9</v>
      </c>
      <c r="I30" s="6">
        <f t="shared" si="3"/>
        <v>4.7368421052631584</v>
      </c>
      <c r="J30" s="7">
        <v>1</v>
      </c>
      <c r="K30" s="8">
        <f t="shared" si="4"/>
        <v>0.43794837663654218</v>
      </c>
    </row>
    <row r="31" spans="1:11" ht="14.4" x14ac:dyDescent="0.25">
      <c r="A31" s="2" t="s">
        <v>123</v>
      </c>
      <c r="B31" s="13">
        <v>6</v>
      </c>
      <c r="C31" s="13">
        <v>7</v>
      </c>
      <c r="D31" s="13">
        <f t="shared" si="0"/>
        <v>19</v>
      </c>
      <c r="E31" s="14">
        <f t="shared" si="1"/>
        <v>3.2148900169204735</v>
      </c>
      <c r="F31" s="13">
        <v>9</v>
      </c>
      <c r="G31" s="14">
        <f t="shared" si="2"/>
        <v>4.972375690607735</v>
      </c>
      <c r="H31" s="13">
        <v>9</v>
      </c>
      <c r="I31" s="6">
        <f t="shared" si="3"/>
        <v>4.7368421052631584</v>
      </c>
      <c r="J31" s="7">
        <v>1</v>
      </c>
      <c r="K31" s="8">
        <f t="shared" si="4"/>
        <v>0.43794837663654218</v>
      </c>
    </row>
    <row r="32" spans="1:11" ht="14.4" x14ac:dyDescent="0.25">
      <c r="A32" s="2" t="s">
        <v>124</v>
      </c>
      <c r="B32" s="13">
        <v>5</v>
      </c>
      <c r="C32" s="13">
        <v>3</v>
      </c>
      <c r="D32" s="13">
        <f t="shared" si="0"/>
        <v>13</v>
      </c>
      <c r="E32" s="14">
        <f t="shared" si="1"/>
        <v>2.1996615905245349</v>
      </c>
      <c r="F32" s="13">
        <v>7</v>
      </c>
      <c r="G32" s="14">
        <f t="shared" si="2"/>
        <v>3.867403314917127</v>
      </c>
      <c r="H32" s="13">
        <v>7</v>
      </c>
      <c r="I32" s="6">
        <f t="shared" si="3"/>
        <v>3.6842105263157889</v>
      </c>
      <c r="J32" s="7">
        <v>1</v>
      </c>
      <c r="K32" s="8">
        <f t="shared" si="4"/>
        <v>0.3852628576426726</v>
      </c>
    </row>
    <row r="33" spans="1:11" ht="14.4" x14ac:dyDescent="0.25">
      <c r="A33" s="2" t="s">
        <v>45</v>
      </c>
      <c r="B33" s="7">
        <f>SUM(B3:B32)</f>
        <v>188</v>
      </c>
      <c r="C33" s="2">
        <f>SUM(C3:C32)</f>
        <v>182</v>
      </c>
      <c r="D33" s="7">
        <f>SUM(D3:D32)</f>
        <v>558</v>
      </c>
      <c r="E33" s="2">
        <v>100</v>
      </c>
      <c r="F33" s="7">
        <f>SUM(F3:F32)</f>
        <v>167</v>
      </c>
      <c r="G33" s="2">
        <v>100</v>
      </c>
      <c r="H33" s="7">
        <f>SUM(H3:H32)</f>
        <v>175</v>
      </c>
      <c r="I33" s="2">
        <v>100</v>
      </c>
      <c r="J33" s="7"/>
      <c r="K33" s="2"/>
    </row>
  </sheetData>
  <sortState ref="A3:K34">
    <sortCondition descending="1" ref="K3:K34"/>
  </sortState>
  <mergeCells count="1">
    <mergeCell ref="M2:T11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opLeftCell="A13" workbookViewId="0">
      <selection activeCell="A3" sqref="A3:K28"/>
    </sheetView>
  </sheetViews>
  <sheetFormatPr defaultColWidth="8.88671875" defaultRowHeight="13.8" x14ac:dyDescent="0.25"/>
  <cols>
    <col min="1" max="1" width="20.44140625" customWidth="1"/>
    <col min="5" max="5" width="12.109375" customWidth="1"/>
    <col min="7" max="7" width="12.109375" customWidth="1"/>
  </cols>
  <sheetData>
    <row r="1" spans="1:11" x14ac:dyDescent="0.25">
      <c r="A1" s="10" t="s">
        <v>125</v>
      </c>
    </row>
    <row r="2" spans="1:11" ht="28.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11" t="s">
        <v>126</v>
      </c>
      <c r="B3" s="12">
        <v>6</v>
      </c>
      <c r="C3" s="12">
        <v>7</v>
      </c>
      <c r="D3" s="13">
        <f t="shared" ref="D3:D28" si="0">B3*2+C3</f>
        <v>19</v>
      </c>
      <c r="E3" s="14">
        <f t="shared" ref="E3:E28" si="1">D3/488*100</f>
        <v>3.8934426229508197</v>
      </c>
      <c r="F3" s="13">
        <v>1</v>
      </c>
      <c r="G3" s="14">
        <f t="shared" ref="G3:G28" si="2">F3/164*100</f>
        <v>0.6097560975609756</v>
      </c>
      <c r="H3" s="13">
        <v>1</v>
      </c>
      <c r="I3" s="6">
        <f t="shared" ref="I3:I28" si="3">H3/169*100</f>
        <v>0.59171597633136097</v>
      </c>
      <c r="J3" s="7">
        <v>1</v>
      </c>
      <c r="K3" s="8">
        <f t="shared" ref="K3:K28" si="4">E3/(G3+I3*0.5)</f>
        <v>4.2992293122591594</v>
      </c>
    </row>
    <row r="4" spans="1:11" ht="15.6" x14ac:dyDescent="0.25">
      <c r="A4" s="15" t="s">
        <v>127</v>
      </c>
      <c r="B4" s="12">
        <v>7</v>
      </c>
      <c r="C4" s="12">
        <v>8</v>
      </c>
      <c r="D4" s="13">
        <f t="shared" si="0"/>
        <v>22</v>
      </c>
      <c r="E4" s="14">
        <f t="shared" si="1"/>
        <v>4.5081967213114753</v>
      </c>
      <c r="F4" s="13">
        <v>5</v>
      </c>
      <c r="G4" s="14">
        <f t="shared" si="2"/>
        <v>3.0487804878048781</v>
      </c>
      <c r="H4" s="13">
        <v>6</v>
      </c>
      <c r="I4" s="6">
        <f t="shared" si="3"/>
        <v>3.5502958579881656</v>
      </c>
      <c r="J4" s="7">
        <v>1</v>
      </c>
      <c r="K4" s="8">
        <f t="shared" si="4"/>
        <v>0.93454884314038034</v>
      </c>
    </row>
    <row r="5" spans="1:11" ht="15.6" x14ac:dyDescent="0.25">
      <c r="A5" s="11" t="s">
        <v>128</v>
      </c>
      <c r="B5" s="12">
        <v>7</v>
      </c>
      <c r="C5" s="12">
        <v>8</v>
      </c>
      <c r="D5" s="13">
        <f t="shared" si="0"/>
        <v>22</v>
      </c>
      <c r="E5" s="14">
        <f t="shared" si="1"/>
        <v>4.5081967213114753</v>
      </c>
      <c r="F5" s="13">
        <v>6</v>
      </c>
      <c r="G5" s="14">
        <f t="shared" si="2"/>
        <v>3.6585365853658534</v>
      </c>
      <c r="H5" s="13">
        <v>6</v>
      </c>
      <c r="I5" s="6">
        <f t="shared" si="3"/>
        <v>3.5502958579881656</v>
      </c>
      <c r="J5" s="7">
        <v>1</v>
      </c>
      <c r="K5" s="8">
        <f t="shared" si="4"/>
        <v>0.82967583219036423</v>
      </c>
    </row>
    <row r="6" spans="1:11" ht="15.6" x14ac:dyDescent="0.25">
      <c r="A6" s="11" t="s">
        <v>129</v>
      </c>
      <c r="B6" s="12">
        <v>7</v>
      </c>
      <c r="C6" s="12">
        <v>8</v>
      </c>
      <c r="D6" s="13">
        <f t="shared" si="0"/>
        <v>22</v>
      </c>
      <c r="E6" s="14">
        <f t="shared" si="1"/>
        <v>4.5081967213114753</v>
      </c>
      <c r="F6" s="13">
        <v>6</v>
      </c>
      <c r="G6" s="14">
        <f t="shared" si="2"/>
        <v>3.6585365853658534</v>
      </c>
      <c r="H6" s="13">
        <v>6</v>
      </c>
      <c r="I6" s="6">
        <f t="shared" si="3"/>
        <v>3.5502958579881656</v>
      </c>
      <c r="J6" s="7">
        <v>1</v>
      </c>
      <c r="K6" s="8">
        <f t="shared" si="4"/>
        <v>0.82967583219036423</v>
      </c>
    </row>
    <row r="7" spans="1:11" ht="15.6" x14ac:dyDescent="0.25">
      <c r="A7" s="11" t="s">
        <v>130</v>
      </c>
      <c r="B7" s="12">
        <v>6</v>
      </c>
      <c r="C7" s="12">
        <v>6</v>
      </c>
      <c r="D7" s="13">
        <f t="shared" si="0"/>
        <v>18</v>
      </c>
      <c r="E7" s="14">
        <f t="shared" si="1"/>
        <v>3.6885245901639343</v>
      </c>
      <c r="F7" s="13">
        <v>5</v>
      </c>
      <c r="G7" s="14">
        <f t="shared" si="2"/>
        <v>3.0487804878048781</v>
      </c>
      <c r="H7" s="13">
        <v>5</v>
      </c>
      <c r="I7" s="6">
        <f t="shared" si="3"/>
        <v>2.9585798816568047</v>
      </c>
      <c r="J7" s="7">
        <v>1</v>
      </c>
      <c r="K7" s="8">
        <f t="shared" si="4"/>
        <v>0.81459081705963032</v>
      </c>
    </row>
    <row r="8" spans="1:11" ht="15.6" x14ac:dyDescent="0.25">
      <c r="A8" s="11" t="s">
        <v>131</v>
      </c>
      <c r="B8" s="12">
        <v>6</v>
      </c>
      <c r="C8" s="12">
        <v>7</v>
      </c>
      <c r="D8" s="13">
        <f t="shared" si="0"/>
        <v>19</v>
      </c>
      <c r="E8" s="14">
        <f t="shared" si="1"/>
        <v>3.8934426229508197</v>
      </c>
      <c r="F8" s="13">
        <v>5</v>
      </c>
      <c r="G8" s="14">
        <f t="shared" si="2"/>
        <v>3.0487804878048781</v>
      </c>
      <c r="H8" s="13">
        <v>6</v>
      </c>
      <c r="I8" s="6">
        <f t="shared" si="3"/>
        <v>3.5502958579881656</v>
      </c>
      <c r="J8" s="7">
        <v>1</v>
      </c>
      <c r="K8" s="8">
        <f t="shared" si="4"/>
        <v>0.80711036453032847</v>
      </c>
    </row>
    <row r="9" spans="1:11" ht="15.6" x14ac:dyDescent="0.25">
      <c r="A9" s="11" t="s">
        <v>132</v>
      </c>
      <c r="B9" s="12">
        <v>7</v>
      </c>
      <c r="C9" s="12">
        <v>7</v>
      </c>
      <c r="D9" s="13">
        <f t="shared" si="0"/>
        <v>21</v>
      </c>
      <c r="E9" s="14">
        <f t="shared" si="1"/>
        <v>4.3032786885245899</v>
      </c>
      <c r="F9" s="13">
        <v>6</v>
      </c>
      <c r="G9" s="14">
        <f t="shared" si="2"/>
        <v>3.6585365853658534</v>
      </c>
      <c r="H9" s="13">
        <v>6</v>
      </c>
      <c r="I9" s="6">
        <f t="shared" si="3"/>
        <v>3.5502958579881656</v>
      </c>
      <c r="J9" s="7">
        <v>1</v>
      </c>
      <c r="K9" s="8">
        <f t="shared" si="4"/>
        <v>0.79196329436352941</v>
      </c>
    </row>
    <row r="10" spans="1:11" ht="15.6" x14ac:dyDescent="0.25">
      <c r="A10" s="11" t="s">
        <v>133</v>
      </c>
      <c r="B10" s="12">
        <v>7</v>
      </c>
      <c r="C10" s="12">
        <v>7</v>
      </c>
      <c r="D10" s="13">
        <f t="shared" si="0"/>
        <v>21</v>
      </c>
      <c r="E10" s="14">
        <f t="shared" si="1"/>
        <v>4.3032786885245899</v>
      </c>
      <c r="F10" s="13">
        <v>6</v>
      </c>
      <c r="G10" s="14">
        <f t="shared" si="2"/>
        <v>3.6585365853658534</v>
      </c>
      <c r="H10" s="13">
        <v>7</v>
      </c>
      <c r="I10" s="6">
        <f t="shared" si="3"/>
        <v>4.1420118343195274</v>
      </c>
      <c r="J10" s="7">
        <v>1</v>
      </c>
      <c r="K10" s="8">
        <f t="shared" si="4"/>
        <v>0.75106846430193663</v>
      </c>
    </row>
    <row r="11" spans="1:11" ht="15.6" x14ac:dyDescent="0.25">
      <c r="A11" s="11" t="s">
        <v>134</v>
      </c>
      <c r="B11" s="12">
        <v>6</v>
      </c>
      <c r="C11" s="12">
        <v>7</v>
      </c>
      <c r="D11" s="13">
        <f t="shared" si="0"/>
        <v>19</v>
      </c>
      <c r="E11" s="14">
        <f t="shared" si="1"/>
        <v>3.8934426229508197</v>
      </c>
      <c r="F11" s="13">
        <v>6</v>
      </c>
      <c r="G11" s="14">
        <f t="shared" si="2"/>
        <v>3.6585365853658534</v>
      </c>
      <c r="H11" s="13">
        <v>6</v>
      </c>
      <c r="I11" s="6">
        <f t="shared" si="3"/>
        <v>3.5502958579881656</v>
      </c>
      <c r="J11" s="7">
        <v>1</v>
      </c>
      <c r="K11" s="8">
        <f t="shared" si="4"/>
        <v>0.71653821870986001</v>
      </c>
    </row>
    <row r="12" spans="1:11" ht="15.6" x14ac:dyDescent="0.25">
      <c r="A12" s="11" t="s">
        <v>94</v>
      </c>
      <c r="B12" s="12">
        <v>7</v>
      </c>
      <c r="C12" s="12">
        <v>8</v>
      </c>
      <c r="D12" s="13">
        <f t="shared" si="0"/>
        <v>22</v>
      </c>
      <c r="E12" s="14">
        <f t="shared" si="1"/>
        <v>4.5081967213114753</v>
      </c>
      <c r="F12" s="13">
        <v>7</v>
      </c>
      <c r="G12" s="14">
        <f t="shared" si="2"/>
        <v>4.2682926829268295</v>
      </c>
      <c r="H12" s="13">
        <v>7</v>
      </c>
      <c r="I12" s="6">
        <f t="shared" si="3"/>
        <v>4.1420118343195274</v>
      </c>
      <c r="J12" s="7">
        <v>1</v>
      </c>
      <c r="K12" s="8">
        <f t="shared" si="4"/>
        <v>0.71115071330602642</v>
      </c>
    </row>
    <row r="13" spans="1:11" ht="15.6" x14ac:dyDescent="0.25">
      <c r="A13" s="11" t="s">
        <v>135</v>
      </c>
      <c r="B13" s="12">
        <v>7</v>
      </c>
      <c r="C13" s="12">
        <v>8</v>
      </c>
      <c r="D13" s="13">
        <f t="shared" si="0"/>
        <v>22</v>
      </c>
      <c r="E13" s="14">
        <f t="shared" si="1"/>
        <v>4.5081967213114753</v>
      </c>
      <c r="F13" s="13">
        <v>7</v>
      </c>
      <c r="G13" s="14">
        <f t="shared" si="2"/>
        <v>4.2682926829268295</v>
      </c>
      <c r="H13" s="13">
        <v>7</v>
      </c>
      <c r="I13" s="6">
        <f t="shared" si="3"/>
        <v>4.1420118343195274</v>
      </c>
      <c r="J13" s="7">
        <v>1</v>
      </c>
      <c r="K13" s="8">
        <f t="shared" si="4"/>
        <v>0.71115071330602642</v>
      </c>
    </row>
    <row r="14" spans="1:11" ht="15.6" x14ac:dyDescent="0.25">
      <c r="A14" s="11" t="s">
        <v>136</v>
      </c>
      <c r="B14" s="12">
        <v>7</v>
      </c>
      <c r="C14" s="12">
        <v>8</v>
      </c>
      <c r="D14" s="13">
        <f t="shared" si="0"/>
        <v>22</v>
      </c>
      <c r="E14" s="14">
        <f t="shared" si="1"/>
        <v>4.5081967213114753</v>
      </c>
      <c r="F14" s="13">
        <v>7</v>
      </c>
      <c r="G14" s="14">
        <f t="shared" si="2"/>
        <v>4.2682926829268295</v>
      </c>
      <c r="H14" s="13">
        <v>8</v>
      </c>
      <c r="I14" s="6">
        <f t="shared" si="3"/>
        <v>4.7337278106508878</v>
      </c>
      <c r="J14" s="7">
        <v>1</v>
      </c>
      <c r="K14" s="8">
        <f t="shared" si="4"/>
        <v>0.67944089357188053</v>
      </c>
    </row>
    <row r="15" spans="1:11" ht="15.6" x14ac:dyDescent="0.25">
      <c r="A15" s="11" t="s">
        <v>137</v>
      </c>
      <c r="B15" s="12">
        <v>5</v>
      </c>
      <c r="C15" s="12">
        <v>8</v>
      </c>
      <c r="D15" s="13">
        <f t="shared" si="0"/>
        <v>18</v>
      </c>
      <c r="E15" s="14">
        <f t="shared" si="1"/>
        <v>3.6885245901639343</v>
      </c>
      <c r="F15" s="13">
        <v>6</v>
      </c>
      <c r="G15" s="14">
        <f t="shared" si="2"/>
        <v>3.6585365853658534</v>
      </c>
      <c r="H15" s="13">
        <v>6</v>
      </c>
      <c r="I15" s="6">
        <f t="shared" si="3"/>
        <v>3.5502958579881656</v>
      </c>
      <c r="J15" s="7">
        <v>1</v>
      </c>
      <c r="K15" s="8">
        <f t="shared" si="4"/>
        <v>0.67882568088302531</v>
      </c>
    </row>
    <row r="16" spans="1:11" ht="15.6" x14ac:dyDescent="0.25">
      <c r="A16" s="11" t="s">
        <v>138</v>
      </c>
      <c r="B16" s="12">
        <v>8</v>
      </c>
      <c r="C16" s="12">
        <v>8</v>
      </c>
      <c r="D16" s="13">
        <f t="shared" si="0"/>
        <v>24</v>
      </c>
      <c r="E16" s="14">
        <f t="shared" si="1"/>
        <v>4.918032786885246</v>
      </c>
      <c r="F16" s="13">
        <v>8</v>
      </c>
      <c r="G16" s="14">
        <f t="shared" si="2"/>
        <v>4.8780487804878048</v>
      </c>
      <c r="H16" s="13">
        <v>8</v>
      </c>
      <c r="I16" s="6">
        <f t="shared" si="3"/>
        <v>4.7337278106508878</v>
      </c>
      <c r="J16" s="7">
        <v>1</v>
      </c>
      <c r="K16" s="8">
        <f t="shared" si="4"/>
        <v>0.67882568088302531</v>
      </c>
    </row>
    <row r="17" spans="1:11" ht="15.6" x14ac:dyDescent="0.25">
      <c r="A17" s="11" t="s">
        <v>139</v>
      </c>
      <c r="B17" s="12">
        <v>5</v>
      </c>
      <c r="C17" s="12">
        <v>5</v>
      </c>
      <c r="D17" s="13">
        <f t="shared" si="0"/>
        <v>15</v>
      </c>
      <c r="E17" s="14">
        <f t="shared" si="1"/>
        <v>3.0737704918032787</v>
      </c>
      <c r="F17" s="13">
        <v>5</v>
      </c>
      <c r="G17" s="14">
        <f t="shared" si="2"/>
        <v>3.0487804878048781</v>
      </c>
      <c r="H17" s="13">
        <v>6</v>
      </c>
      <c r="I17" s="6">
        <f t="shared" si="3"/>
        <v>3.5502958579881656</v>
      </c>
      <c r="J17" s="7">
        <v>1</v>
      </c>
      <c r="K17" s="8">
        <f t="shared" si="4"/>
        <v>0.63719239305025932</v>
      </c>
    </row>
    <row r="18" spans="1:11" ht="15.6" x14ac:dyDescent="0.25">
      <c r="A18" s="11" t="s">
        <v>140</v>
      </c>
      <c r="B18" s="12">
        <v>6</v>
      </c>
      <c r="C18" s="12">
        <v>6</v>
      </c>
      <c r="D18" s="13">
        <f t="shared" si="0"/>
        <v>18</v>
      </c>
      <c r="E18" s="14">
        <f t="shared" si="1"/>
        <v>3.6885245901639343</v>
      </c>
      <c r="F18" s="13">
        <v>7</v>
      </c>
      <c r="G18" s="14">
        <f t="shared" si="2"/>
        <v>4.2682926829268295</v>
      </c>
      <c r="H18" s="13">
        <v>7</v>
      </c>
      <c r="I18" s="6">
        <f t="shared" si="3"/>
        <v>4.1420118343195274</v>
      </c>
      <c r="J18" s="7">
        <v>1</v>
      </c>
      <c r="K18" s="8">
        <f t="shared" si="4"/>
        <v>0.58185058361402164</v>
      </c>
    </row>
    <row r="19" spans="1:11" ht="15.6" x14ac:dyDescent="0.25">
      <c r="A19" s="11" t="s">
        <v>141</v>
      </c>
      <c r="B19" s="12">
        <v>5</v>
      </c>
      <c r="C19" s="12">
        <v>5</v>
      </c>
      <c r="D19" s="13">
        <f t="shared" si="0"/>
        <v>15</v>
      </c>
      <c r="E19" s="14">
        <f t="shared" si="1"/>
        <v>3.0737704918032787</v>
      </c>
      <c r="F19" s="13">
        <v>6</v>
      </c>
      <c r="G19" s="14">
        <f t="shared" si="2"/>
        <v>3.6585365853658534</v>
      </c>
      <c r="H19" s="13">
        <v>6</v>
      </c>
      <c r="I19" s="6">
        <f t="shared" si="3"/>
        <v>3.5502958579881656</v>
      </c>
      <c r="J19" s="7">
        <v>1</v>
      </c>
      <c r="K19" s="8">
        <f t="shared" si="4"/>
        <v>0.56568806740252109</v>
      </c>
    </row>
    <row r="20" spans="1:11" ht="15.6" x14ac:dyDescent="0.25">
      <c r="A20" s="11" t="s">
        <v>142</v>
      </c>
      <c r="B20" s="12">
        <v>5</v>
      </c>
      <c r="C20" s="12">
        <v>5</v>
      </c>
      <c r="D20" s="13">
        <f t="shared" si="0"/>
        <v>15</v>
      </c>
      <c r="E20" s="14">
        <f t="shared" si="1"/>
        <v>3.0737704918032787</v>
      </c>
      <c r="F20" s="13">
        <v>6</v>
      </c>
      <c r="G20" s="14">
        <f t="shared" si="2"/>
        <v>3.6585365853658534</v>
      </c>
      <c r="H20" s="13">
        <v>6</v>
      </c>
      <c r="I20" s="6">
        <f t="shared" si="3"/>
        <v>3.5502958579881656</v>
      </c>
      <c r="J20" s="7">
        <v>1</v>
      </c>
      <c r="K20" s="8">
        <f t="shared" si="4"/>
        <v>0.56568806740252109</v>
      </c>
    </row>
    <row r="21" spans="1:11" ht="15.6" x14ac:dyDescent="0.25">
      <c r="A21" s="11" t="s">
        <v>143</v>
      </c>
      <c r="B21" s="12">
        <v>5</v>
      </c>
      <c r="C21" s="12">
        <v>5</v>
      </c>
      <c r="D21" s="13">
        <f t="shared" si="0"/>
        <v>15</v>
      </c>
      <c r="E21" s="14">
        <f t="shared" si="1"/>
        <v>3.0737704918032787</v>
      </c>
      <c r="F21" s="13">
        <v>6</v>
      </c>
      <c r="G21" s="14">
        <f t="shared" si="2"/>
        <v>3.6585365853658534</v>
      </c>
      <c r="H21" s="13">
        <v>6</v>
      </c>
      <c r="I21" s="6">
        <f t="shared" si="3"/>
        <v>3.5502958579881656</v>
      </c>
      <c r="J21" s="7">
        <v>1</v>
      </c>
      <c r="K21" s="8">
        <f t="shared" si="4"/>
        <v>0.56568806740252109</v>
      </c>
    </row>
    <row r="22" spans="1:11" ht="15.6" x14ac:dyDescent="0.25">
      <c r="A22" s="11" t="s">
        <v>87</v>
      </c>
      <c r="B22" s="12">
        <v>5</v>
      </c>
      <c r="C22" s="12">
        <v>5</v>
      </c>
      <c r="D22" s="13">
        <f t="shared" si="0"/>
        <v>15</v>
      </c>
      <c r="E22" s="14">
        <f t="shared" si="1"/>
        <v>3.0737704918032787</v>
      </c>
      <c r="F22" s="13">
        <v>6</v>
      </c>
      <c r="G22" s="14">
        <f t="shared" si="2"/>
        <v>3.6585365853658534</v>
      </c>
      <c r="H22" s="13">
        <v>6</v>
      </c>
      <c r="I22" s="6">
        <f t="shared" si="3"/>
        <v>3.5502958579881656</v>
      </c>
      <c r="J22" s="7">
        <v>1</v>
      </c>
      <c r="K22" s="8">
        <f t="shared" si="4"/>
        <v>0.56568806740252109</v>
      </c>
    </row>
    <row r="23" spans="1:11" ht="15.6" x14ac:dyDescent="0.25">
      <c r="A23" s="11" t="s">
        <v>144</v>
      </c>
      <c r="B23" s="12">
        <v>7</v>
      </c>
      <c r="C23" s="12">
        <v>6</v>
      </c>
      <c r="D23" s="13">
        <f t="shared" si="0"/>
        <v>20</v>
      </c>
      <c r="E23" s="14">
        <f t="shared" si="1"/>
        <v>4.0983606557377046</v>
      </c>
      <c r="F23" s="13">
        <v>8</v>
      </c>
      <c r="G23" s="14">
        <f t="shared" si="2"/>
        <v>4.8780487804878048</v>
      </c>
      <c r="H23" s="13">
        <v>8</v>
      </c>
      <c r="I23" s="6">
        <f t="shared" si="3"/>
        <v>4.7337278106508878</v>
      </c>
      <c r="J23" s="7">
        <v>1</v>
      </c>
      <c r="K23" s="8">
        <f t="shared" si="4"/>
        <v>0.56568806740252098</v>
      </c>
    </row>
    <row r="24" spans="1:11" ht="15.6" x14ac:dyDescent="0.25">
      <c r="A24" s="11" t="s">
        <v>145</v>
      </c>
      <c r="B24" s="12">
        <v>7</v>
      </c>
      <c r="C24" s="12">
        <v>7</v>
      </c>
      <c r="D24" s="13">
        <f t="shared" si="0"/>
        <v>21</v>
      </c>
      <c r="E24" s="14">
        <f t="shared" si="1"/>
        <v>4.3032786885245899</v>
      </c>
      <c r="F24" s="13">
        <v>9</v>
      </c>
      <c r="G24" s="14">
        <f t="shared" si="2"/>
        <v>5.4878048780487809</v>
      </c>
      <c r="H24" s="13">
        <v>9</v>
      </c>
      <c r="I24" s="6">
        <f t="shared" si="3"/>
        <v>5.3254437869822491</v>
      </c>
      <c r="J24" s="7">
        <v>1</v>
      </c>
      <c r="K24" s="8">
        <f t="shared" si="4"/>
        <v>0.52797552957568628</v>
      </c>
    </row>
    <row r="25" spans="1:11" ht="15.6" x14ac:dyDescent="0.25">
      <c r="A25" s="11" t="s">
        <v>146</v>
      </c>
      <c r="B25" s="12">
        <v>5</v>
      </c>
      <c r="C25" s="12">
        <v>6</v>
      </c>
      <c r="D25" s="13">
        <f t="shared" si="0"/>
        <v>16</v>
      </c>
      <c r="E25" s="14">
        <f t="shared" si="1"/>
        <v>3.278688524590164</v>
      </c>
      <c r="F25" s="13">
        <v>7</v>
      </c>
      <c r="G25" s="14">
        <f t="shared" si="2"/>
        <v>4.2682926829268295</v>
      </c>
      <c r="H25" s="13">
        <v>7</v>
      </c>
      <c r="I25" s="6">
        <f t="shared" si="3"/>
        <v>4.1420118343195274</v>
      </c>
      <c r="J25" s="7">
        <v>1</v>
      </c>
      <c r="K25" s="8">
        <f t="shared" si="4"/>
        <v>0.5172005187680192</v>
      </c>
    </row>
    <row r="26" spans="1:11" ht="15.6" x14ac:dyDescent="0.25">
      <c r="A26" s="11" t="s">
        <v>147</v>
      </c>
      <c r="B26" s="12">
        <v>5</v>
      </c>
      <c r="C26" s="12">
        <v>8</v>
      </c>
      <c r="D26" s="13">
        <f t="shared" si="0"/>
        <v>18</v>
      </c>
      <c r="E26" s="14">
        <f t="shared" si="1"/>
        <v>3.6885245901639343</v>
      </c>
      <c r="F26" s="13">
        <v>8</v>
      </c>
      <c r="G26" s="14">
        <f t="shared" si="2"/>
        <v>4.8780487804878048</v>
      </c>
      <c r="H26" s="13">
        <v>8</v>
      </c>
      <c r="I26" s="6">
        <f t="shared" si="3"/>
        <v>4.7337278106508878</v>
      </c>
      <c r="J26" s="7">
        <v>1</v>
      </c>
      <c r="K26" s="8">
        <f t="shared" si="4"/>
        <v>0.50911926066226887</v>
      </c>
    </row>
    <row r="27" spans="1:11" ht="15.6" x14ac:dyDescent="0.25">
      <c r="A27" s="11" t="s">
        <v>148</v>
      </c>
      <c r="B27" s="12">
        <v>5</v>
      </c>
      <c r="C27" s="12">
        <v>5</v>
      </c>
      <c r="D27" s="13">
        <f t="shared" si="0"/>
        <v>15</v>
      </c>
      <c r="E27" s="14">
        <f t="shared" si="1"/>
        <v>3.0737704918032787</v>
      </c>
      <c r="F27" s="13">
        <v>7</v>
      </c>
      <c r="G27" s="14">
        <f t="shared" si="2"/>
        <v>4.2682926829268295</v>
      </c>
      <c r="H27" s="13">
        <v>7</v>
      </c>
      <c r="I27" s="6">
        <f t="shared" si="3"/>
        <v>4.1420118343195274</v>
      </c>
      <c r="J27" s="7">
        <v>1</v>
      </c>
      <c r="K27" s="8">
        <f t="shared" si="4"/>
        <v>0.48487548634501798</v>
      </c>
    </row>
    <row r="28" spans="1:11" ht="15.6" x14ac:dyDescent="0.25">
      <c r="A28" s="11" t="s">
        <v>149</v>
      </c>
      <c r="B28" s="12">
        <v>5</v>
      </c>
      <c r="C28" s="12">
        <v>4</v>
      </c>
      <c r="D28" s="13">
        <f t="shared" si="0"/>
        <v>14</v>
      </c>
      <c r="E28" s="14">
        <f t="shared" si="1"/>
        <v>2.8688524590163933</v>
      </c>
      <c r="F28" s="13">
        <v>8</v>
      </c>
      <c r="G28" s="14">
        <f t="shared" si="2"/>
        <v>4.8780487804878048</v>
      </c>
      <c r="H28" s="13">
        <v>8</v>
      </c>
      <c r="I28" s="6">
        <f t="shared" si="3"/>
        <v>4.7337278106508878</v>
      </c>
      <c r="J28" s="7">
        <v>1</v>
      </c>
      <c r="K28" s="8">
        <f t="shared" si="4"/>
        <v>0.39598164718176471</v>
      </c>
    </row>
    <row r="29" spans="1:11" ht="14.4" x14ac:dyDescent="0.25">
      <c r="A29" s="2" t="s">
        <v>45</v>
      </c>
      <c r="B29" s="7">
        <f>SUM(B3:B28)</f>
        <v>158</v>
      </c>
      <c r="C29" s="2">
        <f>SUM(C3:C28)</f>
        <v>172</v>
      </c>
      <c r="D29" s="7">
        <f>SUM(D3:D28)</f>
        <v>488</v>
      </c>
      <c r="E29" s="2">
        <v>100</v>
      </c>
      <c r="F29" s="7">
        <f>SUM(F3:F28)</f>
        <v>164</v>
      </c>
      <c r="G29" s="2">
        <v>100</v>
      </c>
      <c r="H29" s="7">
        <f>SUM(H3:H28)</f>
        <v>169</v>
      </c>
      <c r="I29" s="2">
        <v>100</v>
      </c>
      <c r="J29" s="7"/>
      <c r="K29" s="2"/>
    </row>
  </sheetData>
  <sortState ref="A3:K28">
    <sortCondition descending="1" ref="K3:K28"/>
  </sortState>
  <phoneticPr fontId="1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21"/>
  <sheetViews>
    <sheetView workbookViewId="0">
      <selection activeCell="G119" sqref="G119"/>
    </sheetView>
  </sheetViews>
  <sheetFormatPr defaultColWidth="8.88671875" defaultRowHeight="13.8" x14ac:dyDescent="0.25"/>
  <cols>
    <col min="2" max="2" width="21.6640625" customWidth="1"/>
  </cols>
  <sheetData>
    <row r="1" spans="2:12" ht="28.8" x14ac:dyDescent="0.25"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2:12" ht="15.6" x14ac:dyDescent="0.25">
      <c r="B2" s="53" t="s">
        <v>151</v>
      </c>
      <c r="C2" s="38">
        <v>7</v>
      </c>
      <c r="D2" s="38">
        <v>7</v>
      </c>
      <c r="E2" s="39">
        <f t="shared" ref="E2:E33" si="0">C2*2+D2</f>
        <v>21</v>
      </c>
      <c r="F2" s="40">
        <f>E2/447*100</f>
        <v>4.6979865771812079</v>
      </c>
      <c r="G2" s="39">
        <v>1</v>
      </c>
      <c r="H2" s="40">
        <f>G2/142*100</f>
        <v>0.70422535211267612</v>
      </c>
      <c r="I2" s="39">
        <v>1</v>
      </c>
      <c r="J2" s="40">
        <f>I2/143*100</f>
        <v>0.69930069930069927</v>
      </c>
      <c r="K2" s="39">
        <v>1</v>
      </c>
      <c r="L2" s="48">
        <f t="shared" ref="L2:L33" si="1">F2/(H2+J2*0.5)</f>
        <v>4.4578184783290471</v>
      </c>
    </row>
    <row r="3" spans="2:12" ht="15.6" x14ac:dyDescent="0.25">
      <c r="B3" s="53" t="s">
        <v>152</v>
      </c>
      <c r="C3" s="38">
        <v>7</v>
      </c>
      <c r="D3" s="38">
        <v>8</v>
      </c>
      <c r="E3" s="39">
        <f t="shared" si="0"/>
        <v>22</v>
      </c>
      <c r="F3" s="40">
        <v>4.3</v>
      </c>
      <c r="G3" s="39">
        <v>1</v>
      </c>
      <c r="H3" s="40">
        <f>G3/142*100</f>
        <v>0.70422535211267612</v>
      </c>
      <c r="I3" s="39">
        <v>1</v>
      </c>
      <c r="J3" s="40">
        <f>I3/143*100</f>
        <v>0.69930069930069927</v>
      </c>
      <c r="K3" s="39">
        <v>1</v>
      </c>
      <c r="L3" s="48">
        <f t="shared" si="1"/>
        <v>4.0801775700934577</v>
      </c>
    </row>
    <row r="4" spans="2:12" ht="14.4" x14ac:dyDescent="0.25">
      <c r="B4" s="37" t="s">
        <v>153</v>
      </c>
      <c r="C4" s="39">
        <v>5</v>
      </c>
      <c r="D4" s="39">
        <v>6</v>
      </c>
      <c r="E4" s="39">
        <f t="shared" si="0"/>
        <v>16</v>
      </c>
      <c r="F4" s="40">
        <f>E4/591*100</f>
        <v>2.7072758037225042</v>
      </c>
      <c r="G4" s="39">
        <v>2</v>
      </c>
      <c r="H4" s="40">
        <f>G4/181*100</f>
        <v>1.1049723756906076</v>
      </c>
      <c r="I4" s="39">
        <v>2</v>
      </c>
      <c r="J4" s="41">
        <f>I4/190*100</f>
        <v>1.0526315789473684</v>
      </c>
      <c r="K4" s="42">
        <v>1</v>
      </c>
      <c r="L4" s="43">
        <f t="shared" si="1"/>
        <v>1.6595938483068973</v>
      </c>
    </row>
    <row r="5" spans="2:12" ht="14.4" x14ac:dyDescent="0.25">
      <c r="B5" s="37" t="s">
        <v>48</v>
      </c>
      <c r="C5" s="44">
        <v>5</v>
      </c>
      <c r="D5" s="44">
        <v>8</v>
      </c>
      <c r="E5" s="45">
        <f t="shared" si="0"/>
        <v>18</v>
      </c>
      <c r="F5" s="46">
        <f>E5/887*100</f>
        <v>2.029312288613303</v>
      </c>
      <c r="G5" s="45">
        <v>3</v>
      </c>
      <c r="H5" s="46">
        <f>G5/290*100</f>
        <v>1.0344827586206897</v>
      </c>
      <c r="I5" s="45">
        <v>3</v>
      </c>
      <c r="J5" s="46">
        <f>I5/296*100</f>
        <v>1.0135135135135136</v>
      </c>
      <c r="K5" s="45">
        <v>1</v>
      </c>
      <c r="L5" s="47">
        <f t="shared" si="1"/>
        <v>1.3166754864290697</v>
      </c>
    </row>
    <row r="6" spans="2:12" ht="15.6" x14ac:dyDescent="0.25">
      <c r="B6" s="53" t="s">
        <v>16</v>
      </c>
      <c r="C6" s="38">
        <v>7</v>
      </c>
      <c r="D6" s="38">
        <v>8</v>
      </c>
      <c r="E6" s="39">
        <f t="shared" si="0"/>
        <v>22</v>
      </c>
      <c r="F6" s="40">
        <f>E6/447*100</f>
        <v>4.9217002237136462</v>
      </c>
      <c r="G6" s="39">
        <v>4</v>
      </c>
      <c r="H6" s="40">
        <f>G6/142*100</f>
        <v>2.8169014084507045</v>
      </c>
      <c r="I6" s="39">
        <v>4</v>
      </c>
      <c r="J6" s="40">
        <f>I6/143*100</f>
        <v>2.7972027972027971</v>
      </c>
      <c r="K6" s="39">
        <v>1</v>
      </c>
      <c r="L6" s="48">
        <f t="shared" si="1"/>
        <v>1.1675238871814169</v>
      </c>
    </row>
    <row r="7" spans="2:12" ht="15.6" x14ac:dyDescent="0.25">
      <c r="B7" s="53" t="s">
        <v>43</v>
      </c>
      <c r="C7" s="38">
        <v>7</v>
      </c>
      <c r="D7" s="38">
        <v>7</v>
      </c>
      <c r="E7" s="39">
        <f t="shared" si="0"/>
        <v>21</v>
      </c>
      <c r="F7" s="40">
        <f>E7/447*100</f>
        <v>4.6979865771812079</v>
      </c>
      <c r="G7" s="39">
        <v>4</v>
      </c>
      <c r="H7" s="40">
        <f>G7/142*100</f>
        <v>2.8169014084507045</v>
      </c>
      <c r="I7" s="39">
        <v>4</v>
      </c>
      <c r="J7" s="40">
        <f>I7/143*100</f>
        <v>2.7972027972027971</v>
      </c>
      <c r="K7" s="39">
        <v>1</v>
      </c>
      <c r="L7" s="48">
        <f t="shared" si="1"/>
        <v>1.1144546195822618</v>
      </c>
    </row>
    <row r="8" spans="2:12" ht="14.4" x14ac:dyDescent="0.25">
      <c r="B8" s="37" t="s">
        <v>49</v>
      </c>
      <c r="C8" s="44">
        <v>6</v>
      </c>
      <c r="D8" s="44">
        <v>8</v>
      </c>
      <c r="E8" s="45">
        <f t="shared" si="0"/>
        <v>20</v>
      </c>
      <c r="F8" s="46">
        <f>E8/887*100</f>
        <v>2.254791431792559</v>
      </c>
      <c r="G8" s="45">
        <v>4</v>
      </c>
      <c r="H8" s="46">
        <f>G8/290*100</f>
        <v>1.3793103448275863</v>
      </c>
      <c r="I8" s="45">
        <v>4</v>
      </c>
      <c r="J8" s="46">
        <f>I8/296*100</f>
        <v>1.3513513513513513</v>
      </c>
      <c r="K8" s="45">
        <v>1</v>
      </c>
      <c r="L8" s="47">
        <f t="shared" si="1"/>
        <v>1.0972295720242249</v>
      </c>
    </row>
    <row r="9" spans="2:12" ht="14.4" x14ac:dyDescent="0.25">
      <c r="B9" s="37" t="s">
        <v>50</v>
      </c>
      <c r="C9" s="44">
        <v>6</v>
      </c>
      <c r="D9" s="44">
        <v>8</v>
      </c>
      <c r="E9" s="45">
        <f t="shared" si="0"/>
        <v>20</v>
      </c>
      <c r="F9" s="46">
        <f>E9/887*100</f>
        <v>2.254791431792559</v>
      </c>
      <c r="G9" s="45">
        <v>4</v>
      </c>
      <c r="H9" s="46">
        <f>G9/290*100</f>
        <v>1.3793103448275863</v>
      </c>
      <c r="I9" s="45">
        <v>4</v>
      </c>
      <c r="J9" s="46">
        <f>I9/296*100</f>
        <v>1.3513513513513513</v>
      </c>
      <c r="K9" s="45">
        <v>1</v>
      </c>
      <c r="L9" s="47">
        <f t="shared" si="1"/>
        <v>1.0972295720242249</v>
      </c>
    </row>
    <row r="10" spans="2:12" ht="14.4" x14ac:dyDescent="0.25">
      <c r="B10" s="37" t="s">
        <v>51</v>
      </c>
      <c r="C10" s="44">
        <v>6</v>
      </c>
      <c r="D10" s="44">
        <v>8</v>
      </c>
      <c r="E10" s="45">
        <f t="shared" si="0"/>
        <v>20</v>
      </c>
      <c r="F10" s="46">
        <f>E10/887*100</f>
        <v>2.254791431792559</v>
      </c>
      <c r="G10" s="45">
        <v>4</v>
      </c>
      <c r="H10" s="46">
        <f>G10/290*100</f>
        <v>1.3793103448275863</v>
      </c>
      <c r="I10" s="45">
        <v>4</v>
      </c>
      <c r="J10" s="46">
        <f>I10/296*100</f>
        <v>1.3513513513513513</v>
      </c>
      <c r="K10" s="45">
        <v>1</v>
      </c>
      <c r="L10" s="47">
        <f t="shared" si="1"/>
        <v>1.0972295720242249</v>
      </c>
    </row>
    <row r="11" spans="2:12" ht="15.6" x14ac:dyDescent="0.25">
      <c r="B11" s="53" t="s">
        <v>15</v>
      </c>
      <c r="C11" s="38">
        <v>7</v>
      </c>
      <c r="D11" s="38">
        <v>6</v>
      </c>
      <c r="E11" s="39">
        <f t="shared" si="0"/>
        <v>20</v>
      </c>
      <c r="F11" s="40">
        <f>E11/447*100</f>
        <v>4.4742729306487696</v>
      </c>
      <c r="G11" s="39">
        <v>4</v>
      </c>
      <c r="H11" s="40">
        <f>G11/142*100</f>
        <v>2.8169014084507045</v>
      </c>
      <c r="I11" s="39">
        <v>4</v>
      </c>
      <c r="J11" s="40">
        <f>I11/143*100</f>
        <v>2.7972027972027971</v>
      </c>
      <c r="K11" s="39">
        <v>1</v>
      </c>
      <c r="L11" s="48">
        <f t="shared" si="1"/>
        <v>1.0613853519831065</v>
      </c>
    </row>
    <row r="12" spans="2:12" ht="14.4" x14ac:dyDescent="0.25">
      <c r="B12" s="37" t="s">
        <v>100</v>
      </c>
      <c r="C12" s="39">
        <v>5</v>
      </c>
      <c r="D12" s="39">
        <v>5</v>
      </c>
      <c r="E12" s="39">
        <f t="shared" si="0"/>
        <v>15</v>
      </c>
      <c r="F12" s="40">
        <f>E12/591*100</f>
        <v>2.5380710659898478</v>
      </c>
      <c r="G12" s="39">
        <v>3</v>
      </c>
      <c r="H12" s="40">
        <f>G12/181*100</f>
        <v>1.6574585635359116</v>
      </c>
      <c r="I12" s="39">
        <v>3</v>
      </c>
      <c r="J12" s="41">
        <f>I12/190*100</f>
        <v>1.5789473684210527</v>
      </c>
      <c r="K12" s="42">
        <v>1</v>
      </c>
      <c r="L12" s="43">
        <f t="shared" si="1"/>
        <v>1.0372461551918106</v>
      </c>
    </row>
    <row r="13" spans="2:12" ht="14.4" x14ac:dyDescent="0.25">
      <c r="B13" s="37" t="s">
        <v>101</v>
      </c>
      <c r="C13" s="39">
        <v>8</v>
      </c>
      <c r="D13" s="39">
        <v>9</v>
      </c>
      <c r="E13" s="39">
        <f t="shared" si="0"/>
        <v>25</v>
      </c>
      <c r="F13" s="40">
        <f>E13/591*100</f>
        <v>4.230118443316413</v>
      </c>
      <c r="G13" s="39">
        <v>5</v>
      </c>
      <c r="H13" s="40">
        <f>G13/181*100</f>
        <v>2.7624309392265194</v>
      </c>
      <c r="I13" s="39">
        <v>5</v>
      </c>
      <c r="J13" s="41">
        <f>I13/190*100</f>
        <v>2.6315789473684208</v>
      </c>
      <c r="K13" s="42">
        <v>1</v>
      </c>
      <c r="L13" s="43">
        <f t="shared" si="1"/>
        <v>1.0372461551918106</v>
      </c>
    </row>
    <row r="14" spans="2:12" ht="15.6" x14ac:dyDescent="0.25">
      <c r="B14" s="53" t="s">
        <v>26</v>
      </c>
      <c r="C14" s="38">
        <v>8</v>
      </c>
      <c r="D14" s="38">
        <v>8</v>
      </c>
      <c r="E14" s="39">
        <f t="shared" si="0"/>
        <v>24</v>
      </c>
      <c r="F14" s="40">
        <f>E14/447*100</f>
        <v>5.3691275167785237</v>
      </c>
      <c r="G14" s="39">
        <v>5</v>
      </c>
      <c r="H14" s="40">
        <f>G14/142*100</f>
        <v>3.5211267605633805</v>
      </c>
      <c r="I14" s="39">
        <v>5</v>
      </c>
      <c r="J14" s="40">
        <f>I14/143*100</f>
        <v>3.4965034965034967</v>
      </c>
      <c r="K14" s="39">
        <v>1</v>
      </c>
      <c r="L14" s="48">
        <f t="shared" si="1"/>
        <v>1.0189299379037824</v>
      </c>
    </row>
    <row r="15" spans="2:12" ht="15.6" x14ac:dyDescent="0.25">
      <c r="B15" s="57" t="s">
        <v>37</v>
      </c>
      <c r="C15" s="38">
        <v>8</v>
      </c>
      <c r="D15" s="38">
        <v>8</v>
      </c>
      <c r="E15" s="50">
        <f t="shared" si="0"/>
        <v>24</v>
      </c>
      <c r="F15" s="51">
        <f>E15/447*100</f>
        <v>5.3691275167785237</v>
      </c>
      <c r="G15" s="50">
        <v>5</v>
      </c>
      <c r="H15" s="51">
        <f>G15/142*100</f>
        <v>3.5211267605633805</v>
      </c>
      <c r="I15" s="50">
        <v>5</v>
      </c>
      <c r="J15" s="51">
        <f>I15/143*100</f>
        <v>3.4965034965034967</v>
      </c>
      <c r="K15" s="50">
        <v>1</v>
      </c>
      <c r="L15" s="52">
        <f t="shared" si="1"/>
        <v>1.0189299379037824</v>
      </c>
    </row>
    <row r="16" spans="2:12" ht="14.4" x14ac:dyDescent="0.25">
      <c r="B16" s="37" t="s">
        <v>52</v>
      </c>
      <c r="C16" s="44">
        <v>8</v>
      </c>
      <c r="D16" s="44">
        <v>7</v>
      </c>
      <c r="E16" s="45">
        <f t="shared" si="0"/>
        <v>23</v>
      </c>
      <c r="F16" s="46">
        <f>E16/887*100</f>
        <v>2.593010146561443</v>
      </c>
      <c r="G16" s="45">
        <v>5</v>
      </c>
      <c r="H16" s="46">
        <f>G16/290*100</f>
        <v>1.7241379310344827</v>
      </c>
      <c r="I16" s="45">
        <v>5</v>
      </c>
      <c r="J16" s="46">
        <f>I16/296*100</f>
        <v>1.6891891891891893</v>
      </c>
      <c r="K16" s="45">
        <v>1</v>
      </c>
      <c r="L16" s="47">
        <f t="shared" si="1"/>
        <v>1.0094512062622869</v>
      </c>
    </row>
    <row r="17" spans="2:12" ht="15.6" x14ac:dyDescent="0.25">
      <c r="B17" s="53" t="s">
        <v>14</v>
      </c>
      <c r="C17" s="38">
        <v>6</v>
      </c>
      <c r="D17" s="38">
        <v>7</v>
      </c>
      <c r="E17" s="39">
        <f t="shared" si="0"/>
        <v>19</v>
      </c>
      <c r="F17" s="40">
        <f>E17/447*100</f>
        <v>4.2505592841163313</v>
      </c>
      <c r="G17" s="39">
        <v>4</v>
      </c>
      <c r="H17" s="40">
        <f>G17/142*100</f>
        <v>2.8169014084507045</v>
      </c>
      <c r="I17" s="39">
        <v>4</v>
      </c>
      <c r="J17" s="40">
        <f>I17/143*100</f>
        <v>2.7972027972027971</v>
      </c>
      <c r="K17" s="39">
        <v>1</v>
      </c>
      <c r="L17" s="48">
        <f t="shared" si="1"/>
        <v>1.0083160843839512</v>
      </c>
    </row>
    <row r="18" spans="2:12" ht="15.6" x14ac:dyDescent="0.25">
      <c r="B18" s="57" t="s">
        <v>42</v>
      </c>
      <c r="C18" s="38">
        <v>8</v>
      </c>
      <c r="D18" s="38">
        <v>8</v>
      </c>
      <c r="E18" s="50">
        <f t="shared" si="0"/>
        <v>24</v>
      </c>
      <c r="F18" s="51">
        <f>E18/447*100</f>
        <v>5.3691275167785237</v>
      </c>
      <c r="G18" s="50">
        <v>5</v>
      </c>
      <c r="H18" s="51">
        <f>G18/142*100</f>
        <v>3.5211267605633805</v>
      </c>
      <c r="I18" s="50">
        <v>6</v>
      </c>
      <c r="J18" s="51">
        <f>I18/143*100</f>
        <v>4.1958041958041958</v>
      </c>
      <c r="K18" s="50">
        <v>1</v>
      </c>
      <c r="L18" s="52">
        <f t="shared" si="1"/>
        <v>0.95552588392379223</v>
      </c>
    </row>
    <row r="19" spans="2:12" ht="15.6" x14ac:dyDescent="0.25">
      <c r="B19" s="58" t="s">
        <v>127</v>
      </c>
      <c r="C19" s="38">
        <v>7</v>
      </c>
      <c r="D19" s="38">
        <v>8</v>
      </c>
      <c r="E19" s="39">
        <f t="shared" si="0"/>
        <v>22</v>
      </c>
      <c r="F19" s="40">
        <f>E19/488*100</f>
        <v>4.5081967213114753</v>
      </c>
      <c r="G19" s="39">
        <v>5</v>
      </c>
      <c r="H19" s="40">
        <f>G19/164*100</f>
        <v>3.0487804878048781</v>
      </c>
      <c r="I19" s="39">
        <v>6</v>
      </c>
      <c r="J19" s="41">
        <f>I19/169*100</f>
        <v>3.5502958579881656</v>
      </c>
      <c r="K19" s="42">
        <v>1</v>
      </c>
      <c r="L19" s="43">
        <f t="shared" si="1"/>
        <v>0.93454884314038034</v>
      </c>
    </row>
    <row r="20" spans="2:12" ht="15.6" x14ac:dyDescent="0.25">
      <c r="B20" s="53" t="s">
        <v>21</v>
      </c>
      <c r="C20" s="38">
        <v>7</v>
      </c>
      <c r="D20" s="38">
        <v>8</v>
      </c>
      <c r="E20" s="39">
        <f t="shared" si="0"/>
        <v>22</v>
      </c>
      <c r="F20" s="40">
        <f>E20/447*100</f>
        <v>4.9217002237136462</v>
      </c>
      <c r="G20" s="39">
        <v>5</v>
      </c>
      <c r="H20" s="40">
        <f>G20/142*100</f>
        <v>3.5211267605633805</v>
      </c>
      <c r="I20" s="39">
        <v>5</v>
      </c>
      <c r="J20" s="40">
        <f>I20/143*100</f>
        <v>3.4965034965034967</v>
      </c>
      <c r="K20" s="39">
        <v>1</v>
      </c>
      <c r="L20" s="48">
        <f t="shared" si="1"/>
        <v>0.93401910974513369</v>
      </c>
    </row>
    <row r="21" spans="2:12" ht="14.4" x14ac:dyDescent="0.25">
      <c r="B21" s="37" t="s">
        <v>53</v>
      </c>
      <c r="C21" s="44">
        <v>6</v>
      </c>
      <c r="D21" s="44">
        <v>9</v>
      </c>
      <c r="E21" s="45">
        <f t="shared" si="0"/>
        <v>21</v>
      </c>
      <c r="F21" s="46">
        <f>E21/887*100</f>
        <v>2.367531003382187</v>
      </c>
      <c r="G21" s="45">
        <v>5</v>
      </c>
      <c r="H21" s="46">
        <f>G21/290*100</f>
        <v>1.7241379310344827</v>
      </c>
      <c r="I21" s="45">
        <v>5</v>
      </c>
      <c r="J21" s="46">
        <f>I21/296*100</f>
        <v>1.6891891891891893</v>
      </c>
      <c r="K21" s="45">
        <v>1</v>
      </c>
      <c r="L21" s="47">
        <f t="shared" si="1"/>
        <v>0.92167284050034892</v>
      </c>
    </row>
    <row r="22" spans="2:12" ht="14.4" x14ac:dyDescent="0.25">
      <c r="B22" s="37" t="s">
        <v>54</v>
      </c>
      <c r="C22" s="44">
        <v>8</v>
      </c>
      <c r="D22" s="44">
        <v>9</v>
      </c>
      <c r="E22" s="45">
        <f t="shared" si="0"/>
        <v>25</v>
      </c>
      <c r="F22" s="46">
        <f>E22/887*100</f>
        <v>2.818489289740699</v>
      </c>
      <c r="G22" s="45">
        <v>6</v>
      </c>
      <c r="H22" s="46">
        <f>G22/290*100</f>
        <v>2.0689655172413794</v>
      </c>
      <c r="I22" s="45">
        <v>6</v>
      </c>
      <c r="J22" s="46">
        <f>I22/296*100</f>
        <v>2.0270270270270272</v>
      </c>
      <c r="K22" s="45">
        <v>1</v>
      </c>
      <c r="L22" s="47">
        <f t="shared" si="1"/>
        <v>0.91435797668685403</v>
      </c>
    </row>
    <row r="23" spans="2:12" ht="14.4" x14ac:dyDescent="0.25">
      <c r="B23" s="37" t="s">
        <v>102</v>
      </c>
      <c r="C23" s="39">
        <v>7</v>
      </c>
      <c r="D23" s="39">
        <v>8</v>
      </c>
      <c r="E23" s="39">
        <f t="shared" si="0"/>
        <v>22</v>
      </c>
      <c r="F23" s="40">
        <f>E23/591*100</f>
        <v>3.7225042301184432</v>
      </c>
      <c r="G23" s="39">
        <v>5</v>
      </c>
      <c r="H23" s="40">
        <f>G23/181*100</f>
        <v>2.7624309392265194</v>
      </c>
      <c r="I23" s="39">
        <v>5</v>
      </c>
      <c r="J23" s="41">
        <f>I23/190*100</f>
        <v>2.6315789473684208</v>
      </c>
      <c r="K23" s="42">
        <v>1</v>
      </c>
      <c r="L23" s="43">
        <f t="shared" si="1"/>
        <v>0.91277661656879339</v>
      </c>
    </row>
    <row r="24" spans="2:12" ht="14.4" x14ac:dyDescent="0.25">
      <c r="B24" s="37" t="s">
        <v>103</v>
      </c>
      <c r="C24" s="39">
        <v>9</v>
      </c>
      <c r="D24" s="39">
        <v>8</v>
      </c>
      <c r="E24" s="39">
        <f t="shared" si="0"/>
        <v>26</v>
      </c>
      <c r="F24" s="40">
        <f>E24/591*100</f>
        <v>4.3993231810490698</v>
      </c>
      <c r="G24" s="39">
        <v>6</v>
      </c>
      <c r="H24" s="40">
        <f>G24/181*100</f>
        <v>3.3149171270718232</v>
      </c>
      <c r="I24" s="39">
        <v>6</v>
      </c>
      <c r="J24" s="41">
        <f>I24/190*100</f>
        <v>3.1578947368421053</v>
      </c>
      <c r="K24" s="42">
        <v>1</v>
      </c>
      <c r="L24" s="43">
        <f t="shared" si="1"/>
        <v>0.89894666783290267</v>
      </c>
    </row>
    <row r="25" spans="2:12" ht="15.6" x14ac:dyDescent="0.25">
      <c r="B25" s="57" t="s">
        <v>31</v>
      </c>
      <c r="C25" s="49">
        <v>7</v>
      </c>
      <c r="D25" s="49">
        <v>7</v>
      </c>
      <c r="E25" s="50">
        <f t="shared" si="0"/>
        <v>21</v>
      </c>
      <c r="F25" s="51">
        <f>E25/447*100</f>
        <v>4.6979865771812079</v>
      </c>
      <c r="G25" s="50">
        <v>5</v>
      </c>
      <c r="H25" s="51">
        <f>G25/142*100</f>
        <v>3.5211267605633805</v>
      </c>
      <c r="I25" s="50">
        <v>5</v>
      </c>
      <c r="J25" s="51">
        <f>I25/143*100</f>
        <v>3.4965034965034967</v>
      </c>
      <c r="K25" s="50">
        <v>1</v>
      </c>
      <c r="L25" s="52">
        <f t="shared" si="1"/>
        <v>0.8915636956658094</v>
      </c>
    </row>
    <row r="26" spans="2:12" ht="14.4" x14ac:dyDescent="0.25">
      <c r="B26" s="37" t="s">
        <v>55</v>
      </c>
      <c r="C26" s="44">
        <v>6</v>
      </c>
      <c r="D26" s="44">
        <v>8</v>
      </c>
      <c r="E26" s="45">
        <f t="shared" si="0"/>
        <v>20</v>
      </c>
      <c r="F26" s="46">
        <f>E26/887*100</f>
        <v>2.254791431792559</v>
      </c>
      <c r="G26" s="45">
        <v>5</v>
      </c>
      <c r="H26" s="46">
        <f>G26/290*100</f>
        <v>1.7241379310344827</v>
      </c>
      <c r="I26" s="45">
        <v>5</v>
      </c>
      <c r="J26" s="46">
        <f>I26/296*100</f>
        <v>1.6891891891891893</v>
      </c>
      <c r="K26" s="45">
        <v>1</v>
      </c>
      <c r="L26" s="47">
        <f t="shared" si="1"/>
        <v>0.87778365761937993</v>
      </c>
    </row>
    <row r="27" spans="2:12" ht="15.6" x14ac:dyDescent="0.25">
      <c r="B27" s="57" t="s">
        <v>38</v>
      </c>
      <c r="C27" s="38">
        <v>7</v>
      </c>
      <c r="D27" s="38">
        <v>8</v>
      </c>
      <c r="E27" s="50">
        <f t="shared" si="0"/>
        <v>22</v>
      </c>
      <c r="F27" s="51">
        <f>E27/447*100</f>
        <v>4.9217002237136462</v>
      </c>
      <c r="G27" s="50">
        <v>5</v>
      </c>
      <c r="H27" s="51">
        <f>G27/142*100</f>
        <v>3.5211267605633805</v>
      </c>
      <c r="I27" s="50">
        <v>6</v>
      </c>
      <c r="J27" s="51">
        <f>I27/143*100</f>
        <v>4.1958041958041958</v>
      </c>
      <c r="K27" s="50">
        <v>1</v>
      </c>
      <c r="L27" s="52">
        <f t="shared" si="1"/>
        <v>0.87589872693014281</v>
      </c>
    </row>
    <row r="28" spans="2:12" ht="14.4" x14ac:dyDescent="0.25">
      <c r="B28" s="37" t="s">
        <v>104</v>
      </c>
      <c r="C28" s="39">
        <v>6</v>
      </c>
      <c r="D28" s="39">
        <v>8</v>
      </c>
      <c r="E28" s="39">
        <f t="shared" si="0"/>
        <v>20</v>
      </c>
      <c r="F28" s="40">
        <f>E28/591*100</f>
        <v>3.3840947546531304</v>
      </c>
      <c r="G28" s="39">
        <v>5</v>
      </c>
      <c r="H28" s="40">
        <f>G28/181*100</f>
        <v>2.7624309392265194</v>
      </c>
      <c r="I28" s="39">
        <v>5</v>
      </c>
      <c r="J28" s="41">
        <f>I28/190*100</f>
        <v>2.6315789473684208</v>
      </c>
      <c r="K28" s="42">
        <v>1</v>
      </c>
      <c r="L28" s="43">
        <f t="shared" si="1"/>
        <v>0.82979692415344852</v>
      </c>
    </row>
    <row r="29" spans="2:12" ht="14.4" x14ac:dyDescent="0.25">
      <c r="B29" s="37" t="s">
        <v>105</v>
      </c>
      <c r="C29" s="39">
        <v>7</v>
      </c>
      <c r="D29" s="39">
        <v>6</v>
      </c>
      <c r="E29" s="39">
        <f t="shared" si="0"/>
        <v>20</v>
      </c>
      <c r="F29" s="40">
        <f>E29/591*100</f>
        <v>3.3840947546531304</v>
      </c>
      <c r="G29" s="39">
        <v>5</v>
      </c>
      <c r="H29" s="40">
        <f>G29/181*100</f>
        <v>2.7624309392265194</v>
      </c>
      <c r="I29" s="39">
        <v>5</v>
      </c>
      <c r="J29" s="41">
        <f>I29/190*100</f>
        <v>2.6315789473684208</v>
      </c>
      <c r="K29" s="42">
        <v>1</v>
      </c>
      <c r="L29" s="43">
        <f t="shared" si="1"/>
        <v>0.82979692415344852</v>
      </c>
    </row>
    <row r="30" spans="2:12" ht="14.4" x14ac:dyDescent="0.25">
      <c r="B30" s="37" t="s">
        <v>106</v>
      </c>
      <c r="C30" s="39">
        <v>7</v>
      </c>
      <c r="D30" s="39">
        <v>6</v>
      </c>
      <c r="E30" s="39">
        <f t="shared" si="0"/>
        <v>20</v>
      </c>
      <c r="F30" s="40">
        <f>E30/591*100</f>
        <v>3.3840947546531304</v>
      </c>
      <c r="G30" s="39">
        <v>5</v>
      </c>
      <c r="H30" s="40">
        <f>G30/181*100</f>
        <v>2.7624309392265194</v>
      </c>
      <c r="I30" s="39">
        <v>5</v>
      </c>
      <c r="J30" s="41">
        <f>I30/190*100</f>
        <v>2.6315789473684208</v>
      </c>
      <c r="K30" s="42">
        <v>1</v>
      </c>
      <c r="L30" s="43">
        <f t="shared" si="1"/>
        <v>0.82979692415344852</v>
      </c>
    </row>
    <row r="31" spans="2:12" ht="15.6" x14ac:dyDescent="0.25">
      <c r="B31" s="37" t="s">
        <v>128</v>
      </c>
      <c r="C31" s="38">
        <v>7</v>
      </c>
      <c r="D31" s="38">
        <v>8</v>
      </c>
      <c r="E31" s="39">
        <f t="shared" si="0"/>
        <v>22</v>
      </c>
      <c r="F31" s="40">
        <f>E31/488*100</f>
        <v>4.5081967213114753</v>
      </c>
      <c r="G31" s="39">
        <v>6</v>
      </c>
      <c r="H31" s="40">
        <f>G31/164*100</f>
        <v>3.6585365853658534</v>
      </c>
      <c r="I31" s="39">
        <v>6</v>
      </c>
      <c r="J31" s="41">
        <f>I31/169*100</f>
        <v>3.5502958579881656</v>
      </c>
      <c r="K31" s="42">
        <v>1</v>
      </c>
      <c r="L31" s="43">
        <f t="shared" si="1"/>
        <v>0.82967583219036423</v>
      </c>
    </row>
    <row r="32" spans="2:12" ht="15.6" x14ac:dyDescent="0.25">
      <c r="B32" s="37" t="s">
        <v>129</v>
      </c>
      <c r="C32" s="38">
        <v>7</v>
      </c>
      <c r="D32" s="38">
        <v>8</v>
      </c>
      <c r="E32" s="39">
        <f t="shared" si="0"/>
        <v>22</v>
      </c>
      <c r="F32" s="40">
        <f>E32/488*100</f>
        <v>4.5081967213114753</v>
      </c>
      <c r="G32" s="39">
        <v>6</v>
      </c>
      <c r="H32" s="40">
        <f>G32/164*100</f>
        <v>3.6585365853658534</v>
      </c>
      <c r="I32" s="39">
        <v>6</v>
      </c>
      <c r="J32" s="41">
        <f>I32/169*100</f>
        <v>3.5502958579881656</v>
      </c>
      <c r="K32" s="42">
        <v>1</v>
      </c>
      <c r="L32" s="43">
        <f t="shared" si="1"/>
        <v>0.82967583219036423</v>
      </c>
    </row>
    <row r="33" spans="2:12" ht="15.6" x14ac:dyDescent="0.25">
      <c r="B33" s="37" t="s">
        <v>130</v>
      </c>
      <c r="C33" s="38">
        <v>6</v>
      </c>
      <c r="D33" s="38">
        <v>6</v>
      </c>
      <c r="E33" s="39">
        <f t="shared" si="0"/>
        <v>18</v>
      </c>
      <c r="F33" s="40">
        <f>E33/488*100</f>
        <v>3.6885245901639343</v>
      </c>
      <c r="G33" s="39">
        <v>5</v>
      </c>
      <c r="H33" s="40">
        <f>G33/164*100</f>
        <v>3.0487804878048781</v>
      </c>
      <c r="I33" s="39">
        <v>5</v>
      </c>
      <c r="J33" s="41">
        <f>I33/169*100</f>
        <v>2.9585798816568047</v>
      </c>
      <c r="K33" s="42">
        <v>1</v>
      </c>
      <c r="L33" s="43">
        <f t="shared" si="1"/>
        <v>0.81459081705963032</v>
      </c>
    </row>
    <row r="34" spans="2:12" ht="14.4" x14ac:dyDescent="0.25">
      <c r="B34" s="60" t="s">
        <v>157</v>
      </c>
      <c r="C34" s="39">
        <v>5</v>
      </c>
      <c r="D34" s="39">
        <v>3</v>
      </c>
      <c r="E34" s="39">
        <f t="shared" ref="E34:E65" si="2">C34*2+D34</f>
        <v>13</v>
      </c>
      <c r="F34" s="40">
        <f>E34/591*100</f>
        <v>2.1996615905245349</v>
      </c>
      <c r="G34" s="39">
        <v>3</v>
      </c>
      <c r="H34" s="40">
        <f>G34/181*100</f>
        <v>1.6574585635359116</v>
      </c>
      <c r="I34" s="39">
        <v>4</v>
      </c>
      <c r="J34" s="41">
        <f>I34/190*100</f>
        <v>2.1052631578947367</v>
      </c>
      <c r="K34" s="42">
        <v>1</v>
      </c>
      <c r="L34" s="43">
        <f t="shared" ref="L34:L65" si="3">F34/(H34+J34*0.5)</f>
        <v>0.81165624568818406</v>
      </c>
    </row>
    <row r="35" spans="2:12" ht="15.6" x14ac:dyDescent="0.25">
      <c r="B35" s="37" t="s">
        <v>131</v>
      </c>
      <c r="C35" s="38">
        <v>6</v>
      </c>
      <c r="D35" s="38">
        <v>7</v>
      </c>
      <c r="E35" s="39">
        <f t="shared" si="2"/>
        <v>19</v>
      </c>
      <c r="F35" s="40">
        <f>E35/488*100</f>
        <v>3.8934426229508197</v>
      </c>
      <c r="G35" s="39">
        <v>5</v>
      </c>
      <c r="H35" s="40">
        <f>G35/164*100</f>
        <v>3.0487804878048781</v>
      </c>
      <c r="I35" s="39">
        <v>6</v>
      </c>
      <c r="J35" s="41">
        <f>I35/169*100</f>
        <v>3.5502958579881656</v>
      </c>
      <c r="K35" s="42">
        <v>1</v>
      </c>
      <c r="L35" s="43">
        <f t="shared" si="3"/>
        <v>0.80711036453032847</v>
      </c>
    </row>
    <row r="36" spans="2:12" ht="14.4" x14ac:dyDescent="0.25">
      <c r="B36" s="37" t="s">
        <v>56</v>
      </c>
      <c r="C36" s="44">
        <v>7</v>
      </c>
      <c r="D36" s="44">
        <v>8</v>
      </c>
      <c r="E36" s="45">
        <f t="shared" si="2"/>
        <v>22</v>
      </c>
      <c r="F36" s="46">
        <f>E36/887*100</f>
        <v>2.480270574971815</v>
      </c>
      <c r="G36" s="45">
        <v>6</v>
      </c>
      <c r="H36" s="46">
        <f>G36/290*100</f>
        <v>2.0689655172413794</v>
      </c>
      <c r="I36" s="45">
        <v>6</v>
      </c>
      <c r="J36" s="46">
        <f>I36/296*100</f>
        <v>2.0270270270270272</v>
      </c>
      <c r="K36" s="45">
        <v>1</v>
      </c>
      <c r="L36" s="47">
        <f t="shared" si="3"/>
        <v>0.8046350194844315</v>
      </c>
    </row>
    <row r="37" spans="2:12" ht="15.6" x14ac:dyDescent="0.25">
      <c r="B37" s="37" t="s">
        <v>132</v>
      </c>
      <c r="C37" s="38">
        <v>7</v>
      </c>
      <c r="D37" s="38">
        <v>7</v>
      </c>
      <c r="E37" s="39">
        <f t="shared" si="2"/>
        <v>21</v>
      </c>
      <c r="F37" s="40">
        <f>E37/488*100</f>
        <v>4.3032786885245899</v>
      </c>
      <c r="G37" s="39">
        <v>6</v>
      </c>
      <c r="H37" s="40">
        <f>G37/164*100</f>
        <v>3.6585365853658534</v>
      </c>
      <c r="I37" s="39">
        <v>6</v>
      </c>
      <c r="J37" s="41">
        <f>I37/169*100</f>
        <v>3.5502958579881656</v>
      </c>
      <c r="K37" s="42">
        <v>1</v>
      </c>
      <c r="L37" s="43">
        <f t="shared" si="3"/>
        <v>0.79196329436352941</v>
      </c>
    </row>
    <row r="38" spans="2:12" ht="14.4" x14ac:dyDescent="0.25">
      <c r="B38" s="37" t="s">
        <v>57</v>
      </c>
      <c r="C38" s="44">
        <v>6</v>
      </c>
      <c r="D38" s="44">
        <v>6</v>
      </c>
      <c r="E38" s="45">
        <f t="shared" si="2"/>
        <v>18</v>
      </c>
      <c r="F38" s="46">
        <f>E38/887*100</f>
        <v>2.029312288613303</v>
      </c>
      <c r="G38" s="45">
        <v>5</v>
      </c>
      <c r="H38" s="46">
        <f>G38/290*100</f>
        <v>1.7241379310344827</v>
      </c>
      <c r="I38" s="45">
        <v>5</v>
      </c>
      <c r="J38" s="46">
        <f>I38/296*100</f>
        <v>1.6891891891891893</v>
      </c>
      <c r="K38" s="45">
        <v>1</v>
      </c>
      <c r="L38" s="47">
        <f t="shared" si="3"/>
        <v>0.79000529185744184</v>
      </c>
    </row>
    <row r="39" spans="2:12" ht="15.6" x14ac:dyDescent="0.25">
      <c r="B39" s="53" t="s">
        <v>22</v>
      </c>
      <c r="C39" s="38">
        <v>7</v>
      </c>
      <c r="D39" s="38">
        <v>8</v>
      </c>
      <c r="E39" s="39">
        <f t="shared" si="2"/>
        <v>22</v>
      </c>
      <c r="F39" s="40">
        <f>E39/447*100</f>
        <v>4.9217002237136462</v>
      </c>
      <c r="G39" s="39">
        <v>6</v>
      </c>
      <c r="H39" s="40">
        <f>G39/142*100</f>
        <v>4.225352112676056</v>
      </c>
      <c r="I39" s="39">
        <v>6</v>
      </c>
      <c r="J39" s="40">
        <f>I39/143*100</f>
        <v>4.1958041958041958</v>
      </c>
      <c r="K39" s="39">
        <v>1</v>
      </c>
      <c r="L39" s="48">
        <f t="shared" si="3"/>
        <v>0.77834925812094469</v>
      </c>
    </row>
    <row r="40" spans="2:12" ht="15.6" x14ac:dyDescent="0.25">
      <c r="B40" s="53" t="s">
        <v>44</v>
      </c>
      <c r="C40" s="38">
        <v>7</v>
      </c>
      <c r="D40" s="38">
        <v>8</v>
      </c>
      <c r="E40" s="39">
        <f t="shared" si="2"/>
        <v>22</v>
      </c>
      <c r="F40" s="40">
        <f>E40/447*100</f>
        <v>4.9217002237136462</v>
      </c>
      <c r="G40" s="39">
        <v>6</v>
      </c>
      <c r="H40" s="40">
        <f>G40/142*100</f>
        <v>4.225352112676056</v>
      </c>
      <c r="I40" s="39">
        <v>6</v>
      </c>
      <c r="J40" s="40">
        <f>I40/143*100</f>
        <v>4.1958041958041958</v>
      </c>
      <c r="K40" s="39">
        <v>1</v>
      </c>
      <c r="L40" s="48">
        <f t="shared" si="3"/>
        <v>0.77834925812094469</v>
      </c>
    </row>
    <row r="41" spans="2:12" ht="14.4" x14ac:dyDescent="0.25">
      <c r="B41" s="37" t="s">
        <v>108</v>
      </c>
      <c r="C41" s="39">
        <v>9</v>
      </c>
      <c r="D41" s="39">
        <v>8</v>
      </c>
      <c r="E41" s="39">
        <f t="shared" si="2"/>
        <v>26</v>
      </c>
      <c r="F41" s="40">
        <f>E41/591*100</f>
        <v>4.3993231810490698</v>
      </c>
      <c r="G41" s="39">
        <v>7</v>
      </c>
      <c r="H41" s="40">
        <f>G41/181*100</f>
        <v>3.867403314917127</v>
      </c>
      <c r="I41" s="39">
        <v>7</v>
      </c>
      <c r="J41" s="41">
        <f>I41/190*100</f>
        <v>3.6842105263157889</v>
      </c>
      <c r="K41" s="42">
        <v>1</v>
      </c>
      <c r="L41" s="43">
        <f t="shared" si="3"/>
        <v>0.77052571528534519</v>
      </c>
    </row>
    <row r="42" spans="2:12" ht="14.4" x14ac:dyDescent="0.25">
      <c r="B42" s="37" t="s">
        <v>58</v>
      </c>
      <c r="C42" s="44">
        <v>6</v>
      </c>
      <c r="D42" s="44">
        <v>9</v>
      </c>
      <c r="E42" s="45">
        <f t="shared" si="2"/>
        <v>21</v>
      </c>
      <c r="F42" s="46">
        <f>E42/887*100</f>
        <v>2.367531003382187</v>
      </c>
      <c r="G42" s="45">
        <v>6</v>
      </c>
      <c r="H42" s="46">
        <f>G42/290*100</f>
        <v>2.0689655172413794</v>
      </c>
      <c r="I42" s="45">
        <v>6</v>
      </c>
      <c r="J42" s="46">
        <f>I42/296*100</f>
        <v>2.0270270270270272</v>
      </c>
      <c r="K42" s="45">
        <v>1</v>
      </c>
      <c r="L42" s="47">
        <f t="shared" si="3"/>
        <v>0.7680607004169574</v>
      </c>
    </row>
    <row r="43" spans="2:12" ht="14.4" x14ac:dyDescent="0.25">
      <c r="B43" s="37" t="s">
        <v>109</v>
      </c>
      <c r="C43" s="39">
        <v>8</v>
      </c>
      <c r="D43" s="39">
        <v>6</v>
      </c>
      <c r="E43" s="39">
        <f t="shared" si="2"/>
        <v>22</v>
      </c>
      <c r="F43" s="40">
        <f>E43/591*100</f>
        <v>3.7225042301184432</v>
      </c>
      <c r="G43" s="39">
        <v>6</v>
      </c>
      <c r="H43" s="40">
        <f>G43/181*100</f>
        <v>3.3149171270718232</v>
      </c>
      <c r="I43" s="39">
        <v>6</v>
      </c>
      <c r="J43" s="41">
        <f>I43/190*100</f>
        <v>3.1578947368421053</v>
      </c>
      <c r="K43" s="42">
        <v>1</v>
      </c>
      <c r="L43" s="43">
        <f t="shared" si="3"/>
        <v>0.76064718047399438</v>
      </c>
    </row>
    <row r="44" spans="2:12" ht="15.6" x14ac:dyDescent="0.25">
      <c r="B44" s="37" t="s">
        <v>133</v>
      </c>
      <c r="C44" s="38">
        <v>7</v>
      </c>
      <c r="D44" s="38">
        <v>7</v>
      </c>
      <c r="E44" s="39">
        <f t="shared" si="2"/>
        <v>21</v>
      </c>
      <c r="F44" s="40">
        <f>E44/488*100</f>
        <v>4.3032786885245899</v>
      </c>
      <c r="G44" s="39">
        <v>6</v>
      </c>
      <c r="H44" s="40">
        <f>G44/164*100</f>
        <v>3.6585365853658534</v>
      </c>
      <c r="I44" s="39">
        <v>7</v>
      </c>
      <c r="J44" s="41">
        <f>I44/169*100</f>
        <v>4.1420118343195274</v>
      </c>
      <c r="K44" s="42">
        <v>1</v>
      </c>
      <c r="L44" s="43">
        <f t="shared" si="3"/>
        <v>0.75106846430193663</v>
      </c>
    </row>
    <row r="45" spans="2:12" ht="15.6" x14ac:dyDescent="0.25">
      <c r="B45" s="56" t="s">
        <v>23</v>
      </c>
      <c r="C45" s="38">
        <v>7</v>
      </c>
      <c r="D45" s="38">
        <v>7</v>
      </c>
      <c r="E45" s="39">
        <f t="shared" si="2"/>
        <v>21</v>
      </c>
      <c r="F45" s="40">
        <f>E45/447*100</f>
        <v>4.6979865771812079</v>
      </c>
      <c r="G45" s="39">
        <v>6</v>
      </c>
      <c r="H45" s="40">
        <f>G45/142*100</f>
        <v>4.225352112676056</v>
      </c>
      <c r="I45" s="39">
        <v>6</v>
      </c>
      <c r="J45" s="40">
        <f>I45/143*100</f>
        <v>4.1958041958041958</v>
      </c>
      <c r="K45" s="39">
        <v>1</v>
      </c>
      <c r="L45" s="48">
        <f t="shared" si="3"/>
        <v>0.74296974638817448</v>
      </c>
    </row>
    <row r="46" spans="2:12" ht="15.6" x14ac:dyDescent="0.25">
      <c r="B46" s="53" t="s">
        <v>154</v>
      </c>
      <c r="C46" s="38">
        <v>7</v>
      </c>
      <c r="D46" s="38">
        <v>7</v>
      </c>
      <c r="E46" s="39">
        <f t="shared" si="2"/>
        <v>21</v>
      </c>
      <c r="F46" s="40">
        <f>E46/447*100</f>
        <v>4.6979865771812079</v>
      </c>
      <c r="G46" s="39">
        <v>6</v>
      </c>
      <c r="H46" s="40">
        <f>G46/142*100</f>
        <v>4.225352112676056</v>
      </c>
      <c r="I46" s="39">
        <v>6</v>
      </c>
      <c r="J46" s="40">
        <f>I46/143*100</f>
        <v>4.1958041958041958</v>
      </c>
      <c r="K46" s="39">
        <v>1</v>
      </c>
      <c r="L46" s="48">
        <f t="shared" si="3"/>
        <v>0.74296974638817448</v>
      </c>
    </row>
    <row r="47" spans="2:12" ht="15.6" x14ac:dyDescent="0.25">
      <c r="B47" s="53" t="s">
        <v>155</v>
      </c>
      <c r="C47" s="38">
        <v>7</v>
      </c>
      <c r="D47" s="38">
        <v>8</v>
      </c>
      <c r="E47" s="39">
        <f t="shared" si="2"/>
        <v>22</v>
      </c>
      <c r="F47" s="40">
        <f>E47/447*100</f>
        <v>4.9217002237136462</v>
      </c>
      <c r="G47" s="39">
        <v>6</v>
      </c>
      <c r="H47" s="40">
        <f>G47/142*100</f>
        <v>4.225352112676056</v>
      </c>
      <c r="I47" s="39">
        <v>7</v>
      </c>
      <c r="J47" s="40">
        <f>I47/143*100</f>
        <v>4.895104895104895</v>
      </c>
      <c r="K47" s="39">
        <v>1</v>
      </c>
      <c r="L47" s="48">
        <f t="shared" si="3"/>
        <v>0.7375649058504008</v>
      </c>
    </row>
    <row r="48" spans="2:12" ht="14.4" x14ac:dyDescent="0.25">
      <c r="B48" s="37" t="s">
        <v>59</v>
      </c>
      <c r="C48" s="44">
        <v>6</v>
      </c>
      <c r="D48" s="44">
        <v>8</v>
      </c>
      <c r="E48" s="45">
        <f t="shared" si="2"/>
        <v>20</v>
      </c>
      <c r="F48" s="46">
        <f>E48/887*100</f>
        <v>2.254791431792559</v>
      </c>
      <c r="G48" s="45">
        <v>6</v>
      </c>
      <c r="H48" s="46">
        <f>G48/290*100</f>
        <v>2.0689655172413794</v>
      </c>
      <c r="I48" s="45">
        <v>6</v>
      </c>
      <c r="J48" s="46">
        <f>I48/296*100</f>
        <v>2.0270270270270272</v>
      </c>
      <c r="K48" s="45">
        <v>1</v>
      </c>
      <c r="L48" s="47">
        <f t="shared" si="3"/>
        <v>0.73148638134948318</v>
      </c>
    </row>
    <row r="49" spans="2:12" ht="14.4" x14ac:dyDescent="0.25">
      <c r="B49" s="37" t="s">
        <v>60</v>
      </c>
      <c r="C49" s="44">
        <v>6</v>
      </c>
      <c r="D49" s="44">
        <v>8</v>
      </c>
      <c r="E49" s="45">
        <f t="shared" si="2"/>
        <v>20</v>
      </c>
      <c r="F49" s="46">
        <f>E49/887*100</f>
        <v>2.254791431792559</v>
      </c>
      <c r="G49" s="45">
        <v>6</v>
      </c>
      <c r="H49" s="46">
        <f>G49/290*100</f>
        <v>2.0689655172413794</v>
      </c>
      <c r="I49" s="45">
        <v>6</v>
      </c>
      <c r="J49" s="46">
        <f>I49/296*100</f>
        <v>2.0270270270270272</v>
      </c>
      <c r="K49" s="45">
        <v>1</v>
      </c>
      <c r="L49" s="47">
        <f t="shared" si="3"/>
        <v>0.73148638134948318</v>
      </c>
    </row>
    <row r="50" spans="2:12" ht="15.6" x14ac:dyDescent="0.25">
      <c r="B50" s="37" t="s">
        <v>134</v>
      </c>
      <c r="C50" s="38">
        <v>6</v>
      </c>
      <c r="D50" s="38">
        <v>7</v>
      </c>
      <c r="E50" s="39">
        <f t="shared" si="2"/>
        <v>19</v>
      </c>
      <c r="F50" s="40">
        <f>E50/488*100</f>
        <v>3.8934426229508197</v>
      </c>
      <c r="G50" s="39">
        <v>6</v>
      </c>
      <c r="H50" s="40">
        <f>G50/164*100</f>
        <v>3.6585365853658534</v>
      </c>
      <c r="I50" s="39">
        <v>6</v>
      </c>
      <c r="J50" s="41">
        <f>I50/169*100</f>
        <v>3.5502958579881656</v>
      </c>
      <c r="K50" s="42">
        <v>1</v>
      </c>
      <c r="L50" s="43">
        <f t="shared" si="3"/>
        <v>0.71653821870986001</v>
      </c>
    </row>
    <row r="51" spans="2:12" ht="14.4" x14ac:dyDescent="0.25">
      <c r="B51" s="37" t="s">
        <v>61</v>
      </c>
      <c r="C51" s="44">
        <v>4</v>
      </c>
      <c r="D51" s="44">
        <v>5</v>
      </c>
      <c r="E51" s="45">
        <f t="shared" si="2"/>
        <v>13</v>
      </c>
      <c r="F51" s="46">
        <f>E51/887*100</f>
        <v>1.4656144306651635</v>
      </c>
      <c r="G51" s="45">
        <v>4</v>
      </c>
      <c r="H51" s="46">
        <f>G51/290*100</f>
        <v>1.3793103448275863</v>
      </c>
      <c r="I51" s="45">
        <v>4</v>
      </c>
      <c r="J51" s="46">
        <f>I51/296*100</f>
        <v>1.3513513513513513</v>
      </c>
      <c r="K51" s="45">
        <v>1</v>
      </c>
      <c r="L51" s="47">
        <f t="shared" si="3"/>
        <v>0.71319922181574624</v>
      </c>
    </row>
    <row r="52" spans="2:12" ht="14.4" x14ac:dyDescent="0.25">
      <c r="B52" s="37" t="s">
        <v>110</v>
      </c>
      <c r="C52" s="39">
        <v>8</v>
      </c>
      <c r="D52" s="39">
        <v>8</v>
      </c>
      <c r="E52" s="39">
        <f t="shared" si="2"/>
        <v>24</v>
      </c>
      <c r="F52" s="40">
        <f>E52/591*100</f>
        <v>4.0609137055837561</v>
      </c>
      <c r="G52" s="39">
        <v>7</v>
      </c>
      <c r="H52" s="40">
        <f>G52/181*100</f>
        <v>3.867403314917127</v>
      </c>
      <c r="I52" s="39">
        <v>7</v>
      </c>
      <c r="J52" s="41">
        <f>I52/190*100</f>
        <v>3.6842105263157889</v>
      </c>
      <c r="K52" s="42">
        <v>1</v>
      </c>
      <c r="L52" s="43">
        <f t="shared" si="3"/>
        <v>0.71125450641724164</v>
      </c>
    </row>
    <row r="53" spans="2:12" ht="15.6" x14ac:dyDescent="0.25">
      <c r="B53" s="37" t="s">
        <v>94</v>
      </c>
      <c r="C53" s="38">
        <v>7</v>
      </c>
      <c r="D53" s="38">
        <v>8</v>
      </c>
      <c r="E53" s="39">
        <f t="shared" si="2"/>
        <v>22</v>
      </c>
      <c r="F53" s="40">
        <f>E53/488*100</f>
        <v>4.5081967213114753</v>
      </c>
      <c r="G53" s="39">
        <v>7</v>
      </c>
      <c r="H53" s="40">
        <f>G53/164*100</f>
        <v>4.2682926829268295</v>
      </c>
      <c r="I53" s="39">
        <v>7</v>
      </c>
      <c r="J53" s="41">
        <f>I53/169*100</f>
        <v>4.1420118343195274</v>
      </c>
      <c r="K53" s="42">
        <v>1</v>
      </c>
      <c r="L53" s="43">
        <f t="shared" si="3"/>
        <v>0.71115071330602642</v>
      </c>
    </row>
    <row r="54" spans="2:12" ht="15.6" x14ac:dyDescent="0.25">
      <c r="B54" s="37" t="s">
        <v>135</v>
      </c>
      <c r="C54" s="38">
        <v>7</v>
      </c>
      <c r="D54" s="38">
        <v>8</v>
      </c>
      <c r="E54" s="39">
        <f t="shared" si="2"/>
        <v>22</v>
      </c>
      <c r="F54" s="40">
        <f>E54/488*100</f>
        <v>4.5081967213114753</v>
      </c>
      <c r="G54" s="39">
        <v>7</v>
      </c>
      <c r="H54" s="40">
        <f>G54/164*100</f>
        <v>4.2682926829268295</v>
      </c>
      <c r="I54" s="39">
        <v>7</v>
      </c>
      <c r="J54" s="41">
        <f>I54/169*100</f>
        <v>4.1420118343195274</v>
      </c>
      <c r="K54" s="42">
        <v>1</v>
      </c>
      <c r="L54" s="43">
        <f t="shared" si="3"/>
        <v>0.71115071330602642</v>
      </c>
    </row>
    <row r="55" spans="2:12" ht="15.6" x14ac:dyDescent="0.25">
      <c r="B55" s="53" t="s">
        <v>17</v>
      </c>
      <c r="C55" s="38">
        <v>7</v>
      </c>
      <c r="D55" s="38">
        <v>6</v>
      </c>
      <c r="E55" s="39">
        <f t="shared" si="2"/>
        <v>20</v>
      </c>
      <c r="F55" s="40">
        <f>E55/447*100</f>
        <v>4.4742729306487696</v>
      </c>
      <c r="G55" s="39">
        <v>6</v>
      </c>
      <c r="H55" s="40">
        <f>G55/142*100</f>
        <v>4.225352112676056</v>
      </c>
      <c r="I55" s="39">
        <v>6</v>
      </c>
      <c r="J55" s="40">
        <f>I55/143*100</f>
        <v>4.1958041958041958</v>
      </c>
      <c r="K55" s="39">
        <v>1</v>
      </c>
      <c r="L55" s="48">
        <f t="shared" si="3"/>
        <v>0.70759023465540427</v>
      </c>
    </row>
    <row r="56" spans="2:12" ht="15.6" x14ac:dyDescent="0.25">
      <c r="B56" s="53" t="s">
        <v>156</v>
      </c>
      <c r="C56" s="38">
        <v>7</v>
      </c>
      <c r="D56" s="38">
        <v>8</v>
      </c>
      <c r="E56" s="39">
        <f t="shared" si="2"/>
        <v>22</v>
      </c>
      <c r="F56" s="40">
        <f>E56/447*100</f>
        <v>4.9217002237136462</v>
      </c>
      <c r="G56" s="39">
        <v>7</v>
      </c>
      <c r="H56" s="40">
        <f>G56/142*100</f>
        <v>4.929577464788732</v>
      </c>
      <c r="I56" s="39">
        <v>6</v>
      </c>
      <c r="J56" s="40">
        <f>I56/143*100</f>
        <v>4.1958041958041958</v>
      </c>
      <c r="K56" s="39">
        <v>1</v>
      </c>
      <c r="L56" s="48">
        <f t="shared" si="3"/>
        <v>0.70035069896796986</v>
      </c>
    </row>
    <row r="57" spans="2:12" ht="15" x14ac:dyDescent="0.3">
      <c r="B57" s="37" t="s">
        <v>62</v>
      </c>
      <c r="C57" s="44">
        <v>6</v>
      </c>
      <c r="D57" s="44">
        <v>7</v>
      </c>
      <c r="E57" s="45">
        <f t="shared" si="2"/>
        <v>19</v>
      </c>
      <c r="F57" s="46">
        <f t="shared" ref="F57:F63" si="4">E57/887*100</f>
        <v>2.142051860202931</v>
      </c>
      <c r="G57" s="45">
        <v>6</v>
      </c>
      <c r="H57" s="46">
        <f t="shared" ref="H57:H63" si="5">G57/290*100</f>
        <v>2.0689655172413794</v>
      </c>
      <c r="I57" s="45">
        <v>6</v>
      </c>
      <c r="J57" s="46">
        <f t="shared" ref="J57:J63" si="6">I57/296*100</f>
        <v>2.0270270270270272</v>
      </c>
      <c r="K57" s="45">
        <v>1</v>
      </c>
      <c r="L57" s="47">
        <f t="shared" si="3"/>
        <v>0.69491206228200897</v>
      </c>
    </row>
    <row r="58" spans="2:12" ht="14.4" x14ac:dyDescent="0.25">
      <c r="B58" s="37" t="s">
        <v>63</v>
      </c>
      <c r="C58" s="44">
        <v>5</v>
      </c>
      <c r="D58" s="44">
        <v>9</v>
      </c>
      <c r="E58" s="45">
        <f t="shared" si="2"/>
        <v>19</v>
      </c>
      <c r="F58" s="46">
        <f t="shared" si="4"/>
        <v>2.142051860202931</v>
      </c>
      <c r="G58" s="45">
        <v>6</v>
      </c>
      <c r="H58" s="46">
        <f t="shared" si="5"/>
        <v>2.0689655172413794</v>
      </c>
      <c r="I58" s="45">
        <v>6</v>
      </c>
      <c r="J58" s="46">
        <f t="shared" si="6"/>
        <v>2.0270270270270272</v>
      </c>
      <c r="K58" s="45">
        <v>1</v>
      </c>
      <c r="L58" s="47">
        <f t="shared" si="3"/>
        <v>0.69491206228200897</v>
      </c>
    </row>
    <row r="59" spans="2:12" ht="14.4" x14ac:dyDescent="0.25">
      <c r="B59" s="37" t="s">
        <v>64</v>
      </c>
      <c r="C59" s="44">
        <v>6</v>
      </c>
      <c r="D59" s="44">
        <v>7</v>
      </c>
      <c r="E59" s="45">
        <f t="shared" si="2"/>
        <v>19</v>
      </c>
      <c r="F59" s="46">
        <f t="shared" si="4"/>
        <v>2.142051860202931</v>
      </c>
      <c r="G59" s="45">
        <v>6</v>
      </c>
      <c r="H59" s="46">
        <f t="shared" si="5"/>
        <v>2.0689655172413794</v>
      </c>
      <c r="I59" s="45">
        <v>6</v>
      </c>
      <c r="J59" s="46">
        <f t="shared" si="6"/>
        <v>2.0270270270270272</v>
      </c>
      <c r="K59" s="45">
        <v>1</v>
      </c>
      <c r="L59" s="47">
        <f t="shared" si="3"/>
        <v>0.69491206228200897</v>
      </c>
    </row>
    <row r="60" spans="2:12" ht="14.4" x14ac:dyDescent="0.25">
      <c r="B60" s="37" t="s">
        <v>65</v>
      </c>
      <c r="C60" s="44">
        <v>6</v>
      </c>
      <c r="D60" s="44">
        <v>7</v>
      </c>
      <c r="E60" s="45">
        <f t="shared" si="2"/>
        <v>19</v>
      </c>
      <c r="F60" s="46">
        <f t="shared" si="4"/>
        <v>2.142051860202931</v>
      </c>
      <c r="G60" s="45">
        <v>6</v>
      </c>
      <c r="H60" s="46">
        <f t="shared" si="5"/>
        <v>2.0689655172413794</v>
      </c>
      <c r="I60" s="45">
        <v>6</v>
      </c>
      <c r="J60" s="46">
        <f t="shared" si="6"/>
        <v>2.0270270270270272</v>
      </c>
      <c r="K60" s="45">
        <v>1</v>
      </c>
      <c r="L60" s="47">
        <f t="shared" si="3"/>
        <v>0.69491206228200897</v>
      </c>
    </row>
    <row r="61" spans="2:12" ht="14.4" x14ac:dyDescent="0.25">
      <c r="B61" s="37" t="s">
        <v>66</v>
      </c>
      <c r="C61" s="44">
        <v>6</v>
      </c>
      <c r="D61" s="44">
        <v>7</v>
      </c>
      <c r="E61" s="45">
        <f t="shared" si="2"/>
        <v>19</v>
      </c>
      <c r="F61" s="46">
        <f t="shared" si="4"/>
        <v>2.142051860202931</v>
      </c>
      <c r="G61" s="45">
        <v>6</v>
      </c>
      <c r="H61" s="46">
        <f t="shared" si="5"/>
        <v>2.0689655172413794</v>
      </c>
      <c r="I61" s="45">
        <v>6</v>
      </c>
      <c r="J61" s="46">
        <f t="shared" si="6"/>
        <v>2.0270270270270272</v>
      </c>
      <c r="K61" s="45">
        <v>1</v>
      </c>
      <c r="L61" s="47">
        <f t="shared" si="3"/>
        <v>0.69491206228200897</v>
      </c>
    </row>
    <row r="62" spans="2:12" ht="14.4" x14ac:dyDescent="0.25">
      <c r="B62" s="37" t="s">
        <v>67</v>
      </c>
      <c r="C62" s="44">
        <v>7</v>
      </c>
      <c r="D62" s="44">
        <v>8</v>
      </c>
      <c r="E62" s="45">
        <f t="shared" si="2"/>
        <v>22</v>
      </c>
      <c r="F62" s="46">
        <f t="shared" si="4"/>
        <v>2.480270574971815</v>
      </c>
      <c r="G62" s="45">
        <v>7</v>
      </c>
      <c r="H62" s="46">
        <f t="shared" si="5"/>
        <v>2.4137931034482758</v>
      </c>
      <c r="I62" s="45">
        <v>7</v>
      </c>
      <c r="J62" s="46">
        <f t="shared" si="6"/>
        <v>2.3648648648648649</v>
      </c>
      <c r="K62" s="45">
        <v>1</v>
      </c>
      <c r="L62" s="47">
        <f t="shared" si="3"/>
        <v>0.68968715955808424</v>
      </c>
    </row>
    <row r="63" spans="2:12" ht="14.4" x14ac:dyDescent="0.25">
      <c r="B63" s="37" t="s">
        <v>68</v>
      </c>
      <c r="C63" s="44">
        <v>7</v>
      </c>
      <c r="D63" s="44">
        <v>8</v>
      </c>
      <c r="E63" s="45">
        <f t="shared" si="2"/>
        <v>22</v>
      </c>
      <c r="F63" s="46">
        <f t="shared" si="4"/>
        <v>2.480270574971815</v>
      </c>
      <c r="G63" s="45">
        <v>7</v>
      </c>
      <c r="H63" s="46">
        <f t="shared" si="5"/>
        <v>2.4137931034482758</v>
      </c>
      <c r="I63" s="45">
        <v>7</v>
      </c>
      <c r="J63" s="46">
        <f t="shared" si="6"/>
        <v>2.3648648648648649</v>
      </c>
      <c r="K63" s="45">
        <v>1</v>
      </c>
      <c r="L63" s="47">
        <f t="shared" si="3"/>
        <v>0.68968715955808424</v>
      </c>
    </row>
    <row r="64" spans="2:12" ht="14.4" x14ac:dyDescent="0.25">
      <c r="B64" s="37" t="s">
        <v>111</v>
      </c>
      <c r="C64" s="39">
        <v>8</v>
      </c>
      <c r="D64" s="39">
        <v>5</v>
      </c>
      <c r="E64" s="39">
        <f t="shared" si="2"/>
        <v>21</v>
      </c>
      <c r="F64" s="40">
        <f>E64/591*100</f>
        <v>3.5532994923857872</v>
      </c>
      <c r="G64" s="39">
        <v>6</v>
      </c>
      <c r="H64" s="40">
        <f>G64/181*100</f>
        <v>3.3149171270718232</v>
      </c>
      <c r="I64" s="39">
        <v>7</v>
      </c>
      <c r="J64" s="41">
        <f>I64/190*100</f>
        <v>3.6842105263157889</v>
      </c>
      <c r="K64" s="42">
        <v>1</v>
      </c>
      <c r="L64" s="43">
        <f t="shared" si="3"/>
        <v>0.68902153675301514</v>
      </c>
    </row>
    <row r="65" spans="2:12" ht="15.6" x14ac:dyDescent="0.25">
      <c r="B65" s="37" t="s">
        <v>136</v>
      </c>
      <c r="C65" s="38">
        <v>7</v>
      </c>
      <c r="D65" s="38">
        <v>8</v>
      </c>
      <c r="E65" s="39">
        <f t="shared" si="2"/>
        <v>22</v>
      </c>
      <c r="F65" s="40">
        <f>E65/488*100</f>
        <v>4.5081967213114753</v>
      </c>
      <c r="G65" s="39">
        <v>7</v>
      </c>
      <c r="H65" s="40">
        <f>G65/164*100</f>
        <v>4.2682926829268295</v>
      </c>
      <c r="I65" s="39">
        <v>8</v>
      </c>
      <c r="J65" s="41">
        <f>I65/169*100</f>
        <v>4.7337278106508878</v>
      </c>
      <c r="K65" s="42">
        <v>1</v>
      </c>
      <c r="L65" s="43">
        <f t="shared" si="3"/>
        <v>0.67944089357188053</v>
      </c>
    </row>
    <row r="66" spans="2:12" ht="15.6" x14ac:dyDescent="0.25">
      <c r="B66" s="37" t="s">
        <v>137</v>
      </c>
      <c r="C66" s="38">
        <v>5</v>
      </c>
      <c r="D66" s="38">
        <v>8</v>
      </c>
      <c r="E66" s="39">
        <f t="shared" ref="E66:E97" si="7">C66*2+D66</f>
        <v>18</v>
      </c>
      <c r="F66" s="40">
        <f>E66/488*100</f>
        <v>3.6885245901639343</v>
      </c>
      <c r="G66" s="39">
        <v>6</v>
      </c>
      <c r="H66" s="40">
        <f>G66/164*100</f>
        <v>3.6585365853658534</v>
      </c>
      <c r="I66" s="39">
        <v>6</v>
      </c>
      <c r="J66" s="41">
        <f>I66/169*100</f>
        <v>3.5502958579881656</v>
      </c>
      <c r="K66" s="42">
        <v>1</v>
      </c>
      <c r="L66" s="43">
        <f t="shared" ref="L66:L97" si="8">F66/(H66+J66*0.5)</f>
        <v>0.67882568088302531</v>
      </c>
    </row>
    <row r="67" spans="2:12" ht="15.6" x14ac:dyDescent="0.25">
      <c r="B67" s="37" t="s">
        <v>138</v>
      </c>
      <c r="C67" s="38">
        <v>8</v>
      </c>
      <c r="D67" s="38">
        <v>8</v>
      </c>
      <c r="E67" s="39">
        <f t="shared" si="7"/>
        <v>24</v>
      </c>
      <c r="F67" s="40">
        <f>E67/488*100</f>
        <v>4.918032786885246</v>
      </c>
      <c r="G67" s="39">
        <v>8</v>
      </c>
      <c r="H67" s="40">
        <f>G67/164*100</f>
        <v>4.8780487804878048</v>
      </c>
      <c r="I67" s="39">
        <v>8</v>
      </c>
      <c r="J67" s="41">
        <f>I67/169*100</f>
        <v>4.7337278106508878</v>
      </c>
      <c r="K67" s="42">
        <v>1</v>
      </c>
      <c r="L67" s="43">
        <f t="shared" si="8"/>
        <v>0.67882568088302531</v>
      </c>
    </row>
    <row r="68" spans="2:12" ht="15.6" x14ac:dyDescent="0.25">
      <c r="B68" s="57" t="s">
        <v>39</v>
      </c>
      <c r="C68" s="38">
        <v>7</v>
      </c>
      <c r="D68" s="38">
        <v>8</v>
      </c>
      <c r="E68" s="50">
        <f t="shared" si="7"/>
        <v>22</v>
      </c>
      <c r="F68" s="51">
        <f>E68/447*100</f>
        <v>4.9217002237136462</v>
      </c>
      <c r="G68" s="50">
        <v>7</v>
      </c>
      <c r="H68" s="51">
        <f>G68/142*100</f>
        <v>4.929577464788732</v>
      </c>
      <c r="I68" s="50">
        <v>7</v>
      </c>
      <c r="J68" s="51">
        <f>I68/143*100</f>
        <v>4.895104895104895</v>
      </c>
      <c r="K68" s="50">
        <v>1</v>
      </c>
      <c r="L68" s="52">
        <f t="shared" si="8"/>
        <v>0.66715650696080975</v>
      </c>
    </row>
    <row r="69" spans="2:12" ht="15.6" x14ac:dyDescent="0.25">
      <c r="B69" s="56" t="s">
        <v>27</v>
      </c>
      <c r="C69" s="38">
        <v>7</v>
      </c>
      <c r="D69" s="38">
        <v>8</v>
      </c>
      <c r="E69" s="39">
        <f t="shared" si="7"/>
        <v>22</v>
      </c>
      <c r="F69" s="40">
        <f>E69/447*100</f>
        <v>4.9217002237136462</v>
      </c>
      <c r="G69" s="39">
        <v>7</v>
      </c>
      <c r="H69" s="40">
        <f>G69/142*100</f>
        <v>4.929577464788732</v>
      </c>
      <c r="I69" s="39">
        <v>7</v>
      </c>
      <c r="J69" s="40">
        <f>I69/143*100</f>
        <v>4.895104895104895</v>
      </c>
      <c r="K69" s="39">
        <v>1</v>
      </c>
      <c r="L69" s="48">
        <f t="shared" si="8"/>
        <v>0.66715650696080975</v>
      </c>
    </row>
    <row r="70" spans="2:12" ht="14.4" x14ac:dyDescent="0.25">
      <c r="B70" s="37" t="s">
        <v>69</v>
      </c>
      <c r="C70" s="45">
        <v>6</v>
      </c>
      <c r="D70" s="45">
        <v>7</v>
      </c>
      <c r="E70" s="45">
        <f t="shared" si="7"/>
        <v>19</v>
      </c>
      <c r="F70" s="45">
        <f>E70/887*100</f>
        <v>2.142051860202931</v>
      </c>
      <c r="G70" s="54">
        <v>6</v>
      </c>
      <c r="H70" s="55">
        <f>G70/290*100</f>
        <v>2.0689655172413794</v>
      </c>
      <c r="I70" s="54">
        <v>7</v>
      </c>
      <c r="J70" s="55">
        <f>I70/296*100</f>
        <v>2.3648648648648649</v>
      </c>
      <c r="K70" s="45">
        <v>1</v>
      </c>
      <c r="L70" s="47">
        <f t="shared" si="8"/>
        <v>0.65880950082343104</v>
      </c>
    </row>
    <row r="71" spans="2:12" ht="15.6" x14ac:dyDescent="0.25">
      <c r="B71" s="37" t="s">
        <v>139</v>
      </c>
      <c r="C71" s="38">
        <v>5</v>
      </c>
      <c r="D71" s="38">
        <v>5</v>
      </c>
      <c r="E71" s="39">
        <f t="shared" si="7"/>
        <v>15</v>
      </c>
      <c r="F71" s="40">
        <f>E71/488*100</f>
        <v>3.0737704918032787</v>
      </c>
      <c r="G71" s="39">
        <v>5</v>
      </c>
      <c r="H71" s="40">
        <f>G71/164*100</f>
        <v>3.0487804878048781</v>
      </c>
      <c r="I71" s="39">
        <v>6</v>
      </c>
      <c r="J71" s="41">
        <f>I71/169*100</f>
        <v>3.5502958579881656</v>
      </c>
      <c r="K71" s="42">
        <v>1</v>
      </c>
      <c r="L71" s="43">
        <f t="shared" si="8"/>
        <v>0.63719239305025932</v>
      </c>
    </row>
    <row r="72" spans="2:12" ht="15.6" x14ac:dyDescent="0.25">
      <c r="B72" s="53" t="s">
        <v>19</v>
      </c>
      <c r="C72" s="38">
        <v>6</v>
      </c>
      <c r="D72" s="38">
        <v>6</v>
      </c>
      <c r="E72" s="39">
        <f t="shared" si="7"/>
        <v>18</v>
      </c>
      <c r="F72" s="40">
        <f>E72/447*100</f>
        <v>4.0268456375838921</v>
      </c>
      <c r="G72" s="39">
        <v>6</v>
      </c>
      <c r="H72" s="40">
        <f>G72/142*100</f>
        <v>4.225352112676056</v>
      </c>
      <c r="I72" s="39">
        <v>6</v>
      </c>
      <c r="J72" s="40">
        <f>I72/143*100</f>
        <v>4.1958041958041958</v>
      </c>
      <c r="K72" s="39">
        <v>1</v>
      </c>
      <c r="L72" s="48">
        <f t="shared" si="8"/>
        <v>0.63683121118986374</v>
      </c>
    </row>
    <row r="73" spans="2:12" ht="14.4" x14ac:dyDescent="0.25">
      <c r="B73" s="37" t="s">
        <v>70</v>
      </c>
      <c r="C73" s="44">
        <v>6</v>
      </c>
      <c r="D73" s="44">
        <v>8</v>
      </c>
      <c r="E73" s="45">
        <f t="shared" si="7"/>
        <v>20</v>
      </c>
      <c r="F73" s="46">
        <f>E73/887*100</f>
        <v>2.254791431792559</v>
      </c>
      <c r="G73" s="45">
        <v>7</v>
      </c>
      <c r="H73" s="46">
        <f>G73/290*100</f>
        <v>2.4137931034482758</v>
      </c>
      <c r="I73" s="45">
        <v>7</v>
      </c>
      <c r="J73" s="46">
        <f>I73/296*100</f>
        <v>2.3648648648648649</v>
      </c>
      <c r="K73" s="45">
        <v>1</v>
      </c>
      <c r="L73" s="47">
        <f t="shared" si="8"/>
        <v>0.6269883268709856</v>
      </c>
    </row>
    <row r="74" spans="2:12" ht="14.4" x14ac:dyDescent="0.25">
      <c r="B74" s="37" t="s">
        <v>71</v>
      </c>
      <c r="C74" s="44">
        <v>5</v>
      </c>
      <c r="D74" s="44">
        <v>8</v>
      </c>
      <c r="E74" s="45">
        <f t="shared" si="7"/>
        <v>18</v>
      </c>
      <c r="F74" s="46">
        <f>E74/887*100</f>
        <v>2.029312288613303</v>
      </c>
      <c r="G74" s="45">
        <v>6</v>
      </c>
      <c r="H74" s="46">
        <f>G74/290*100</f>
        <v>2.0689655172413794</v>
      </c>
      <c r="I74" s="45">
        <v>7</v>
      </c>
      <c r="J74" s="46">
        <f>I74/296*100</f>
        <v>2.3648648648648649</v>
      </c>
      <c r="K74" s="45">
        <v>1</v>
      </c>
      <c r="L74" s="47">
        <f t="shared" si="8"/>
        <v>0.62413531656956622</v>
      </c>
    </row>
    <row r="75" spans="2:12" ht="14.4" x14ac:dyDescent="0.25">
      <c r="B75" s="37" t="s">
        <v>115</v>
      </c>
      <c r="C75" s="39">
        <v>6</v>
      </c>
      <c r="D75" s="39">
        <v>7</v>
      </c>
      <c r="E75" s="39">
        <f t="shared" si="7"/>
        <v>19</v>
      </c>
      <c r="F75" s="40">
        <f>E75/591*100</f>
        <v>3.2148900169204735</v>
      </c>
      <c r="G75" s="39">
        <v>6</v>
      </c>
      <c r="H75" s="40">
        <f>G75/181*100</f>
        <v>3.3149171270718232</v>
      </c>
      <c r="I75" s="39">
        <v>7</v>
      </c>
      <c r="J75" s="41">
        <f>I75/190*100</f>
        <v>3.6842105263157889</v>
      </c>
      <c r="K75" s="42">
        <v>1</v>
      </c>
      <c r="L75" s="43">
        <f t="shared" si="8"/>
        <v>0.62340043801463263</v>
      </c>
    </row>
    <row r="76" spans="2:12" ht="14.4" x14ac:dyDescent="0.25">
      <c r="B76" s="37" t="s">
        <v>116</v>
      </c>
      <c r="C76" s="39">
        <v>6</v>
      </c>
      <c r="D76" s="39">
        <v>7</v>
      </c>
      <c r="E76" s="39">
        <f t="shared" si="7"/>
        <v>19</v>
      </c>
      <c r="F76" s="40">
        <f>E76/591*100</f>
        <v>3.2148900169204735</v>
      </c>
      <c r="G76" s="39">
        <v>6</v>
      </c>
      <c r="H76" s="40">
        <f>G76/181*100</f>
        <v>3.3149171270718232</v>
      </c>
      <c r="I76" s="39">
        <v>7</v>
      </c>
      <c r="J76" s="41">
        <f>I76/190*100</f>
        <v>3.6842105263157889</v>
      </c>
      <c r="K76" s="42">
        <v>1</v>
      </c>
      <c r="L76" s="43">
        <f t="shared" si="8"/>
        <v>0.62340043801463263</v>
      </c>
    </row>
    <row r="77" spans="2:12" ht="15" x14ac:dyDescent="0.3">
      <c r="B77" s="37" t="s">
        <v>72</v>
      </c>
      <c r="C77" s="44">
        <v>5</v>
      </c>
      <c r="D77" s="44">
        <v>7</v>
      </c>
      <c r="E77" s="45">
        <f t="shared" si="7"/>
        <v>17</v>
      </c>
      <c r="F77" s="46">
        <f>E77/887*100</f>
        <v>1.9165727170236753</v>
      </c>
      <c r="G77" s="45">
        <v>6</v>
      </c>
      <c r="H77" s="46">
        <f>G77/290*100</f>
        <v>2.0689655172413794</v>
      </c>
      <c r="I77" s="45">
        <v>6</v>
      </c>
      <c r="J77" s="46">
        <f>I77/296*100</f>
        <v>2.0270270270270272</v>
      </c>
      <c r="K77" s="45">
        <v>1</v>
      </c>
      <c r="L77" s="47">
        <f t="shared" si="8"/>
        <v>0.62176342414706076</v>
      </c>
    </row>
    <row r="78" spans="2:12" ht="15.6" x14ac:dyDescent="0.25">
      <c r="B78" s="57" t="s">
        <v>41</v>
      </c>
      <c r="C78" s="49">
        <v>7</v>
      </c>
      <c r="D78" s="49">
        <v>7</v>
      </c>
      <c r="E78" s="50">
        <f t="shared" si="7"/>
        <v>21</v>
      </c>
      <c r="F78" s="51">
        <f>E78/447*100</f>
        <v>4.6979865771812079</v>
      </c>
      <c r="G78" s="50">
        <v>7</v>
      </c>
      <c r="H78" s="51">
        <f>G78/142*100</f>
        <v>4.929577464788732</v>
      </c>
      <c r="I78" s="50">
        <v>8</v>
      </c>
      <c r="J78" s="51">
        <f>I78/143*100</f>
        <v>5.5944055944055942</v>
      </c>
      <c r="K78" s="50">
        <v>1</v>
      </c>
      <c r="L78" s="52">
        <f t="shared" si="8"/>
        <v>0.6080134827038981</v>
      </c>
    </row>
    <row r="79" spans="2:12" ht="15.6" x14ac:dyDescent="0.25">
      <c r="B79" s="53" t="s">
        <v>25</v>
      </c>
      <c r="C79" s="38">
        <v>7</v>
      </c>
      <c r="D79" s="38">
        <v>6</v>
      </c>
      <c r="E79" s="39">
        <f t="shared" si="7"/>
        <v>20</v>
      </c>
      <c r="F79" s="40">
        <f>E79/447*100</f>
        <v>4.4742729306487696</v>
      </c>
      <c r="G79" s="39">
        <v>7</v>
      </c>
      <c r="H79" s="40">
        <f>G79/142*100</f>
        <v>4.929577464788732</v>
      </c>
      <c r="I79" s="39">
        <v>7</v>
      </c>
      <c r="J79" s="40">
        <f>I79/143*100</f>
        <v>4.895104895104895</v>
      </c>
      <c r="K79" s="39">
        <v>1</v>
      </c>
      <c r="L79" s="48">
        <f t="shared" si="8"/>
        <v>0.60650591541891807</v>
      </c>
    </row>
    <row r="80" spans="2:12" ht="14.4" x14ac:dyDescent="0.25">
      <c r="B80" s="37" t="s">
        <v>73</v>
      </c>
      <c r="C80" s="44">
        <v>6</v>
      </c>
      <c r="D80" s="44">
        <v>7</v>
      </c>
      <c r="E80" s="45">
        <f t="shared" si="7"/>
        <v>19</v>
      </c>
      <c r="F80" s="46">
        <f>E80/887*100</f>
        <v>2.142051860202931</v>
      </c>
      <c r="G80" s="45">
        <v>7</v>
      </c>
      <c r="H80" s="46">
        <f>G80/290*100</f>
        <v>2.4137931034482758</v>
      </c>
      <c r="I80" s="45">
        <v>7</v>
      </c>
      <c r="J80" s="46">
        <f>I80/296*100</f>
        <v>2.3648648648648649</v>
      </c>
      <c r="K80" s="45">
        <v>1</v>
      </c>
      <c r="L80" s="47">
        <f t="shared" si="8"/>
        <v>0.59563891052743634</v>
      </c>
    </row>
    <row r="81" spans="2:12" ht="14.4" x14ac:dyDescent="0.25">
      <c r="B81" s="37" t="s">
        <v>117</v>
      </c>
      <c r="C81" s="39">
        <v>6</v>
      </c>
      <c r="D81" s="39">
        <v>5</v>
      </c>
      <c r="E81" s="39">
        <f t="shared" si="7"/>
        <v>17</v>
      </c>
      <c r="F81" s="40">
        <f>E81/591*100</f>
        <v>2.8764805414551606</v>
      </c>
      <c r="G81" s="39">
        <v>6</v>
      </c>
      <c r="H81" s="40">
        <f>G81/181*100</f>
        <v>3.3149171270718232</v>
      </c>
      <c r="I81" s="39">
        <v>6</v>
      </c>
      <c r="J81" s="41">
        <f>I81/190*100</f>
        <v>3.1578947368421053</v>
      </c>
      <c r="K81" s="42">
        <v>1</v>
      </c>
      <c r="L81" s="43">
        <f t="shared" si="8"/>
        <v>0.58777282127535935</v>
      </c>
    </row>
    <row r="82" spans="2:12" ht="14.4" x14ac:dyDescent="0.25">
      <c r="B82" s="37" t="s">
        <v>75</v>
      </c>
      <c r="C82" s="44">
        <v>5</v>
      </c>
      <c r="D82" s="44">
        <v>6</v>
      </c>
      <c r="E82" s="45">
        <f t="shared" si="7"/>
        <v>16</v>
      </c>
      <c r="F82" s="46">
        <f t="shared" ref="F82:F87" si="9">E82/887*100</f>
        <v>1.8038331454340473</v>
      </c>
      <c r="G82" s="45">
        <v>6</v>
      </c>
      <c r="H82" s="46">
        <f t="shared" ref="H82:H87" si="10">G82/290*100</f>
        <v>2.0689655172413794</v>
      </c>
      <c r="I82" s="45">
        <v>6</v>
      </c>
      <c r="J82" s="46">
        <f t="shared" ref="J82:J87" si="11">I82/296*100</f>
        <v>2.0270270270270272</v>
      </c>
      <c r="K82" s="45">
        <v>1</v>
      </c>
      <c r="L82" s="47">
        <f t="shared" si="8"/>
        <v>0.58518910507958655</v>
      </c>
    </row>
    <row r="83" spans="2:12" ht="14.4" x14ac:dyDescent="0.25">
      <c r="B83" s="37" t="s">
        <v>76</v>
      </c>
      <c r="C83" s="44">
        <v>5</v>
      </c>
      <c r="D83" s="44">
        <v>6</v>
      </c>
      <c r="E83" s="45">
        <f t="shared" si="7"/>
        <v>16</v>
      </c>
      <c r="F83" s="46">
        <f t="shared" si="9"/>
        <v>1.8038331454340473</v>
      </c>
      <c r="G83" s="45">
        <v>6</v>
      </c>
      <c r="H83" s="46">
        <f t="shared" si="10"/>
        <v>2.0689655172413794</v>
      </c>
      <c r="I83" s="45">
        <v>6</v>
      </c>
      <c r="J83" s="46">
        <f t="shared" si="11"/>
        <v>2.0270270270270272</v>
      </c>
      <c r="K83" s="45">
        <v>1</v>
      </c>
      <c r="L83" s="47">
        <f t="shared" si="8"/>
        <v>0.58518910507958655</v>
      </c>
    </row>
    <row r="84" spans="2:12" ht="14.4" x14ac:dyDescent="0.25">
      <c r="B84" s="37" t="s">
        <v>77</v>
      </c>
      <c r="C84" s="44">
        <v>5</v>
      </c>
      <c r="D84" s="44">
        <v>6</v>
      </c>
      <c r="E84" s="45">
        <f t="shared" si="7"/>
        <v>16</v>
      </c>
      <c r="F84" s="46">
        <f t="shared" si="9"/>
        <v>1.8038331454340473</v>
      </c>
      <c r="G84" s="45">
        <v>6</v>
      </c>
      <c r="H84" s="46">
        <f t="shared" si="10"/>
        <v>2.0689655172413794</v>
      </c>
      <c r="I84" s="45">
        <v>6</v>
      </c>
      <c r="J84" s="46">
        <f t="shared" si="11"/>
        <v>2.0270270270270272</v>
      </c>
      <c r="K84" s="45">
        <v>1</v>
      </c>
      <c r="L84" s="47">
        <f t="shared" si="8"/>
        <v>0.58518910507958655</v>
      </c>
    </row>
    <row r="85" spans="2:12" ht="15" x14ac:dyDescent="0.3">
      <c r="B85" s="37" t="s">
        <v>78</v>
      </c>
      <c r="C85" s="44">
        <v>5</v>
      </c>
      <c r="D85" s="44">
        <v>6</v>
      </c>
      <c r="E85" s="45">
        <f t="shared" si="7"/>
        <v>16</v>
      </c>
      <c r="F85" s="46">
        <f t="shared" si="9"/>
        <v>1.8038331454340473</v>
      </c>
      <c r="G85" s="45">
        <v>6</v>
      </c>
      <c r="H85" s="46">
        <f t="shared" si="10"/>
        <v>2.0689655172413794</v>
      </c>
      <c r="I85" s="45">
        <v>6</v>
      </c>
      <c r="J85" s="46">
        <f t="shared" si="11"/>
        <v>2.0270270270270272</v>
      </c>
      <c r="K85" s="45">
        <v>1</v>
      </c>
      <c r="L85" s="47">
        <f t="shared" si="8"/>
        <v>0.58518910507958655</v>
      </c>
    </row>
    <row r="86" spans="2:12" ht="14.4" x14ac:dyDescent="0.25">
      <c r="B86" s="37" t="s">
        <v>79</v>
      </c>
      <c r="C86" s="44">
        <v>8</v>
      </c>
      <c r="D86" s="44">
        <v>8</v>
      </c>
      <c r="E86" s="45">
        <f t="shared" si="7"/>
        <v>24</v>
      </c>
      <c r="F86" s="46">
        <f t="shared" si="9"/>
        <v>2.705749718151071</v>
      </c>
      <c r="G86" s="45">
        <v>9</v>
      </c>
      <c r="H86" s="46">
        <f t="shared" si="10"/>
        <v>3.103448275862069</v>
      </c>
      <c r="I86" s="45">
        <v>9</v>
      </c>
      <c r="J86" s="46">
        <f t="shared" si="11"/>
        <v>3.0405405405405408</v>
      </c>
      <c r="K86" s="45">
        <v>1</v>
      </c>
      <c r="L86" s="47">
        <f t="shared" si="8"/>
        <v>0.58518910507958655</v>
      </c>
    </row>
    <row r="87" spans="2:12" ht="14.4" x14ac:dyDescent="0.25">
      <c r="B87" s="37" t="s">
        <v>80</v>
      </c>
      <c r="C87" s="44">
        <v>8</v>
      </c>
      <c r="D87" s="44">
        <v>8</v>
      </c>
      <c r="E87" s="45">
        <f t="shared" si="7"/>
        <v>24</v>
      </c>
      <c r="F87" s="46">
        <f t="shared" si="9"/>
        <v>2.705749718151071</v>
      </c>
      <c r="G87" s="45">
        <v>9</v>
      </c>
      <c r="H87" s="46">
        <f t="shared" si="10"/>
        <v>3.103448275862069</v>
      </c>
      <c r="I87" s="45">
        <v>9</v>
      </c>
      <c r="J87" s="46">
        <f t="shared" si="11"/>
        <v>3.0405405405405408</v>
      </c>
      <c r="K87" s="45">
        <v>1</v>
      </c>
      <c r="L87" s="47">
        <f t="shared" si="8"/>
        <v>0.58518910507958655</v>
      </c>
    </row>
    <row r="88" spans="2:12" ht="15.6" x14ac:dyDescent="0.25">
      <c r="B88" s="37" t="s">
        <v>140</v>
      </c>
      <c r="C88" s="38">
        <v>6</v>
      </c>
      <c r="D88" s="38">
        <v>6</v>
      </c>
      <c r="E88" s="39">
        <f t="shared" si="7"/>
        <v>18</v>
      </c>
      <c r="F88" s="40">
        <f>E88/488*100</f>
        <v>3.6885245901639343</v>
      </c>
      <c r="G88" s="39">
        <v>7</v>
      </c>
      <c r="H88" s="40">
        <f>G88/164*100</f>
        <v>4.2682926829268295</v>
      </c>
      <c r="I88" s="39">
        <v>7</v>
      </c>
      <c r="J88" s="41">
        <f>I88/169*100</f>
        <v>4.1420118343195274</v>
      </c>
      <c r="K88" s="42">
        <v>1</v>
      </c>
      <c r="L88" s="43">
        <f t="shared" si="8"/>
        <v>0.58185058361402164</v>
      </c>
    </row>
    <row r="89" spans="2:12" ht="14.4" x14ac:dyDescent="0.25">
      <c r="B89" s="37" t="s">
        <v>81</v>
      </c>
      <c r="C89" s="44">
        <v>6</v>
      </c>
      <c r="D89" s="44">
        <v>7</v>
      </c>
      <c r="E89" s="45">
        <f t="shared" si="7"/>
        <v>19</v>
      </c>
      <c r="F89" s="46">
        <f>E89/887*100</f>
        <v>2.142051860202931</v>
      </c>
      <c r="G89" s="45">
        <v>7</v>
      </c>
      <c r="H89" s="46">
        <f>G89/290*100</f>
        <v>2.4137931034482758</v>
      </c>
      <c r="I89" s="45">
        <v>8</v>
      </c>
      <c r="J89" s="46">
        <f>I89/296*100</f>
        <v>2.7027027027027026</v>
      </c>
      <c r="K89" s="45">
        <v>1</v>
      </c>
      <c r="L89" s="47">
        <f t="shared" si="8"/>
        <v>0.56891624900934279</v>
      </c>
    </row>
    <row r="90" spans="2:12" ht="15.6" x14ac:dyDescent="0.25">
      <c r="B90" s="37" t="s">
        <v>141</v>
      </c>
      <c r="C90" s="38">
        <v>5</v>
      </c>
      <c r="D90" s="38">
        <v>5</v>
      </c>
      <c r="E90" s="39">
        <f t="shared" si="7"/>
        <v>15</v>
      </c>
      <c r="F90" s="40">
        <f>E90/488*100</f>
        <v>3.0737704918032787</v>
      </c>
      <c r="G90" s="39">
        <v>6</v>
      </c>
      <c r="H90" s="40">
        <f>G90/164*100</f>
        <v>3.6585365853658534</v>
      </c>
      <c r="I90" s="39">
        <v>6</v>
      </c>
      <c r="J90" s="41">
        <f>I90/169*100</f>
        <v>3.5502958579881656</v>
      </c>
      <c r="K90" s="42">
        <v>1</v>
      </c>
      <c r="L90" s="43">
        <f t="shared" si="8"/>
        <v>0.56568806740252109</v>
      </c>
    </row>
    <row r="91" spans="2:12" ht="15.6" x14ac:dyDescent="0.25">
      <c r="B91" s="37" t="s">
        <v>142</v>
      </c>
      <c r="C91" s="38">
        <v>5</v>
      </c>
      <c r="D91" s="38">
        <v>5</v>
      </c>
      <c r="E91" s="39">
        <f t="shared" si="7"/>
        <v>15</v>
      </c>
      <c r="F91" s="40">
        <f>E91/488*100</f>
        <v>3.0737704918032787</v>
      </c>
      <c r="G91" s="39">
        <v>6</v>
      </c>
      <c r="H91" s="40">
        <f>G91/164*100</f>
        <v>3.6585365853658534</v>
      </c>
      <c r="I91" s="39">
        <v>6</v>
      </c>
      <c r="J91" s="41">
        <f>I91/169*100</f>
        <v>3.5502958579881656</v>
      </c>
      <c r="K91" s="42">
        <v>1</v>
      </c>
      <c r="L91" s="43">
        <f t="shared" si="8"/>
        <v>0.56568806740252109</v>
      </c>
    </row>
    <row r="92" spans="2:12" ht="15.6" x14ac:dyDescent="0.25">
      <c r="B92" s="37" t="s">
        <v>143</v>
      </c>
      <c r="C92" s="38">
        <v>5</v>
      </c>
      <c r="D92" s="38">
        <v>5</v>
      </c>
      <c r="E92" s="39">
        <f t="shared" si="7"/>
        <v>15</v>
      </c>
      <c r="F92" s="40">
        <f>E92/488*100</f>
        <v>3.0737704918032787</v>
      </c>
      <c r="G92" s="39">
        <v>6</v>
      </c>
      <c r="H92" s="40">
        <f>G92/164*100</f>
        <v>3.6585365853658534</v>
      </c>
      <c r="I92" s="39">
        <v>6</v>
      </c>
      <c r="J92" s="41">
        <f>I92/169*100</f>
        <v>3.5502958579881656</v>
      </c>
      <c r="K92" s="42">
        <v>1</v>
      </c>
      <c r="L92" s="43">
        <f t="shared" si="8"/>
        <v>0.56568806740252109</v>
      </c>
    </row>
    <row r="93" spans="2:12" ht="15.6" x14ac:dyDescent="0.25">
      <c r="B93" s="37" t="s">
        <v>87</v>
      </c>
      <c r="C93" s="38">
        <v>5</v>
      </c>
      <c r="D93" s="38">
        <v>5</v>
      </c>
      <c r="E93" s="39">
        <f t="shared" si="7"/>
        <v>15</v>
      </c>
      <c r="F93" s="40">
        <f>E93/488*100</f>
        <v>3.0737704918032787</v>
      </c>
      <c r="G93" s="39">
        <v>6</v>
      </c>
      <c r="H93" s="40">
        <f>G93/164*100</f>
        <v>3.6585365853658534</v>
      </c>
      <c r="I93" s="39">
        <v>6</v>
      </c>
      <c r="J93" s="41">
        <f>I93/169*100</f>
        <v>3.5502958579881656</v>
      </c>
      <c r="K93" s="42">
        <v>1</v>
      </c>
      <c r="L93" s="43">
        <f t="shared" si="8"/>
        <v>0.56568806740252109</v>
      </c>
    </row>
    <row r="94" spans="2:12" ht="15.6" x14ac:dyDescent="0.25">
      <c r="B94" s="37" t="s">
        <v>144</v>
      </c>
      <c r="C94" s="38">
        <v>7</v>
      </c>
      <c r="D94" s="38">
        <v>6</v>
      </c>
      <c r="E94" s="39">
        <f t="shared" si="7"/>
        <v>20</v>
      </c>
      <c r="F94" s="40">
        <f>E94/488*100</f>
        <v>4.0983606557377046</v>
      </c>
      <c r="G94" s="39">
        <v>8</v>
      </c>
      <c r="H94" s="40">
        <f>G94/164*100</f>
        <v>4.8780487804878048</v>
      </c>
      <c r="I94" s="39">
        <v>8</v>
      </c>
      <c r="J94" s="41">
        <f>I94/169*100</f>
        <v>4.7337278106508878</v>
      </c>
      <c r="K94" s="42">
        <v>1</v>
      </c>
      <c r="L94" s="43">
        <f t="shared" si="8"/>
        <v>0.56568806740252098</v>
      </c>
    </row>
    <row r="95" spans="2:12" ht="14.4" x14ac:dyDescent="0.25">
      <c r="B95" s="37" t="s">
        <v>82</v>
      </c>
      <c r="C95" s="44">
        <v>6</v>
      </c>
      <c r="D95" s="44">
        <v>6</v>
      </c>
      <c r="E95" s="45">
        <f t="shared" si="7"/>
        <v>18</v>
      </c>
      <c r="F95" s="46">
        <f>E95/887*100</f>
        <v>2.029312288613303</v>
      </c>
      <c r="G95" s="45">
        <v>7</v>
      </c>
      <c r="H95" s="46">
        <f>G95/290*100</f>
        <v>2.4137931034482758</v>
      </c>
      <c r="I95" s="45">
        <v>7</v>
      </c>
      <c r="J95" s="46">
        <f>I95/296*100</f>
        <v>2.3648648648648649</v>
      </c>
      <c r="K95" s="45">
        <v>1</v>
      </c>
      <c r="L95" s="47">
        <f t="shared" si="8"/>
        <v>0.56428949418388707</v>
      </c>
    </row>
    <row r="96" spans="2:12" ht="15" x14ac:dyDescent="0.3">
      <c r="B96" s="61" t="s">
        <v>83</v>
      </c>
      <c r="C96" s="44">
        <v>5</v>
      </c>
      <c r="D96" s="44">
        <v>6</v>
      </c>
      <c r="E96" s="45">
        <f t="shared" si="7"/>
        <v>16</v>
      </c>
      <c r="F96" s="46">
        <f>E96/887*100</f>
        <v>1.8038331454340473</v>
      </c>
      <c r="G96" s="45">
        <v>6</v>
      </c>
      <c r="H96" s="46">
        <f>G96/290*100</f>
        <v>2.0689655172413794</v>
      </c>
      <c r="I96" s="45">
        <v>7</v>
      </c>
      <c r="J96" s="46">
        <f>I96/296*100</f>
        <v>2.3648648648648649</v>
      </c>
      <c r="K96" s="45">
        <v>1</v>
      </c>
      <c r="L96" s="47">
        <f t="shared" si="8"/>
        <v>0.5547869480618367</v>
      </c>
    </row>
    <row r="97" spans="2:12" ht="14.4" x14ac:dyDescent="0.25">
      <c r="B97" s="37" t="s">
        <v>84</v>
      </c>
      <c r="C97" s="44">
        <v>6</v>
      </c>
      <c r="D97" s="44">
        <v>8</v>
      </c>
      <c r="E97" s="45">
        <f t="shared" si="7"/>
        <v>20</v>
      </c>
      <c r="F97" s="46">
        <f>E97/887*100</f>
        <v>2.254791431792559</v>
      </c>
      <c r="G97" s="45">
        <v>8</v>
      </c>
      <c r="H97" s="46">
        <f>G97/290*100</f>
        <v>2.7586206896551726</v>
      </c>
      <c r="I97" s="45">
        <v>8</v>
      </c>
      <c r="J97" s="46">
        <f>I97/296*100</f>
        <v>2.7027027027027026</v>
      </c>
      <c r="K97" s="45">
        <v>1</v>
      </c>
      <c r="L97" s="47">
        <f t="shared" si="8"/>
        <v>0.54861478601211244</v>
      </c>
    </row>
    <row r="98" spans="2:12" ht="15.6" x14ac:dyDescent="0.25">
      <c r="B98" s="57" t="s">
        <v>18</v>
      </c>
      <c r="C98" s="38">
        <v>5</v>
      </c>
      <c r="D98" s="38">
        <v>8</v>
      </c>
      <c r="E98" s="50">
        <f t="shared" ref="E98:E129" si="12">C98*2+D98</f>
        <v>18</v>
      </c>
      <c r="F98" s="51">
        <f>E98/447*100</f>
        <v>4.0268456375838921</v>
      </c>
      <c r="G98" s="50">
        <v>7</v>
      </c>
      <c r="H98" s="51">
        <f>G98/142*100</f>
        <v>4.929577464788732</v>
      </c>
      <c r="I98" s="50">
        <v>7</v>
      </c>
      <c r="J98" s="51">
        <f>I98/143*100</f>
        <v>4.895104895104895</v>
      </c>
      <c r="K98" s="50">
        <v>1</v>
      </c>
      <c r="L98" s="52">
        <f t="shared" ref="L98:L121" si="13">F98/(H98+J98*0.5)</f>
        <v>0.54585532387702618</v>
      </c>
    </row>
    <row r="99" spans="2:12" ht="14.4" x14ac:dyDescent="0.25">
      <c r="B99" s="37" t="s">
        <v>119</v>
      </c>
      <c r="C99" s="39">
        <v>6</v>
      </c>
      <c r="D99" s="39">
        <v>6</v>
      </c>
      <c r="E99" s="39">
        <f t="shared" si="12"/>
        <v>18</v>
      </c>
      <c r="F99" s="40">
        <f>E99/591*100</f>
        <v>3.0456852791878175</v>
      </c>
      <c r="G99" s="39">
        <v>7</v>
      </c>
      <c r="H99" s="40">
        <f>G99/181*100</f>
        <v>3.867403314917127</v>
      </c>
      <c r="I99" s="39">
        <v>7</v>
      </c>
      <c r="J99" s="41">
        <f>I99/190*100</f>
        <v>3.6842105263157889</v>
      </c>
      <c r="K99" s="42">
        <v>1</v>
      </c>
      <c r="L99" s="43">
        <f t="shared" si="13"/>
        <v>0.53344087981293131</v>
      </c>
    </row>
    <row r="100" spans="2:12" ht="14.4" x14ac:dyDescent="0.25">
      <c r="B100" s="37" t="s">
        <v>85</v>
      </c>
      <c r="C100" s="44">
        <v>5</v>
      </c>
      <c r="D100" s="44">
        <v>7</v>
      </c>
      <c r="E100" s="45">
        <f t="shared" si="12"/>
        <v>17</v>
      </c>
      <c r="F100" s="46">
        <f>E100/887*100</f>
        <v>1.9165727170236753</v>
      </c>
      <c r="G100" s="45">
        <v>7</v>
      </c>
      <c r="H100" s="46">
        <f>G100/290*100</f>
        <v>2.4137931034482758</v>
      </c>
      <c r="I100" s="45">
        <v>7</v>
      </c>
      <c r="J100" s="46">
        <f>I100/296*100</f>
        <v>2.3648648648648649</v>
      </c>
      <c r="K100" s="45">
        <v>1</v>
      </c>
      <c r="L100" s="47">
        <f t="shared" si="13"/>
        <v>0.53294007784033781</v>
      </c>
    </row>
    <row r="101" spans="2:12" ht="15.6" x14ac:dyDescent="0.25">
      <c r="B101" s="37" t="s">
        <v>145</v>
      </c>
      <c r="C101" s="38">
        <v>7</v>
      </c>
      <c r="D101" s="38">
        <v>7</v>
      </c>
      <c r="E101" s="39">
        <f t="shared" si="12"/>
        <v>21</v>
      </c>
      <c r="F101" s="40">
        <f>E101/488*100</f>
        <v>4.3032786885245899</v>
      </c>
      <c r="G101" s="39">
        <v>9</v>
      </c>
      <c r="H101" s="40">
        <f>G101/164*100</f>
        <v>5.4878048780487809</v>
      </c>
      <c r="I101" s="39">
        <v>9</v>
      </c>
      <c r="J101" s="41">
        <f>I101/169*100</f>
        <v>5.3254437869822491</v>
      </c>
      <c r="K101" s="42">
        <v>1</v>
      </c>
      <c r="L101" s="43">
        <f t="shared" si="13"/>
        <v>0.52797552957568628</v>
      </c>
    </row>
    <row r="102" spans="2:12" ht="14.4" x14ac:dyDescent="0.25">
      <c r="B102" s="37" t="s">
        <v>86</v>
      </c>
      <c r="C102" s="44">
        <v>6</v>
      </c>
      <c r="D102" s="44">
        <v>7</v>
      </c>
      <c r="E102" s="45">
        <f t="shared" si="12"/>
        <v>19</v>
      </c>
      <c r="F102" s="46">
        <f>E102/887*100</f>
        <v>2.142051860202931</v>
      </c>
      <c r="G102" s="45">
        <v>8</v>
      </c>
      <c r="H102" s="46">
        <f>G102/290*100</f>
        <v>2.7586206896551726</v>
      </c>
      <c r="I102" s="45">
        <v>8</v>
      </c>
      <c r="J102" s="46">
        <f>I102/296*100</f>
        <v>2.7027027027027026</v>
      </c>
      <c r="K102" s="45">
        <v>1</v>
      </c>
      <c r="L102" s="47">
        <f t="shared" si="13"/>
        <v>0.52118404671150687</v>
      </c>
    </row>
    <row r="103" spans="2:12" ht="15.6" x14ac:dyDescent="0.25">
      <c r="B103" s="37" t="s">
        <v>146</v>
      </c>
      <c r="C103" s="38">
        <v>5</v>
      </c>
      <c r="D103" s="38">
        <v>6</v>
      </c>
      <c r="E103" s="39">
        <f t="shared" si="12"/>
        <v>16</v>
      </c>
      <c r="F103" s="40">
        <f>E103/488*100</f>
        <v>3.278688524590164</v>
      </c>
      <c r="G103" s="39">
        <v>7</v>
      </c>
      <c r="H103" s="40">
        <f>G103/164*100</f>
        <v>4.2682926829268295</v>
      </c>
      <c r="I103" s="39">
        <v>7</v>
      </c>
      <c r="J103" s="41">
        <f>I103/169*100</f>
        <v>4.1420118343195274</v>
      </c>
      <c r="K103" s="42">
        <v>1</v>
      </c>
      <c r="L103" s="43">
        <f t="shared" si="13"/>
        <v>0.5172005187680192</v>
      </c>
    </row>
    <row r="104" spans="2:12" ht="15.6" x14ac:dyDescent="0.25">
      <c r="B104" s="37" t="s">
        <v>147</v>
      </c>
      <c r="C104" s="38">
        <v>5</v>
      </c>
      <c r="D104" s="38">
        <v>8</v>
      </c>
      <c r="E104" s="39">
        <f t="shared" si="12"/>
        <v>18</v>
      </c>
      <c r="F104" s="40">
        <f>E104/488*100</f>
        <v>3.6885245901639343</v>
      </c>
      <c r="G104" s="39">
        <v>8</v>
      </c>
      <c r="H104" s="40">
        <f>G104/164*100</f>
        <v>4.8780487804878048</v>
      </c>
      <c r="I104" s="39">
        <v>8</v>
      </c>
      <c r="J104" s="41">
        <f>I104/169*100</f>
        <v>4.7337278106508878</v>
      </c>
      <c r="K104" s="42">
        <v>1</v>
      </c>
      <c r="L104" s="43">
        <f t="shared" si="13"/>
        <v>0.50911926066226887</v>
      </c>
    </row>
    <row r="105" spans="2:12" ht="14.4" x14ac:dyDescent="0.25">
      <c r="B105" s="37" t="s">
        <v>38</v>
      </c>
      <c r="C105" s="39">
        <v>8</v>
      </c>
      <c r="D105" s="39">
        <v>6</v>
      </c>
      <c r="E105" s="39">
        <f t="shared" si="12"/>
        <v>22</v>
      </c>
      <c r="F105" s="40">
        <f>E105/591*100</f>
        <v>3.7225042301184432</v>
      </c>
      <c r="G105" s="39">
        <v>9</v>
      </c>
      <c r="H105" s="40">
        <f>G105/181*100</f>
        <v>4.972375690607735</v>
      </c>
      <c r="I105" s="39">
        <v>9</v>
      </c>
      <c r="J105" s="41">
        <f>I105/190*100</f>
        <v>4.7368421052631584</v>
      </c>
      <c r="K105" s="42">
        <v>1</v>
      </c>
      <c r="L105" s="43">
        <f t="shared" si="13"/>
        <v>0.50709812031599621</v>
      </c>
    </row>
    <row r="106" spans="2:12" ht="14.4" x14ac:dyDescent="0.25">
      <c r="B106" s="37" t="s">
        <v>120</v>
      </c>
      <c r="C106" s="39">
        <v>6</v>
      </c>
      <c r="D106" s="39">
        <v>5</v>
      </c>
      <c r="E106" s="39">
        <f t="shared" si="12"/>
        <v>17</v>
      </c>
      <c r="F106" s="40">
        <f>E106/591*100</f>
        <v>2.8764805414551606</v>
      </c>
      <c r="G106" s="39">
        <v>7</v>
      </c>
      <c r="H106" s="40">
        <f>G106/181*100</f>
        <v>3.867403314917127</v>
      </c>
      <c r="I106" s="39">
        <v>7</v>
      </c>
      <c r="J106" s="41">
        <f>I106/190*100</f>
        <v>3.6842105263157889</v>
      </c>
      <c r="K106" s="42">
        <v>1</v>
      </c>
      <c r="L106" s="43">
        <f t="shared" si="13"/>
        <v>0.50380527537887942</v>
      </c>
    </row>
    <row r="107" spans="2:12" ht="14.4" x14ac:dyDescent="0.25">
      <c r="B107" s="37" t="s">
        <v>121</v>
      </c>
      <c r="C107" s="39">
        <v>6</v>
      </c>
      <c r="D107" s="39">
        <v>5</v>
      </c>
      <c r="E107" s="39">
        <f t="shared" si="12"/>
        <v>17</v>
      </c>
      <c r="F107" s="40">
        <f>E107/591*100</f>
        <v>2.8764805414551606</v>
      </c>
      <c r="G107" s="39">
        <v>7</v>
      </c>
      <c r="H107" s="40">
        <f>G107/181*100</f>
        <v>3.867403314917127</v>
      </c>
      <c r="I107" s="39">
        <v>7</v>
      </c>
      <c r="J107" s="41">
        <f>I107/190*100</f>
        <v>3.6842105263157889</v>
      </c>
      <c r="K107" s="42">
        <v>1</v>
      </c>
      <c r="L107" s="43">
        <f t="shared" si="13"/>
        <v>0.50380527537887942</v>
      </c>
    </row>
    <row r="108" spans="2:12" ht="14.4" x14ac:dyDescent="0.25">
      <c r="B108" s="37" t="s">
        <v>87</v>
      </c>
      <c r="C108" s="44">
        <v>5</v>
      </c>
      <c r="D108" s="44">
        <v>6</v>
      </c>
      <c r="E108" s="45">
        <f t="shared" si="12"/>
        <v>16</v>
      </c>
      <c r="F108" s="46">
        <f>E108/887*100</f>
        <v>1.8038331454340473</v>
      </c>
      <c r="G108" s="45">
        <v>7</v>
      </c>
      <c r="H108" s="46">
        <f>G108/290*100</f>
        <v>2.4137931034482758</v>
      </c>
      <c r="I108" s="45">
        <v>7</v>
      </c>
      <c r="J108" s="46">
        <f>I108/296*100</f>
        <v>2.3648648648648649</v>
      </c>
      <c r="K108" s="45">
        <v>1</v>
      </c>
      <c r="L108" s="47">
        <f t="shared" si="13"/>
        <v>0.50159066149678855</v>
      </c>
    </row>
    <row r="109" spans="2:12" ht="14.4" x14ac:dyDescent="0.25">
      <c r="B109" s="37" t="s">
        <v>88</v>
      </c>
      <c r="C109" s="44">
        <v>5</v>
      </c>
      <c r="D109" s="44">
        <v>6</v>
      </c>
      <c r="E109" s="45">
        <f t="shared" si="12"/>
        <v>16</v>
      </c>
      <c r="F109" s="46">
        <f>E109/887*100</f>
        <v>1.8038331454340473</v>
      </c>
      <c r="G109" s="45">
        <v>7</v>
      </c>
      <c r="H109" s="46">
        <f>G109/290*100</f>
        <v>2.4137931034482758</v>
      </c>
      <c r="I109" s="45">
        <v>7</v>
      </c>
      <c r="J109" s="46">
        <f>I109/296*100</f>
        <v>2.3648648648648649</v>
      </c>
      <c r="K109" s="45">
        <v>1</v>
      </c>
      <c r="L109" s="47">
        <f t="shared" si="13"/>
        <v>0.50159066149678855</v>
      </c>
    </row>
    <row r="110" spans="2:12" ht="14.4" x14ac:dyDescent="0.25">
      <c r="B110" s="37" t="s">
        <v>89</v>
      </c>
      <c r="C110" s="44">
        <v>5</v>
      </c>
      <c r="D110" s="44">
        <v>6</v>
      </c>
      <c r="E110" s="45">
        <f t="shared" si="12"/>
        <v>16</v>
      </c>
      <c r="F110" s="46">
        <f>E110/887*100</f>
        <v>1.8038331454340473</v>
      </c>
      <c r="G110" s="45">
        <v>7</v>
      </c>
      <c r="H110" s="46">
        <f>G110/290*100</f>
        <v>2.4137931034482758</v>
      </c>
      <c r="I110" s="45">
        <v>7</v>
      </c>
      <c r="J110" s="46">
        <f>I110/296*100</f>
        <v>2.3648648648648649</v>
      </c>
      <c r="K110" s="45">
        <v>1</v>
      </c>
      <c r="L110" s="47">
        <f t="shared" si="13"/>
        <v>0.50159066149678855</v>
      </c>
    </row>
    <row r="111" spans="2:12" ht="14.4" x14ac:dyDescent="0.25">
      <c r="B111" s="37" t="s">
        <v>90</v>
      </c>
      <c r="C111" s="44">
        <v>6</v>
      </c>
      <c r="D111" s="44">
        <v>6</v>
      </c>
      <c r="E111" s="45">
        <f t="shared" si="12"/>
        <v>18</v>
      </c>
      <c r="F111" s="46">
        <f>E111/887*100</f>
        <v>2.029312288613303</v>
      </c>
      <c r="G111" s="45">
        <v>8</v>
      </c>
      <c r="H111" s="46">
        <f>G111/290*100</f>
        <v>2.7586206896551726</v>
      </c>
      <c r="I111" s="45">
        <v>8</v>
      </c>
      <c r="J111" s="46">
        <f>I111/296*100</f>
        <v>2.7027027027027026</v>
      </c>
      <c r="K111" s="45">
        <v>1</v>
      </c>
      <c r="L111" s="47">
        <f t="shared" si="13"/>
        <v>0.49375330741090123</v>
      </c>
    </row>
    <row r="112" spans="2:12" ht="15.6" x14ac:dyDescent="0.25">
      <c r="B112" s="53" t="s">
        <v>24</v>
      </c>
      <c r="C112" s="38">
        <v>5</v>
      </c>
      <c r="D112" s="38">
        <v>6</v>
      </c>
      <c r="E112" s="39">
        <f t="shared" si="12"/>
        <v>16</v>
      </c>
      <c r="F112" s="40">
        <f>E112/447*100</f>
        <v>3.5794183445190155</v>
      </c>
      <c r="G112" s="39">
        <v>7</v>
      </c>
      <c r="H112" s="40">
        <f>G112/142*100</f>
        <v>4.929577464788732</v>
      </c>
      <c r="I112" s="39">
        <v>7</v>
      </c>
      <c r="J112" s="40">
        <f>I112/143*100</f>
        <v>4.895104895104895</v>
      </c>
      <c r="K112" s="39">
        <v>1</v>
      </c>
      <c r="L112" s="48">
        <f t="shared" si="13"/>
        <v>0.48520473233513439</v>
      </c>
    </row>
    <row r="113" spans="2:12" ht="15.6" x14ac:dyDescent="0.25">
      <c r="B113" s="37" t="s">
        <v>148</v>
      </c>
      <c r="C113" s="38">
        <v>5</v>
      </c>
      <c r="D113" s="38">
        <v>5</v>
      </c>
      <c r="E113" s="39">
        <f t="shared" si="12"/>
        <v>15</v>
      </c>
      <c r="F113" s="40">
        <f>E113/488*100</f>
        <v>3.0737704918032787</v>
      </c>
      <c r="G113" s="39">
        <v>7</v>
      </c>
      <c r="H113" s="40">
        <f>G113/164*100</f>
        <v>4.2682926829268295</v>
      </c>
      <c r="I113" s="39">
        <v>7</v>
      </c>
      <c r="J113" s="41">
        <f>I113/169*100</f>
        <v>4.1420118343195274</v>
      </c>
      <c r="K113" s="42">
        <v>1</v>
      </c>
      <c r="L113" s="43">
        <f t="shared" si="13"/>
        <v>0.48487548634501798</v>
      </c>
    </row>
    <row r="114" spans="2:12" ht="15.6" x14ac:dyDescent="0.25">
      <c r="B114" s="57" t="s">
        <v>32</v>
      </c>
      <c r="C114" s="38">
        <v>6</v>
      </c>
      <c r="D114" s="38">
        <v>7</v>
      </c>
      <c r="E114" s="50">
        <f t="shared" si="12"/>
        <v>19</v>
      </c>
      <c r="F114" s="51">
        <f>E114/447*100</f>
        <v>4.2505592841163313</v>
      </c>
      <c r="G114" s="50">
        <v>8</v>
      </c>
      <c r="H114" s="51">
        <f>G114/142*100</f>
        <v>5.6338028169014089</v>
      </c>
      <c r="I114" s="50">
        <v>9</v>
      </c>
      <c r="J114" s="51">
        <f>I114/143*100</f>
        <v>6.2937062937062942</v>
      </c>
      <c r="K114" s="50">
        <v>1</v>
      </c>
      <c r="L114" s="52">
        <f t="shared" si="13"/>
        <v>0.48408220315909262</v>
      </c>
    </row>
    <row r="115" spans="2:12" ht="14.4" x14ac:dyDescent="0.25">
      <c r="B115" s="37" t="s">
        <v>91</v>
      </c>
      <c r="C115" s="44">
        <v>5</v>
      </c>
      <c r="D115" s="44">
        <v>6</v>
      </c>
      <c r="E115" s="45">
        <f t="shared" si="12"/>
        <v>16</v>
      </c>
      <c r="F115" s="46">
        <f>E115/887*100</f>
        <v>1.8038331454340473</v>
      </c>
      <c r="G115" s="45">
        <v>7</v>
      </c>
      <c r="H115" s="46">
        <f>G115/290*100</f>
        <v>2.4137931034482758</v>
      </c>
      <c r="I115" s="45">
        <v>8</v>
      </c>
      <c r="J115" s="46">
        <f>I115/296*100</f>
        <v>2.7027027027027026</v>
      </c>
      <c r="K115" s="45">
        <v>1</v>
      </c>
      <c r="L115" s="47">
        <f t="shared" si="13"/>
        <v>0.47908736758681503</v>
      </c>
    </row>
    <row r="116" spans="2:12" ht="15.6" x14ac:dyDescent="0.25">
      <c r="B116" s="53" t="s">
        <v>34</v>
      </c>
      <c r="C116" s="38">
        <v>5</v>
      </c>
      <c r="D116" s="38">
        <v>5</v>
      </c>
      <c r="E116" s="39">
        <f t="shared" si="12"/>
        <v>15</v>
      </c>
      <c r="F116" s="40">
        <f>E116/447*100</f>
        <v>3.3557046979865772</v>
      </c>
      <c r="G116" s="39">
        <v>7</v>
      </c>
      <c r="H116" s="40">
        <f>G116/142*100</f>
        <v>4.929577464788732</v>
      </c>
      <c r="I116" s="39">
        <v>7</v>
      </c>
      <c r="J116" s="40">
        <f>I116/143*100</f>
        <v>4.895104895104895</v>
      </c>
      <c r="K116" s="39">
        <v>1</v>
      </c>
      <c r="L116" s="48">
        <f t="shared" si="13"/>
        <v>0.4548794365641885</v>
      </c>
    </row>
    <row r="117" spans="2:12" ht="15.6" x14ac:dyDescent="0.25">
      <c r="B117" s="53" t="s">
        <v>35</v>
      </c>
      <c r="C117" s="38">
        <v>5</v>
      </c>
      <c r="D117" s="38">
        <v>6</v>
      </c>
      <c r="E117" s="39">
        <f t="shared" si="12"/>
        <v>16</v>
      </c>
      <c r="F117" s="40">
        <f>E117/447*100</f>
        <v>3.5794183445190155</v>
      </c>
      <c r="G117" s="39">
        <v>8</v>
      </c>
      <c r="H117" s="40">
        <f>G117/142*100</f>
        <v>5.6338028169014089</v>
      </c>
      <c r="I117" s="39">
        <v>8</v>
      </c>
      <c r="J117" s="40">
        <f>I117/143*100</f>
        <v>5.5944055944055942</v>
      </c>
      <c r="K117" s="39">
        <v>1</v>
      </c>
      <c r="L117" s="48">
        <f t="shared" si="13"/>
        <v>0.42455414079324255</v>
      </c>
    </row>
    <row r="118" spans="2:12" ht="14.4" x14ac:dyDescent="0.25">
      <c r="B118" s="37" t="s">
        <v>93</v>
      </c>
      <c r="C118" s="44">
        <v>4</v>
      </c>
      <c r="D118" s="44">
        <v>5</v>
      </c>
      <c r="E118" s="45">
        <f t="shared" si="12"/>
        <v>13</v>
      </c>
      <c r="F118" s="46">
        <f>E118/887*100</f>
        <v>1.4656144306651635</v>
      </c>
      <c r="G118" s="45">
        <v>7</v>
      </c>
      <c r="H118" s="46">
        <f>G118/290*100</f>
        <v>2.4137931034482758</v>
      </c>
      <c r="I118" s="45">
        <v>7</v>
      </c>
      <c r="J118" s="46">
        <f>I118/296*100</f>
        <v>2.3648648648648649</v>
      </c>
      <c r="K118" s="45">
        <v>1</v>
      </c>
      <c r="L118" s="47">
        <f t="shared" si="13"/>
        <v>0.4075424124661407</v>
      </c>
    </row>
    <row r="119" spans="2:12" ht="14.4" x14ac:dyDescent="0.25">
      <c r="B119" s="37" t="s">
        <v>94</v>
      </c>
      <c r="C119" s="44">
        <v>4</v>
      </c>
      <c r="D119" s="44">
        <v>5</v>
      </c>
      <c r="E119" s="45">
        <f t="shared" si="12"/>
        <v>13</v>
      </c>
      <c r="F119" s="46">
        <f>E119/887*100</f>
        <v>1.4656144306651635</v>
      </c>
      <c r="G119" s="45">
        <v>7</v>
      </c>
      <c r="H119" s="46">
        <f>G119/290*100</f>
        <v>2.4137931034482758</v>
      </c>
      <c r="I119" s="45">
        <v>7</v>
      </c>
      <c r="J119" s="46">
        <f>I119/296*100</f>
        <v>2.3648648648648649</v>
      </c>
      <c r="K119" s="45">
        <v>1</v>
      </c>
      <c r="L119" s="47">
        <f t="shared" si="13"/>
        <v>0.4075424124661407</v>
      </c>
    </row>
    <row r="120" spans="2:12" ht="15.6" x14ac:dyDescent="0.25">
      <c r="B120" s="37" t="s">
        <v>149</v>
      </c>
      <c r="C120" s="38">
        <v>5</v>
      </c>
      <c r="D120" s="38">
        <v>4</v>
      </c>
      <c r="E120" s="39">
        <f t="shared" si="12"/>
        <v>14</v>
      </c>
      <c r="F120" s="40">
        <f>E120/488*100</f>
        <v>2.8688524590163933</v>
      </c>
      <c r="G120" s="39">
        <v>8</v>
      </c>
      <c r="H120" s="40">
        <f>G120/164*100</f>
        <v>4.8780487804878048</v>
      </c>
      <c r="I120" s="39">
        <v>8</v>
      </c>
      <c r="J120" s="41">
        <f>I120/169*100</f>
        <v>4.7337278106508878</v>
      </c>
      <c r="K120" s="42">
        <v>1</v>
      </c>
      <c r="L120" s="43">
        <f t="shared" si="13"/>
        <v>0.39598164718176471</v>
      </c>
    </row>
    <row r="121" spans="2:12" ht="14.4" x14ac:dyDescent="0.25">
      <c r="B121" s="37" t="s">
        <v>124</v>
      </c>
      <c r="C121" s="39">
        <v>5</v>
      </c>
      <c r="D121" s="39">
        <v>3</v>
      </c>
      <c r="E121" s="39">
        <f t="shared" si="12"/>
        <v>13</v>
      </c>
      <c r="F121" s="40">
        <f>E121/591*100</f>
        <v>2.1996615905245349</v>
      </c>
      <c r="G121" s="39">
        <v>7</v>
      </c>
      <c r="H121" s="40">
        <f>G121/181*100</f>
        <v>3.867403314917127</v>
      </c>
      <c r="I121" s="39">
        <v>7</v>
      </c>
      <c r="J121" s="41">
        <f>I121/190*100</f>
        <v>3.6842105263157889</v>
      </c>
      <c r="K121" s="42">
        <v>1</v>
      </c>
      <c r="L121" s="43">
        <f t="shared" si="13"/>
        <v>0.3852628576426726</v>
      </c>
    </row>
  </sheetData>
  <sortState ref="B2:L121">
    <sortCondition descending="1" ref="L2:L121"/>
  </sortState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26</vt:i4>
      </vt:variant>
    </vt:vector>
  </HeadingPairs>
  <TitlesOfParts>
    <vt:vector size="31" baseType="lpstr">
      <vt:lpstr>教师</vt:lpstr>
      <vt:lpstr>管理员</vt:lpstr>
      <vt:lpstr>学生</vt:lpstr>
      <vt:lpstr>owner</vt:lpstr>
      <vt:lpstr>总表（优先级排序）</vt:lpstr>
      <vt:lpstr>管理员!_Hlk533146795</vt:lpstr>
      <vt:lpstr>管理员!_Hlk533189806</vt:lpstr>
      <vt:lpstr>管理员!_Hlk533190084</vt:lpstr>
      <vt:lpstr>管理员!_Hlk533197954</vt:lpstr>
      <vt:lpstr>管理员!_Hlk533198088</vt:lpstr>
      <vt:lpstr>管理员!_Hlk533199882</vt:lpstr>
      <vt:lpstr>管理员!_Hlk533201693</vt:lpstr>
      <vt:lpstr>管理员!_Hlk533206199</vt:lpstr>
      <vt:lpstr>管理员!_Hlk533209062</vt:lpstr>
      <vt:lpstr>owner!_Hlk533260660</vt:lpstr>
      <vt:lpstr>owner!_Hlk533260718</vt:lpstr>
      <vt:lpstr>owner!_Hlk533262223</vt:lpstr>
      <vt:lpstr>owner!_Hlk533276321</vt:lpstr>
      <vt:lpstr>owner!_Hlk533276375</vt:lpstr>
      <vt:lpstr>学生!_Hlk533316496</vt:lpstr>
      <vt:lpstr>学生!_Hlk533316871</vt:lpstr>
      <vt:lpstr>学生!_Hlk533317138</vt:lpstr>
      <vt:lpstr>学生!_Hlk533317433</vt:lpstr>
      <vt:lpstr>学生!_Hlk533317733</vt:lpstr>
      <vt:lpstr>学生!_Hlk533318067</vt:lpstr>
      <vt:lpstr>学生!_Hlk533318801</vt:lpstr>
      <vt:lpstr>学生!_Hlk533319050</vt:lpstr>
      <vt:lpstr>学生!_Hlk533325052</vt:lpstr>
      <vt:lpstr>学生!_Hlk533325167</vt:lpstr>
      <vt:lpstr>学生!_Hlk533325442</vt:lpstr>
      <vt:lpstr>学生!_Hlk533325558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jet</cp:lastModifiedBy>
  <dcterms:created xsi:type="dcterms:W3CDTF">2015-06-05T18:19:00Z</dcterms:created>
  <dcterms:modified xsi:type="dcterms:W3CDTF">2019-01-13T10:32:16Z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5ee064a7-d632-41d6-8ee6-f0823ba89745</vt:lpwstr>
  </property>
  <property fmtid="{D5CDD505-2E9C-101B-9397-08002B2CF9AE}" pid="3" name="KSOProductBuildVer">
    <vt:lpwstr>2052-11.1.0.8214</vt:lpwstr>
  </property>
</Properties>
</file>