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3068" activeTab="3"/>
  </bookViews>
  <sheets>
    <sheet name="教师" sheetId="1" r:id="rId1"/>
    <sheet name="管理员" sheetId="2" r:id="rId2"/>
    <sheet name="学生" sheetId="3" r:id="rId3"/>
    <sheet name="owner" sheetId="4" r:id="rId4"/>
    <sheet name="总表（优先级排序）" sheetId="5" r:id="rId5"/>
  </sheets>
  <definedNames>
    <definedName name="_Hlk533146795" localSheetId="1">管理员!$A$4</definedName>
    <definedName name="_Hlk533189806" localSheetId="1">管理员!$A$20</definedName>
    <definedName name="_Hlk533190084" localSheetId="1">管理员!$A$21</definedName>
    <definedName name="_Hlk533197954" localSheetId="1">管理员!$A$26</definedName>
    <definedName name="_Hlk533198088" localSheetId="1">管理员!$A$27</definedName>
    <definedName name="_Hlk533199882" localSheetId="1">管理员!$A$32</definedName>
    <definedName name="_Hlk533201693" localSheetId="1">管理员!$A$45</definedName>
    <definedName name="_Hlk533206199" localSheetId="1">管理员!$A$47</definedName>
    <definedName name="_Hlk533209062" localSheetId="1">管理员!$A$49</definedName>
    <definedName name="_Hlk533260660" localSheetId="3">owner!$A$7</definedName>
    <definedName name="_Hlk533260718" localSheetId="3">owner!$A$5</definedName>
    <definedName name="_Hlk533262223" localSheetId="3">owner!$A$8</definedName>
    <definedName name="_Hlk533276321" localSheetId="3">owner!$A$27</definedName>
    <definedName name="_Hlk533276375" localSheetId="3">owner!$A$28</definedName>
    <definedName name="_Hlk533316496" localSheetId="2">学生!$A$6</definedName>
    <definedName name="_Hlk533316871" localSheetId="2">学生!$A$7</definedName>
    <definedName name="_Hlk533317138" localSheetId="2">学生!$A$8</definedName>
    <definedName name="_Hlk533317433" localSheetId="2">学生!$A$9</definedName>
    <definedName name="_Hlk533317733" localSheetId="2">学生!$A$11</definedName>
    <definedName name="_Hlk533318067" localSheetId="2">学生!$A$12</definedName>
    <definedName name="_Hlk533318801" localSheetId="2">学生!$A$15</definedName>
    <definedName name="_Hlk533319050" localSheetId="2">学生!$A$16</definedName>
    <definedName name="_Hlk533325052" localSheetId="2">学生!$A$30</definedName>
    <definedName name="_Hlk533325167" localSheetId="2">学生!$A$31</definedName>
    <definedName name="_Hlk533325277" localSheetId="2">学生!#REF!</definedName>
    <definedName name="_Hlk533325442" localSheetId="2">学生!$A$32</definedName>
    <definedName name="_Hlk533325558" localSheetId="2">学生!$A$33</definedName>
  </definedNames>
  <calcPr calcId="125725" concurrentCalc="0"/>
</workbook>
</file>

<file path=xl/calcChain.xml><?xml version="1.0" encoding="utf-8"?>
<calcChain xmlns="http://schemas.openxmlformats.org/spreadsheetml/2006/main">
  <c r="E138" i="5"/>
  <c r="F138"/>
  <c r="H138"/>
  <c r="J138"/>
  <c r="L138"/>
  <c r="E127"/>
  <c r="F127"/>
  <c r="H127"/>
  <c r="J127"/>
  <c r="L127"/>
  <c r="E118"/>
  <c r="F118"/>
  <c r="H118"/>
  <c r="J118"/>
  <c r="L118"/>
  <c r="E116"/>
  <c r="F116"/>
  <c r="H116"/>
  <c r="J116"/>
  <c r="L116"/>
  <c r="E114"/>
  <c r="F114"/>
  <c r="H114"/>
  <c r="J114"/>
  <c r="L114"/>
  <c r="E106"/>
  <c r="F106"/>
  <c r="H106"/>
  <c r="J106"/>
  <c r="L106"/>
  <c r="E105"/>
  <c r="F105"/>
  <c r="H105"/>
  <c r="J105"/>
  <c r="L105"/>
  <c r="E104"/>
  <c r="F104"/>
  <c r="H104"/>
  <c r="J104"/>
  <c r="L104"/>
  <c r="E103"/>
  <c r="F103"/>
  <c r="H103"/>
  <c r="J103"/>
  <c r="L103"/>
  <c r="E102"/>
  <c r="F102"/>
  <c r="H102"/>
  <c r="J102"/>
  <c r="L102"/>
  <c r="E97"/>
  <c r="F97"/>
  <c r="H97"/>
  <c r="J97"/>
  <c r="L97"/>
  <c r="E73"/>
  <c r="F73"/>
  <c r="H73"/>
  <c r="J73"/>
  <c r="L73"/>
  <c r="E65"/>
  <c r="F65"/>
  <c r="H65"/>
  <c r="J65"/>
  <c r="L65"/>
  <c r="E64"/>
  <c r="F64"/>
  <c r="H64"/>
  <c r="J64"/>
  <c r="L64"/>
  <c r="E62"/>
  <c r="F62"/>
  <c r="H62"/>
  <c r="J62"/>
  <c r="L62"/>
  <c r="E51"/>
  <c r="F51"/>
  <c r="H51"/>
  <c r="J51"/>
  <c r="L51"/>
  <c r="E50"/>
  <c r="F50"/>
  <c r="H50"/>
  <c r="J50"/>
  <c r="L50"/>
  <c r="E47"/>
  <c r="F47"/>
  <c r="H47"/>
  <c r="J47"/>
  <c r="L47"/>
  <c r="E43"/>
  <c r="F43"/>
  <c r="H43"/>
  <c r="J43"/>
  <c r="L43"/>
  <c r="E36"/>
  <c r="F36"/>
  <c r="H36"/>
  <c r="J36"/>
  <c r="L36"/>
  <c r="E30"/>
  <c r="F30"/>
  <c r="H30"/>
  <c r="J30"/>
  <c r="L30"/>
  <c r="E28"/>
  <c r="F28"/>
  <c r="H28"/>
  <c r="J28"/>
  <c r="L28"/>
  <c r="E27"/>
  <c r="F27"/>
  <c r="H27"/>
  <c r="J27"/>
  <c r="L27"/>
  <c r="E26"/>
  <c r="F26"/>
  <c r="H26"/>
  <c r="J26"/>
  <c r="L26"/>
  <c r="E16"/>
  <c r="F16"/>
  <c r="H16"/>
  <c r="J16"/>
  <c r="L16"/>
  <c r="E2"/>
  <c r="F2"/>
  <c r="H2"/>
  <c r="J2"/>
  <c r="L2"/>
  <c r="E139"/>
  <c r="F139"/>
  <c r="H139"/>
  <c r="J139"/>
  <c r="L139"/>
  <c r="E133"/>
  <c r="F133"/>
  <c r="H133"/>
  <c r="J133"/>
  <c r="L133"/>
  <c r="E132"/>
  <c r="F132"/>
  <c r="H132"/>
  <c r="J132"/>
  <c r="L132"/>
  <c r="E131"/>
  <c r="F131"/>
  <c r="H131"/>
  <c r="J131"/>
  <c r="L131"/>
  <c r="E121"/>
  <c r="F121"/>
  <c r="H121"/>
  <c r="J121"/>
  <c r="L121"/>
  <c r="E120"/>
  <c r="F120"/>
  <c r="H120"/>
  <c r="J120"/>
  <c r="L120"/>
  <c r="E119"/>
  <c r="F119"/>
  <c r="H119"/>
  <c r="J119"/>
  <c r="L119"/>
  <c r="E112"/>
  <c r="F112"/>
  <c r="H112"/>
  <c r="J112"/>
  <c r="L112"/>
  <c r="E110"/>
  <c r="F110"/>
  <c r="H110"/>
  <c r="J110"/>
  <c r="L110"/>
  <c r="E90"/>
  <c r="F90"/>
  <c r="H90"/>
  <c r="J90"/>
  <c r="L90"/>
  <c r="E83"/>
  <c r="F83"/>
  <c r="H83"/>
  <c r="J83"/>
  <c r="L83"/>
  <c r="E82"/>
  <c r="F82"/>
  <c r="H82"/>
  <c r="J82"/>
  <c r="L82"/>
  <c r="E81"/>
  <c r="F81"/>
  <c r="H81"/>
  <c r="J81"/>
  <c r="L81"/>
  <c r="E80"/>
  <c r="F80"/>
  <c r="H80"/>
  <c r="J80"/>
  <c r="L80"/>
  <c r="E72"/>
  <c r="F72"/>
  <c r="H72"/>
  <c r="J72"/>
  <c r="L72"/>
  <c r="E61"/>
  <c r="F61"/>
  <c r="H61"/>
  <c r="J61"/>
  <c r="L61"/>
  <c r="E49"/>
  <c r="F49"/>
  <c r="H49"/>
  <c r="J49"/>
  <c r="L49"/>
  <c r="E41"/>
  <c r="F41"/>
  <c r="H41"/>
  <c r="J41"/>
  <c r="L41"/>
  <c r="E39"/>
  <c r="F39"/>
  <c r="H39"/>
  <c r="J39"/>
  <c r="L39"/>
  <c r="E29"/>
  <c r="F29"/>
  <c r="H29"/>
  <c r="J29"/>
  <c r="L29"/>
  <c r="E25"/>
  <c r="F25"/>
  <c r="H25"/>
  <c r="J25"/>
  <c r="L25"/>
  <c r="E24"/>
  <c r="F24"/>
  <c r="H24"/>
  <c r="J24"/>
  <c r="L24"/>
  <c r="E23"/>
  <c r="F23"/>
  <c r="H23"/>
  <c r="J23"/>
  <c r="L23"/>
  <c r="E20"/>
  <c r="F20"/>
  <c r="H20"/>
  <c r="J20"/>
  <c r="L20"/>
  <c r="E19"/>
  <c r="F19"/>
  <c r="H19"/>
  <c r="J19"/>
  <c r="L19"/>
  <c r="E14"/>
  <c r="F14"/>
  <c r="H14"/>
  <c r="J14"/>
  <c r="L14"/>
  <c r="E13"/>
  <c r="F13"/>
  <c r="H13"/>
  <c r="J13"/>
  <c r="L13"/>
  <c r="E8"/>
  <c r="F8"/>
  <c r="H8"/>
  <c r="J8"/>
  <c r="L8"/>
  <c r="E7"/>
  <c r="F7"/>
  <c r="H7"/>
  <c r="J7"/>
  <c r="L7"/>
  <c r="E5"/>
  <c r="F5"/>
  <c r="H5"/>
  <c r="J5"/>
  <c r="L5"/>
  <c r="E136"/>
  <c r="F136"/>
  <c r="H136"/>
  <c r="J136"/>
  <c r="L136"/>
  <c r="E135"/>
  <c r="F135"/>
  <c r="H135"/>
  <c r="J135"/>
  <c r="L135"/>
  <c r="E134"/>
  <c r="F134"/>
  <c r="H134"/>
  <c r="J134"/>
  <c r="L134"/>
  <c r="E128"/>
  <c r="F128"/>
  <c r="H128"/>
  <c r="J128"/>
  <c r="L128"/>
  <c r="E126"/>
  <c r="F126"/>
  <c r="H126"/>
  <c r="J126"/>
  <c r="L126"/>
  <c r="E124"/>
  <c r="F124"/>
  <c r="H124"/>
  <c r="J124"/>
  <c r="L124"/>
  <c r="E123"/>
  <c r="F123"/>
  <c r="H123"/>
  <c r="J123"/>
  <c r="L123"/>
  <c r="E122"/>
  <c r="F122"/>
  <c r="H122"/>
  <c r="J122"/>
  <c r="L122"/>
  <c r="E115"/>
  <c r="F115"/>
  <c r="H115"/>
  <c r="J115"/>
  <c r="L115"/>
  <c r="E113"/>
  <c r="F113"/>
  <c r="H113"/>
  <c r="J113"/>
  <c r="L113"/>
  <c r="E109"/>
  <c r="F109"/>
  <c r="H109"/>
  <c r="J109"/>
  <c r="L109"/>
  <c r="E108"/>
  <c r="F108"/>
  <c r="H108"/>
  <c r="J108"/>
  <c r="L108"/>
  <c r="E107"/>
  <c r="F107"/>
  <c r="H107"/>
  <c r="J107"/>
  <c r="L107"/>
  <c r="E101"/>
  <c r="F101"/>
  <c r="H101"/>
  <c r="J101"/>
  <c r="L101"/>
  <c r="E96"/>
  <c r="F96"/>
  <c r="H96"/>
  <c r="J96"/>
  <c r="L96"/>
  <c r="E95"/>
  <c r="F95"/>
  <c r="H95"/>
  <c r="J95"/>
  <c r="L95"/>
  <c r="E94"/>
  <c r="F94"/>
  <c r="H94"/>
  <c r="J94"/>
  <c r="L94"/>
  <c r="E93"/>
  <c r="F93"/>
  <c r="H93"/>
  <c r="J93"/>
  <c r="L93"/>
  <c r="E92"/>
  <c r="F92"/>
  <c r="H92"/>
  <c r="J92"/>
  <c r="L92"/>
  <c r="E91"/>
  <c r="F91"/>
  <c r="H91"/>
  <c r="J91"/>
  <c r="L91"/>
  <c r="E89"/>
  <c r="F89"/>
  <c r="H89"/>
  <c r="J89"/>
  <c r="L89"/>
  <c r="E87"/>
  <c r="F87"/>
  <c r="H87"/>
  <c r="J87"/>
  <c r="L87"/>
  <c r="E84"/>
  <c r="F84"/>
  <c r="H84"/>
  <c r="J84"/>
  <c r="L84"/>
  <c r="E79"/>
  <c r="F79"/>
  <c r="H79"/>
  <c r="J79"/>
  <c r="L79"/>
  <c r="E78"/>
  <c r="F78"/>
  <c r="H78"/>
  <c r="J78"/>
  <c r="L78"/>
  <c r="E71"/>
  <c r="F71"/>
  <c r="H71"/>
  <c r="J71"/>
  <c r="L71"/>
  <c r="E60"/>
  <c r="F60"/>
  <c r="H60"/>
  <c r="J60"/>
  <c r="L60"/>
  <c r="E59"/>
  <c r="F59"/>
  <c r="H59"/>
  <c r="J59"/>
  <c r="L59"/>
  <c r="E58"/>
  <c r="F58"/>
  <c r="H58"/>
  <c r="J58"/>
  <c r="L58"/>
  <c r="E57"/>
  <c r="F57"/>
  <c r="H57"/>
  <c r="J57"/>
  <c r="L57"/>
  <c r="E56"/>
  <c r="F56"/>
  <c r="H56"/>
  <c r="J56"/>
  <c r="L56"/>
  <c r="E55"/>
  <c r="F55"/>
  <c r="H55"/>
  <c r="J55"/>
  <c r="L55"/>
  <c r="E54"/>
  <c r="F54"/>
  <c r="H54"/>
  <c r="J54"/>
  <c r="L54"/>
  <c r="E48"/>
  <c r="F48"/>
  <c r="H48"/>
  <c r="J48"/>
  <c r="L48"/>
  <c r="E45"/>
  <c r="F45"/>
  <c r="H45"/>
  <c r="J45"/>
  <c r="L45"/>
  <c r="E44"/>
  <c r="F44"/>
  <c r="H44"/>
  <c r="J44"/>
  <c r="L44"/>
  <c r="E40"/>
  <c r="F40"/>
  <c r="H40"/>
  <c r="J40"/>
  <c r="L40"/>
  <c r="E37"/>
  <c r="F37"/>
  <c r="H37"/>
  <c r="J37"/>
  <c r="L37"/>
  <c r="E31"/>
  <c r="F31"/>
  <c r="H31"/>
  <c r="J31"/>
  <c r="L31"/>
  <c r="E21"/>
  <c r="F21"/>
  <c r="H21"/>
  <c r="J21"/>
  <c r="L21"/>
  <c r="E18"/>
  <c r="F18"/>
  <c r="H18"/>
  <c r="J18"/>
  <c r="L18"/>
  <c r="E17"/>
  <c r="F17"/>
  <c r="H17"/>
  <c r="J17"/>
  <c r="L17"/>
  <c r="E15"/>
  <c r="F15"/>
  <c r="H15"/>
  <c r="J15"/>
  <c r="L15"/>
  <c r="E12"/>
  <c r="F12"/>
  <c r="H12"/>
  <c r="J12"/>
  <c r="L12"/>
  <c r="E11"/>
  <c r="F11"/>
  <c r="H11"/>
  <c r="J11"/>
  <c r="L11"/>
  <c r="E10"/>
  <c r="F10"/>
  <c r="H10"/>
  <c r="J10"/>
  <c r="L10"/>
  <c r="E9"/>
  <c r="F9"/>
  <c r="H9"/>
  <c r="J9"/>
  <c r="L9"/>
  <c r="E6"/>
  <c r="F6"/>
  <c r="H6"/>
  <c r="J6"/>
  <c r="L6"/>
  <c r="E137"/>
  <c r="F137"/>
  <c r="H137"/>
  <c r="J137"/>
  <c r="L137"/>
  <c r="E130"/>
  <c r="F130"/>
  <c r="H130"/>
  <c r="J130"/>
  <c r="L130"/>
  <c r="E129"/>
  <c r="F129"/>
  <c r="H129"/>
  <c r="J129"/>
  <c r="L129"/>
  <c r="E125"/>
  <c r="F125"/>
  <c r="H125"/>
  <c r="J125"/>
  <c r="L125"/>
  <c r="E117"/>
  <c r="F117"/>
  <c r="H117"/>
  <c r="J117"/>
  <c r="L117"/>
  <c r="E111"/>
  <c r="F111"/>
  <c r="H111"/>
  <c r="J111"/>
  <c r="L111"/>
  <c r="E100"/>
  <c r="F100"/>
  <c r="H100"/>
  <c r="J100"/>
  <c r="L100"/>
  <c r="E99"/>
  <c r="F99"/>
  <c r="H99"/>
  <c r="J99"/>
  <c r="L99"/>
  <c r="E98"/>
  <c r="F98"/>
  <c r="H98"/>
  <c r="J98"/>
  <c r="L98"/>
  <c r="E88"/>
  <c r="F88"/>
  <c r="H88"/>
  <c r="J88"/>
  <c r="L88"/>
  <c r="E86"/>
  <c r="F86"/>
  <c r="H86"/>
  <c r="J86"/>
  <c r="L86"/>
  <c r="E85"/>
  <c r="F85"/>
  <c r="H85"/>
  <c r="J85"/>
  <c r="L85"/>
  <c r="E77"/>
  <c r="F77"/>
  <c r="H77"/>
  <c r="J77"/>
  <c r="L77"/>
  <c r="E76"/>
  <c r="F76"/>
  <c r="H76"/>
  <c r="J76"/>
  <c r="L76"/>
  <c r="E75"/>
  <c r="F75"/>
  <c r="H75"/>
  <c r="J75"/>
  <c r="L75"/>
  <c r="E74"/>
  <c r="F74"/>
  <c r="H74"/>
  <c r="J74"/>
  <c r="L74"/>
  <c r="E70"/>
  <c r="F70"/>
  <c r="H70"/>
  <c r="J70"/>
  <c r="L70"/>
  <c r="E69"/>
  <c r="F69"/>
  <c r="H69"/>
  <c r="J69"/>
  <c r="L69"/>
  <c r="E68"/>
  <c r="F68"/>
  <c r="H68"/>
  <c r="J68"/>
  <c r="L68"/>
  <c r="E67"/>
  <c r="F67"/>
  <c r="H67"/>
  <c r="J67"/>
  <c r="L67"/>
  <c r="E66"/>
  <c r="F66"/>
  <c r="H66"/>
  <c r="J66"/>
  <c r="L66"/>
  <c r="E63"/>
  <c r="F63"/>
  <c r="H63"/>
  <c r="J63"/>
  <c r="L63"/>
  <c r="E53"/>
  <c r="F53"/>
  <c r="H53"/>
  <c r="J53"/>
  <c r="L53"/>
  <c r="E52"/>
  <c r="F52"/>
  <c r="H52"/>
  <c r="J52"/>
  <c r="L52"/>
  <c r="E46"/>
  <c r="F46"/>
  <c r="H46"/>
  <c r="J46"/>
  <c r="L46"/>
  <c r="E42"/>
  <c r="F42"/>
  <c r="H42"/>
  <c r="J42"/>
  <c r="L42"/>
  <c r="E38"/>
  <c r="F38"/>
  <c r="H38"/>
  <c r="J38"/>
  <c r="L38"/>
  <c r="E35"/>
  <c r="F35"/>
  <c r="H35"/>
  <c r="J35"/>
  <c r="L35"/>
  <c r="E34"/>
  <c r="F34"/>
  <c r="H34"/>
  <c r="J34"/>
  <c r="L34"/>
  <c r="E33"/>
  <c r="F33"/>
  <c r="H33"/>
  <c r="J33"/>
  <c r="L33"/>
  <c r="E32"/>
  <c r="F32"/>
  <c r="H32"/>
  <c r="J32"/>
  <c r="L32"/>
  <c r="E22"/>
  <c r="F22"/>
  <c r="H22"/>
  <c r="J22"/>
  <c r="L22"/>
  <c r="E4"/>
  <c r="F4"/>
  <c r="H4"/>
  <c r="J4"/>
  <c r="L4"/>
  <c r="H3"/>
  <c r="J3"/>
  <c r="L3"/>
  <c r="E3"/>
  <c r="H29" i="4"/>
  <c r="F29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C29"/>
  <c r="B29"/>
  <c r="E28"/>
  <c r="G28"/>
  <c r="I28"/>
  <c r="K28"/>
  <c r="E27"/>
  <c r="G27"/>
  <c r="I27"/>
  <c r="K27"/>
  <c r="E26"/>
  <c r="G26"/>
  <c r="I26"/>
  <c r="K26"/>
  <c r="E25"/>
  <c r="G25"/>
  <c r="I25"/>
  <c r="K25"/>
  <c r="E24"/>
  <c r="G24"/>
  <c r="I24"/>
  <c r="K24"/>
  <c r="E23"/>
  <c r="G23"/>
  <c r="I23"/>
  <c r="K23"/>
  <c r="E22"/>
  <c r="G22"/>
  <c r="I22"/>
  <c r="K22"/>
  <c r="E21"/>
  <c r="G21"/>
  <c r="I21"/>
  <c r="K21"/>
  <c r="E20"/>
  <c r="G20"/>
  <c r="I20"/>
  <c r="K20"/>
  <c r="E19"/>
  <c r="G19"/>
  <c r="I19"/>
  <c r="K19"/>
  <c r="E18"/>
  <c r="G18"/>
  <c r="I18"/>
  <c r="K18"/>
  <c r="E17"/>
  <c r="G17"/>
  <c r="I17"/>
  <c r="K17"/>
  <c r="E16"/>
  <c r="G16"/>
  <c r="I16"/>
  <c r="K16"/>
  <c r="E15"/>
  <c r="G15"/>
  <c r="I15"/>
  <c r="K15"/>
  <c r="E14"/>
  <c r="G14"/>
  <c r="I14"/>
  <c r="K14"/>
  <c r="E13"/>
  <c r="G13"/>
  <c r="I13"/>
  <c r="K13"/>
  <c r="E12"/>
  <c r="G12"/>
  <c r="I12"/>
  <c r="K12"/>
  <c r="E11"/>
  <c r="G11"/>
  <c r="I11"/>
  <c r="K11"/>
  <c r="E10"/>
  <c r="G10"/>
  <c r="I10"/>
  <c r="K10"/>
  <c r="E9"/>
  <c r="G9"/>
  <c r="I9"/>
  <c r="K9"/>
  <c r="E8"/>
  <c r="G8"/>
  <c r="I8"/>
  <c r="K8"/>
  <c r="E7"/>
  <c r="G7"/>
  <c r="I7"/>
  <c r="K7"/>
  <c r="E6"/>
  <c r="G6"/>
  <c r="I6"/>
  <c r="K6"/>
  <c r="E5"/>
  <c r="G5"/>
  <c r="I5"/>
  <c r="K5"/>
  <c r="E4"/>
  <c r="G4"/>
  <c r="I4"/>
  <c r="K4"/>
  <c r="E3"/>
  <c r="G3"/>
  <c r="I3"/>
  <c r="K3"/>
  <c r="H33" i="3"/>
  <c r="F33"/>
  <c r="D33"/>
  <c r="C33"/>
  <c r="B33"/>
  <c r="K32"/>
  <c r="I32"/>
  <c r="G32"/>
  <c r="E32"/>
  <c r="D32"/>
  <c r="K31"/>
  <c r="I31"/>
  <c r="G31"/>
  <c r="E31"/>
  <c r="D31"/>
  <c r="K30"/>
  <c r="I30"/>
  <c r="G30"/>
  <c r="E30"/>
  <c r="D30"/>
  <c r="K29"/>
  <c r="I29"/>
  <c r="G29"/>
  <c r="E29"/>
  <c r="D29"/>
  <c r="K28"/>
  <c r="I28"/>
  <c r="G28"/>
  <c r="E28"/>
  <c r="D28"/>
  <c r="K27"/>
  <c r="I27"/>
  <c r="G27"/>
  <c r="E27"/>
  <c r="D27"/>
  <c r="K26"/>
  <c r="I26"/>
  <c r="G26"/>
  <c r="E26"/>
  <c r="D26"/>
  <c r="K25"/>
  <c r="I25"/>
  <c r="G25"/>
  <c r="E25"/>
  <c r="D25"/>
  <c r="K24"/>
  <c r="I24"/>
  <c r="G24"/>
  <c r="E24"/>
  <c r="D24"/>
  <c r="K23"/>
  <c r="I23"/>
  <c r="G23"/>
  <c r="E23"/>
  <c r="D23"/>
  <c r="K22"/>
  <c r="I22"/>
  <c r="G22"/>
  <c r="E22"/>
  <c r="D22"/>
  <c r="K21"/>
  <c r="I21"/>
  <c r="G21"/>
  <c r="E21"/>
  <c r="D21"/>
  <c r="K20"/>
  <c r="I20"/>
  <c r="G20"/>
  <c r="E20"/>
  <c r="D20"/>
  <c r="K19"/>
  <c r="I19"/>
  <c r="G19"/>
  <c r="E19"/>
  <c r="D19"/>
  <c r="K18"/>
  <c r="I18"/>
  <c r="G18"/>
  <c r="E18"/>
  <c r="D18"/>
  <c r="K17"/>
  <c r="I17"/>
  <c r="G17"/>
  <c r="E17"/>
  <c r="D17"/>
  <c r="K16"/>
  <c r="I16"/>
  <c r="G16"/>
  <c r="E16"/>
  <c r="D16"/>
  <c r="K15"/>
  <c r="I15"/>
  <c r="G15"/>
  <c r="E15"/>
  <c r="D15"/>
  <c r="K14"/>
  <c r="I14"/>
  <c r="G14"/>
  <c r="E14"/>
  <c r="D14"/>
  <c r="K13"/>
  <c r="I13"/>
  <c r="G13"/>
  <c r="E13"/>
  <c r="D13"/>
  <c r="K12"/>
  <c r="I12"/>
  <c r="G12"/>
  <c r="E12"/>
  <c r="D12"/>
  <c r="K11"/>
  <c r="I11"/>
  <c r="G11"/>
  <c r="E11"/>
  <c r="D11"/>
  <c r="K10"/>
  <c r="I10"/>
  <c r="G10"/>
  <c r="E10"/>
  <c r="D10"/>
  <c r="K9"/>
  <c r="I9"/>
  <c r="G9"/>
  <c r="E9"/>
  <c r="D9"/>
  <c r="K8"/>
  <c r="I8"/>
  <c r="G8"/>
  <c r="E8"/>
  <c r="D8"/>
  <c r="K7"/>
  <c r="I7"/>
  <c r="G7"/>
  <c r="E7"/>
  <c r="D7"/>
  <c r="K6"/>
  <c r="I6"/>
  <c r="G6"/>
  <c r="E6"/>
  <c r="D6"/>
  <c r="K5"/>
  <c r="I5"/>
  <c r="G5"/>
  <c r="E5"/>
  <c r="D5"/>
  <c r="K4"/>
  <c r="I4"/>
  <c r="G4"/>
  <c r="E4"/>
  <c r="D4"/>
  <c r="K3"/>
  <c r="I3"/>
  <c r="G3"/>
  <c r="E3"/>
  <c r="D3"/>
  <c r="H51" i="2"/>
  <c r="F5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C51"/>
  <c r="B51"/>
  <c r="E50"/>
  <c r="G50"/>
  <c r="I50"/>
  <c r="K50"/>
  <c r="E49"/>
  <c r="G49"/>
  <c r="I49"/>
  <c r="K49"/>
  <c r="E48"/>
  <c r="G48"/>
  <c r="I48"/>
  <c r="K48"/>
  <c r="E47"/>
  <c r="G47"/>
  <c r="I47"/>
  <c r="K47"/>
  <c r="E46"/>
  <c r="G46"/>
  <c r="I46"/>
  <c r="K46"/>
  <c r="E45"/>
  <c r="G45"/>
  <c r="I45"/>
  <c r="K45"/>
  <c r="E44"/>
  <c r="G44"/>
  <c r="I44"/>
  <c r="K44"/>
  <c r="E43"/>
  <c r="G43"/>
  <c r="I43"/>
  <c r="K43"/>
  <c r="E42"/>
  <c r="G42"/>
  <c r="I42"/>
  <c r="K42"/>
  <c r="E41"/>
  <c r="G41"/>
  <c r="I41"/>
  <c r="K41"/>
  <c r="E40"/>
  <c r="G40"/>
  <c r="I40"/>
  <c r="K40"/>
  <c r="E39"/>
  <c r="G39"/>
  <c r="I39"/>
  <c r="K39"/>
  <c r="E38"/>
  <c r="G38"/>
  <c r="I38"/>
  <c r="K38"/>
  <c r="E37"/>
  <c r="G37"/>
  <c r="I37"/>
  <c r="K37"/>
  <c r="E36"/>
  <c r="G36"/>
  <c r="I36"/>
  <c r="K36"/>
  <c r="E35"/>
  <c r="G35"/>
  <c r="I35"/>
  <c r="K35"/>
  <c r="E34"/>
  <c r="G34"/>
  <c r="I34"/>
  <c r="K34"/>
  <c r="E33"/>
  <c r="G33"/>
  <c r="I33"/>
  <c r="K33"/>
  <c r="E32"/>
  <c r="G32"/>
  <c r="I32"/>
  <c r="K32"/>
  <c r="E31"/>
  <c r="G31"/>
  <c r="I31"/>
  <c r="K31"/>
  <c r="E30"/>
  <c r="G30"/>
  <c r="I30"/>
  <c r="K30"/>
  <c r="E29"/>
  <c r="G29"/>
  <c r="I29"/>
  <c r="K29"/>
  <c r="E28"/>
  <c r="G28"/>
  <c r="I28"/>
  <c r="K28"/>
  <c r="E27"/>
  <c r="G27"/>
  <c r="I27"/>
  <c r="K27"/>
  <c r="E26"/>
  <c r="G26"/>
  <c r="I26"/>
  <c r="K26"/>
  <c r="E25"/>
  <c r="G25"/>
  <c r="I25"/>
  <c r="K25"/>
  <c r="E24"/>
  <c r="G24"/>
  <c r="I24"/>
  <c r="K24"/>
  <c r="E23"/>
  <c r="G23"/>
  <c r="I23"/>
  <c r="K23"/>
  <c r="E22"/>
  <c r="G22"/>
  <c r="I22"/>
  <c r="K22"/>
  <c r="E21"/>
  <c r="G21"/>
  <c r="I21"/>
  <c r="K21"/>
  <c r="E20"/>
  <c r="G20"/>
  <c r="I20"/>
  <c r="K20"/>
  <c r="E19"/>
  <c r="G19"/>
  <c r="I19"/>
  <c r="K19"/>
  <c r="E18"/>
  <c r="G18"/>
  <c r="I18"/>
  <c r="K18"/>
  <c r="E17"/>
  <c r="G17"/>
  <c r="I17"/>
  <c r="K17"/>
  <c r="E16"/>
  <c r="G16"/>
  <c r="I16"/>
  <c r="K16"/>
  <c r="E15"/>
  <c r="G15"/>
  <c r="I15"/>
  <c r="K15"/>
  <c r="E14"/>
  <c r="G14"/>
  <c r="I14"/>
  <c r="K14"/>
  <c r="E13"/>
  <c r="G13"/>
  <c r="I13"/>
  <c r="K13"/>
  <c r="E12"/>
  <c r="G12"/>
  <c r="I12"/>
  <c r="K12"/>
  <c r="E11"/>
  <c r="G11"/>
  <c r="I11"/>
  <c r="K11"/>
  <c r="E10"/>
  <c r="G10"/>
  <c r="I10"/>
  <c r="K10"/>
  <c r="E9"/>
  <c r="G9"/>
  <c r="I9"/>
  <c r="K9"/>
  <c r="E8"/>
  <c r="G8"/>
  <c r="I8"/>
  <c r="K8"/>
  <c r="E7"/>
  <c r="G7"/>
  <c r="I7"/>
  <c r="K7"/>
  <c r="E6"/>
  <c r="G6"/>
  <c r="I6"/>
  <c r="K6"/>
  <c r="E5"/>
  <c r="G5"/>
  <c r="I5"/>
  <c r="K5"/>
  <c r="E4"/>
  <c r="G4"/>
  <c r="I4"/>
  <c r="K4"/>
  <c r="E3"/>
  <c r="G3"/>
  <c r="I3"/>
  <c r="K3"/>
  <c r="H37" i="1"/>
  <c r="I37"/>
  <c r="F37"/>
  <c r="G37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C37"/>
  <c r="B37"/>
  <c r="E26"/>
  <c r="G26"/>
  <c r="I26"/>
  <c r="K26"/>
  <c r="E9"/>
  <c r="G9"/>
  <c r="I9"/>
  <c r="K9"/>
  <c r="E11"/>
  <c r="G11"/>
  <c r="I11"/>
  <c r="K11"/>
  <c r="E28"/>
  <c r="G28"/>
  <c r="I28"/>
  <c r="K28"/>
  <c r="E30"/>
  <c r="G30"/>
  <c r="I30"/>
  <c r="K30"/>
  <c r="E20"/>
  <c r="G20"/>
  <c r="I20"/>
  <c r="K20"/>
  <c r="E29"/>
  <c r="G29"/>
  <c r="I29"/>
  <c r="K29"/>
  <c r="E34"/>
  <c r="G34"/>
  <c r="I34"/>
  <c r="K34"/>
  <c r="E32"/>
  <c r="G32"/>
  <c r="I32"/>
  <c r="K32"/>
  <c r="E4"/>
  <c r="G4"/>
  <c r="I4"/>
  <c r="K4"/>
  <c r="E36"/>
  <c r="G36"/>
  <c r="I36"/>
  <c r="K36"/>
  <c r="E35"/>
  <c r="G35"/>
  <c r="I35"/>
  <c r="K35"/>
  <c r="E33"/>
  <c r="G33"/>
  <c r="I33"/>
  <c r="K33"/>
  <c r="E31"/>
  <c r="G31"/>
  <c r="I31"/>
  <c r="K31"/>
  <c r="E27"/>
  <c r="G27"/>
  <c r="I27"/>
  <c r="K27"/>
  <c r="E25"/>
  <c r="G25"/>
  <c r="I25"/>
  <c r="K25"/>
  <c r="E24"/>
  <c r="G24"/>
  <c r="I24"/>
  <c r="K24"/>
  <c r="E23"/>
  <c r="G23"/>
  <c r="I23"/>
  <c r="K23"/>
  <c r="E22"/>
  <c r="G22"/>
  <c r="I22"/>
  <c r="K22"/>
  <c r="E21"/>
  <c r="G21"/>
  <c r="I21"/>
  <c r="K21"/>
  <c r="E19"/>
  <c r="G19"/>
  <c r="I19"/>
  <c r="K19"/>
  <c r="E18"/>
  <c r="G18"/>
  <c r="I18"/>
  <c r="K18"/>
  <c r="E17"/>
  <c r="G17"/>
  <c r="I17"/>
  <c r="K17"/>
  <c r="E16"/>
  <c r="G16"/>
  <c r="I16"/>
  <c r="K16"/>
  <c r="E15"/>
  <c r="G15"/>
  <c r="I15"/>
  <c r="K15"/>
  <c r="E14"/>
  <c r="G14"/>
  <c r="I14"/>
  <c r="K14"/>
  <c r="E13"/>
  <c r="G13"/>
  <c r="I13"/>
  <c r="K13"/>
  <c r="E12"/>
  <c r="G12"/>
  <c r="I12"/>
  <c r="K12"/>
  <c r="E10"/>
  <c r="G10"/>
  <c r="I10"/>
  <c r="K10"/>
  <c r="E8"/>
  <c r="G8"/>
  <c r="I8"/>
  <c r="K8"/>
  <c r="E7"/>
  <c r="G7"/>
  <c r="I7"/>
  <c r="K7"/>
  <c r="E6"/>
  <c r="G6"/>
  <c r="I6"/>
  <c r="K6"/>
  <c r="E5"/>
  <c r="G5"/>
  <c r="I5"/>
  <c r="K5"/>
  <c r="G3"/>
  <c r="I3"/>
  <c r="K3"/>
</calcChain>
</file>

<file path=xl/sharedStrings.xml><?xml version="1.0" encoding="utf-8"?>
<sst xmlns="http://schemas.openxmlformats.org/spreadsheetml/2006/main" count="342" uniqueCount="151">
  <si>
    <t>教师用户</t>
  </si>
  <si>
    <t>功能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</si>
  <si>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</si>
  <si>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</si>
  <si>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</si>
  <si>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</si>
  <si>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</si>
  <si>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</si>
  <si>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</si>
  <si>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</si>
  <si>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用户权值</t>
  </si>
  <si>
    <t>优先级</t>
  </si>
  <si>
    <t>教师登录</t>
  </si>
  <si>
    <r>
      <rPr>
        <sz val="10.5"/>
        <color rgb="FF000000"/>
        <rFont val="Calibri"/>
        <family val="2"/>
      </rPr>
      <t xml:space="preserve"> bbs</t>
    </r>
    <r>
      <rPr>
        <sz val="10.5"/>
        <color rgb="FF000000"/>
        <rFont val="宋体"/>
        <charset val="134"/>
      </rPr>
      <t>踩</t>
    </r>
  </si>
  <si>
    <r>
      <rPr>
        <sz val="11"/>
        <color rgb="FFFF0000"/>
        <rFont val="等线"/>
        <charset val="134"/>
        <scheme val="minor"/>
      </rPr>
      <t>注</t>
    </r>
    <r>
      <rPr>
        <sz val="11"/>
        <color theme="1"/>
        <rFont val="等线"/>
        <charset val="134"/>
        <scheme val="minor"/>
      </rPr>
      <t>：该优先级矩阵中的相对收益以及相对损失分别由各用户代表填写，教师用户部分由教师代表-杨枨老师填写，管理员用户部分由管理员代表-学长或者学姐填写，学生用户代表部分由学生代表-陈铉文同学填写，owner部分由杨枨老师填写。</t>
    </r>
    <r>
      <rPr>
        <sz val="11"/>
        <color rgb="FFFF0000"/>
        <rFont val="等线"/>
        <charset val="134"/>
        <scheme val="minor"/>
      </rPr>
      <t>打分标准为：打分范围为1-9</t>
    </r>
    <r>
      <rPr>
        <sz val="11"/>
        <rFont val="等线"/>
        <charset val="134"/>
        <scheme val="minor"/>
      </rPr>
      <t>,1代表影响非常轻微，2代表影响轻微，3代表影响较为轻微，4代表影响一般，5代表影响有点重要，6代表影响较为重要，7代表影响重要，8代表影响很重要，9代表极具影响。</t>
    </r>
    <r>
      <rPr>
        <sz val="11"/>
        <color rgb="FFFF0000"/>
        <rFont val="等线"/>
        <charset val="134"/>
        <scheme val="minor"/>
      </rPr>
      <t>优先级=A*价值%/（成本%+0.5*风险%）</t>
    </r>
    <r>
      <rPr>
        <sz val="11"/>
        <rFont val="等线"/>
        <charset val="134"/>
        <scheme val="minor"/>
      </rPr>
      <t>（各代表类别权重A：客户代表*1.5；用户代表*1.0；游客代表*0.5；相对权重：相对收益*2，相对损失*1，相对成本*1，相对风险*0.5）</t>
    </r>
  </si>
  <si>
    <t>修改联系方式</t>
  </si>
  <si>
    <t>修改密码</t>
  </si>
  <si>
    <t>浏览案例</t>
  </si>
  <si>
    <t>查看项目最新消息</t>
  </si>
  <si>
    <t>教师对小组评价</t>
  </si>
  <si>
    <t>资料上传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</si>
  <si>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charset val="134"/>
      </rPr>
      <t>点赞</t>
    </r>
  </si>
  <si>
    <t>浏览个人主要信息</t>
  </si>
  <si>
    <t>查看项目文档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</si>
  <si>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charset val="134"/>
      </rPr>
      <t>发帖</t>
    </r>
  </si>
  <si>
    <t>教师提供建议</t>
  </si>
  <si>
    <t>即时通讯</t>
  </si>
  <si>
    <t>更换头像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</si>
  <si>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charset val="134"/>
      </rPr>
      <t>回复</t>
    </r>
  </si>
  <si>
    <t>教师忘记密码</t>
  </si>
  <si>
    <t>教师下载文档</t>
  </si>
  <si>
    <t>bbs删除</t>
  </si>
  <si>
    <t>查看总览信息</t>
  </si>
  <si>
    <t>项目管理</t>
  </si>
  <si>
    <t>查看项目甘特图</t>
  </si>
  <si>
    <t>查看我的历史评价</t>
  </si>
  <si>
    <t>收发邮件</t>
  </si>
  <si>
    <t>教师注册</t>
  </si>
  <si>
    <t>查看项目任务</t>
  </si>
  <si>
    <t>查看项目资料</t>
  </si>
  <si>
    <t>教师对小组成员评价</t>
  </si>
  <si>
    <t>教师下载评价标准</t>
  </si>
  <si>
    <t>小组成员管理</t>
  </si>
  <si>
    <t>创建新实例</t>
  </si>
  <si>
    <t>查看我的项目</t>
  </si>
  <si>
    <t>教师查看评价标准</t>
  </si>
  <si>
    <t>合计</t>
  </si>
  <si>
    <t>管理员用户</t>
  </si>
  <si>
    <t>管理员登陆</t>
  </si>
  <si>
    <t>管理员浏览网站概要</t>
  </si>
  <si>
    <t>查找用户</t>
  </si>
  <si>
    <t>重置密码</t>
  </si>
  <si>
    <t>解封注册用户名</t>
  </si>
  <si>
    <t>查找日志文件</t>
  </si>
  <si>
    <t>查看用户信息</t>
  </si>
  <si>
    <t>查找帖子</t>
  </si>
  <si>
    <t>解冻用户</t>
  </si>
  <si>
    <t>删除帖子</t>
  </si>
  <si>
    <t>封禁注册的用户名</t>
  </si>
  <si>
    <t>查找实例</t>
  </si>
  <si>
    <t>查看帖子</t>
  </si>
  <si>
    <t>查看回复</t>
  </si>
  <si>
    <t>网站底部信息修改</t>
  </si>
  <si>
    <r>
      <rPr>
        <sz val="10.5"/>
        <color theme="1"/>
        <rFont val="宋体"/>
        <charset val="134"/>
      </rPr>
      <t>解封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charset val="134"/>
      </rPr>
      <t>地址</t>
    </r>
  </si>
  <si>
    <t>查看案例信息</t>
  </si>
  <si>
    <t>查找用户日志记录</t>
  </si>
  <si>
    <t>查找数据库备份</t>
  </si>
  <si>
    <t>删除回复</t>
  </si>
  <si>
    <t>置顶帖子</t>
  </si>
  <si>
    <t>加精帖子</t>
  </si>
  <si>
    <t>删除数据库备份</t>
  </si>
  <si>
    <t>查找案例</t>
  </si>
  <si>
    <t>删除用户日志记录</t>
  </si>
  <si>
    <r>
      <rPr>
        <sz val="10.5"/>
        <color theme="1"/>
        <rFont val="宋体"/>
        <charset val="134"/>
      </rPr>
      <t>封禁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charset val="134"/>
      </rPr>
      <t>地址</t>
    </r>
  </si>
  <si>
    <t>下载日志文件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</si>
  <si>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charset val="134"/>
      </rPr>
      <t>回复</t>
    </r>
  </si>
  <si>
    <t>删除用户</t>
  </si>
  <si>
    <t>查询封禁的注册用户名</t>
  </si>
  <si>
    <t>查询封禁的用户</t>
  </si>
  <si>
    <r>
      <rPr>
        <sz val="10.5"/>
        <color theme="1"/>
        <rFont val="宋体"/>
        <charset val="134"/>
      </rPr>
      <t>查询封禁的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charset val="134"/>
      </rPr>
      <t>地址</t>
    </r>
  </si>
  <si>
    <t>数据库备份</t>
  </si>
  <si>
    <t>数据库恢复</t>
  </si>
  <si>
    <t>查找系统错误日志记录</t>
  </si>
  <si>
    <t>修改用户信息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</si>
  <si>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charset val="134"/>
      </rPr>
      <t>点赞</t>
    </r>
  </si>
  <si>
    <t>恢复案例</t>
  </si>
  <si>
    <t>冻结案例</t>
  </si>
  <si>
    <t>审核案例</t>
  </si>
  <si>
    <t>删除实例</t>
  </si>
  <si>
    <t>删除日志文件</t>
  </si>
  <si>
    <t>上传日志文件</t>
  </si>
  <si>
    <t>冻结用户</t>
  </si>
  <si>
    <t>删除系统错误日志记录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</si>
  <si>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charset val="134"/>
      </rPr>
      <t>踩</t>
    </r>
  </si>
  <si>
    <t>新增用户</t>
  </si>
  <si>
    <t>删除案例</t>
  </si>
  <si>
    <t>学生用户</t>
  </si>
  <si>
    <t>学生优先级指标</t>
  </si>
  <si>
    <t>学生注册</t>
  </si>
  <si>
    <t>学生登陆</t>
  </si>
  <si>
    <t>学生忘记密码</t>
  </si>
  <si>
    <t>学生最新消息</t>
  </si>
  <si>
    <t>查看评价信息</t>
  </si>
  <si>
    <t>查看评价标准</t>
  </si>
  <si>
    <t>学生查看项目任务</t>
  </si>
  <si>
    <t>学生组员管理</t>
  </si>
  <si>
    <t>学生参与评价</t>
  </si>
  <si>
    <t>学生查看我的实例</t>
  </si>
  <si>
    <r>
      <rPr>
        <sz val="10.5"/>
        <color theme="1"/>
        <rFont val="宋体"/>
        <charset val="134"/>
      </rPr>
      <t>学生</t>
    </r>
    <r>
      <rPr>
        <sz val="11"/>
        <color theme="1"/>
        <rFont val="Times New Roman"/>
        <family val="1"/>
      </rPr>
      <t>bbs</t>
    </r>
    <r>
      <rPr>
        <sz val="11"/>
        <color theme="1"/>
        <rFont val="宋体"/>
        <charset val="134"/>
      </rPr>
      <t>删除</t>
    </r>
  </si>
  <si>
    <t>学生查看任务甘特图</t>
  </si>
  <si>
    <t>学生上传资料</t>
  </si>
  <si>
    <t>学生查看项目文档</t>
  </si>
  <si>
    <t>创建新项目</t>
  </si>
  <si>
    <t>学生更改头像</t>
  </si>
  <si>
    <t>学生bbs回复</t>
  </si>
  <si>
    <t>学生bbs发帖</t>
  </si>
  <si>
    <t>学生bbs踩</t>
  </si>
  <si>
    <t>下载评价标准</t>
  </si>
  <si>
    <t>案例详情</t>
  </si>
  <si>
    <t>学生bbs点赞</t>
  </si>
  <si>
    <t>浏览个人信息</t>
  </si>
  <si>
    <t>学生修改联系方式</t>
  </si>
  <si>
    <t>学生浏览案例</t>
  </si>
  <si>
    <t>学生项目管理</t>
  </si>
  <si>
    <t>学生修改密码</t>
  </si>
  <si>
    <t>学生我的信箱</t>
  </si>
  <si>
    <t>owner</t>
  </si>
  <si>
    <t>案例拥有者登陆</t>
  </si>
  <si>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取消新增任务</t>
    </r>
  </si>
  <si>
    <t>修改案例描述</t>
  </si>
  <si>
    <t>修改案例类型</t>
  </si>
  <si>
    <t>案例拥有者浏览现有案例</t>
  </si>
  <si>
    <t>取消正在申请的案例</t>
  </si>
  <si>
    <t>修改案例名称</t>
  </si>
  <si>
    <t>新增任务</t>
  </si>
  <si>
    <t>删除任务</t>
  </si>
  <si>
    <t>删除角色</t>
  </si>
  <si>
    <t>修改任务</t>
  </si>
  <si>
    <t>新建案例</t>
  </si>
  <si>
    <t>模拟新建案例</t>
  </si>
  <si>
    <t>查看申请案例信息</t>
  </si>
  <si>
    <t>新增角色</t>
  </si>
  <si>
    <t>保存新版本</t>
  </si>
  <si>
    <t>申请发布案例</t>
  </si>
  <si>
    <t>查看现有实例</t>
  </si>
  <si>
    <t>查看当前的模拟案例</t>
  </si>
  <si>
    <t>查看甘特图</t>
  </si>
  <si>
    <t>删除模拟案例</t>
  </si>
  <si>
    <r>
      <rPr>
        <sz val="10.5"/>
        <color theme="1"/>
        <rFont val="宋体"/>
        <charset val="134"/>
      </rPr>
      <t>修改角色信息</t>
    </r>
    <r>
      <rPr>
        <sz val="10.5"/>
        <color theme="1"/>
        <rFont val="Times New Roman"/>
        <family val="1"/>
      </rPr>
      <t xml:space="preserve"> </t>
    </r>
  </si>
  <si>
    <t>管理实例</t>
  </si>
  <si>
    <t>版本回滚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</si>
</sst>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_ "/>
  </numFmts>
  <fonts count="18">
    <font>
      <sz val="11"/>
      <color theme="1"/>
      <name val="等线"/>
      <charset val="134"/>
      <scheme val="minor"/>
    </font>
    <font>
      <b/>
      <sz val="10.5"/>
      <color rgb="FF000000"/>
      <name val="宋体"/>
      <charset val="134"/>
    </font>
    <font>
      <sz val="10.5"/>
      <color theme="1"/>
      <name val="宋体"/>
      <charset val="134"/>
    </font>
    <font>
      <sz val="12"/>
      <color rgb="FF000000"/>
      <name val="等线"/>
      <charset val="134"/>
    </font>
    <font>
      <sz val="11"/>
      <color rgb="FF000000"/>
      <name val="等线"/>
      <charset val="134"/>
    </font>
    <font>
      <sz val="10.5"/>
      <color rgb="FF000000"/>
      <name val="宋体"/>
      <charset val="134"/>
    </font>
    <font>
      <sz val="10.5"/>
      <color theme="1"/>
      <name val="Times New Roman"/>
      <family val="1"/>
    </font>
    <font>
      <sz val="10.5"/>
      <color rgb="FF000000"/>
      <name val="Calibri"/>
      <family val="2"/>
    </font>
    <font>
      <sz val="11"/>
      <name val="等线"/>
      <charset val="134"/>
      <scheme val="minor"/>
    </font>
    <font>
      <sz val="10.5"/>
      <color theme="1"/>
      <name val="Calibri"/>
      <family val="2"/>
    </font>
    <font>
      <sz val="11"/>
      <color rgb="FFFF0000"/>
      <name val="等线"/>
      <charset val="134"/>
      <scheme val="minor"/>
    </font>
    <font>
      <sz val="10"/>
      <color theme="1"/>
      <name val="黑体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177" fontId="0" fillId="0" borderId="1" xfId="0" applyNumberFormat="1" applyBorder="1"/>
    <xf numFmtId="177" fontId="2" fillId="0" borderId="1" xfId="0" applyNumberFormat="1" applyFont="1" applyBorder="1"/>
    <xf numFmtId="0" fontId="8" fillId="0" borderId="1" xfId="0" applyFont="1" applyBorder="1"/>
    <xf numFmtId="176" fontId="2" fillId="0" borderId="1" xfId="0" applyNumberFormat="1" applyFont="1" applyBorder="1"/>
    <xf numFmtId="176" fontId="0" fillId="0" borderId="1" xfId="0" applyNumberFormat="1" applyBorder="1"/>
    <xf numFmtId="0" fontId="10" fillId="0" borderId="0" xfId="0" applyFont="1"/>
    <xf numFmtId="0" fontId="2" fillId="0" borderId="0" xfId="0" applyFont="1"/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177" fontId="4" fillId="0" borderId="2" xfId="0" applyNumberFormat="1" applyFont="1" applyBorder="1" applyAlignment="1">
      <alignment horizontal="justify" vertical="center"/>
    </xf>
    <xf numFmtId="0" fontId="6" fillId="0" borderId="0" xfId="0" applyFont="1"/>
    <xf numFmtId="0" fontId="11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1" xfId="0" applyFill="1" applyBorder="1"/>
    <xf numFmtId="177" fontId="0" fillId="0" borderId="1" xfId="0" applyNumberFormat="1" applyFill="1" applyBorder="1"/>
    <xf numFmtId="0" fontId="9" fillId="0" borderId="0" xfId="0" applyFont="1" applyBorder="1"/>
    <xf numFmtId="0" fontId="9" fillId="0" borderId="0" xfId="0" applyFont="1"/>
    <xf numFmtId="0" fontId="0" fillId="0" borderId="0" xfId="0" applyFont="1"/>
    <xf numFmtId="0" fontId="5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3" fillId="0" borderId="2" xfId="0" applyFont="1" applyBorder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177" fontId="14" fillId="0" borderId="2" xfId="0" applyNumberFormat="1" applyFont="1" applyBorder="1" applyAlignment="1">
      <alignment horizontal="justify" vertical="center"/>
    </xf>
    <xf numFmtId="0" fontId="4" fillId="0" borderId="2" xfId="0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justify" vertical="center"/>
    </xf>
    <xf numFmtId="0" fontId="14" fillId="0" borderId="2" xfId="0" applyFont="1" applyBorder="1" applyAlignment="1">
      <alignment horizontal="right" vertical="center"/>
    </xf>
    <xf numFmtId="176" fontId="14" fillId="0" borderId="2" xfId="0" applyNumberFormat="1" applyFont="1" applyBorder="1" applyAlignment="1">
      <alignment horizontal="justify" vertical="center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177" fontId="0" fillId="0" borderId="2" xfId="0" applyNumberFormat="1" applyBorder="1" applyAlignment="1">
      <alignment horizontal="left"/>
    </xf>
    <xf numFmtId="176" fontId="0" fillId="0" borderId="2" xfId="0" applyNumberForma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5" fillId="0" borderId="0" xfId="0" applyFont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14" fillId="0" borderId="1" xfId="0" applyNumberFormat="1" applyFont="1" applyBorder="1" applyAlignment="1">
      <alignment horizontal="left" vertical="center"/>
    </xf>
    <xf numFmtId="176" fontId="1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177" fontId="0" fillId="0" borderId="1" xfId="0" applyNumberForma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77" fontId="14" fillId="0" borderId="2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>
      <selection activeCell="A3" sqref="A3:K36"/>
    </sheetView>
  </sheetViews>
  <sheetFormatPr defaultColWidth="8.88671875" defaultRowHeight="13.8"/>
  <cols>
    <col min="1" max="1" width="22.109375" customWidth="1"/>
    <col min="5" max="5" width="12.109375" customWidth="1"/>
    <col min="7" max="7" width="12.109375" customWidth="1"/>
    <col min="9" max="9" width="12.109375" customWidth="1"/>
    <col min="11" max="11" width="11.109375" customWidth="1"/>
  </cols>
  <sheetData>
    <row r="1" spans="1:20">
      <c r="A1" s="10" t="s">
        <v>0</v>
      </c>
    </row>
    <row r="2" spans="1:20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20" ht="15.6">
      <c r="A3" s="25" t="s">
        <v>12</v>
      </c>
      <c r="B3" s="12">
        <v>6</v>
      </c>
      <c r="C3" s="12">
        <v>7</v>
      </c>
      <c r="D3" s="13">
        <f>B3*2+C3</f>
        <v>19</v>
      </c>
      <c r="E3" s="14">
        <v>4.3</v>
      </c>
      <c r="F3" s="13">
        <v>1</v>
      </c>
      <c r="G3" s="14">
        <f>F3/142*100</f>
        <v>0.70422535211267612</v>
      </c>
      <c r="H3" s="13">
        <v>1</v>
      </c>
      <c r="I3" s="14">
        <f>H3/143*100</f>
        <v>0.69930069930069927</v>
      </c>
      <c r="J3" s="31">
        <v>1</v>
      </c>
      <c r="K3" s="32">
        <f>E3/(G3+I3*0.5)</f>
        <v>4.0801775700934577</v>
      </c>
    </row>
    <row r="4" spans="1:20" ht="14.4" customHeight="1">
      <c r="A4" s="25" t="s">
        <v>37</v>
      </c>
      <c r="B4" s="12">
        <v>5</v>
      </c>
      <c r="C4" s="12">
        <v>9</v>
      </c>
      <c r="D4" s="13">
        <f>B4*2+C4</f>
        <v>19</v>
      </c>
      <c r="E4" s="14">
        <f>D4/447*100</f>
        <v>4.2505592841163313</v>
      </c>
      <c r="F4" s="13">
        <v>1</v>
      </c>
      <c r="G4" s="14">
        <f>F4/142*100</f>
        <v>0.70422535211267612</v>
      </c>
      <c r="H4" s="13">
        <v>1</v>
      </c>
      <c r="I4" s="14">
        <f>H4/143*100</f>
        <v>0.69930069930069927</v>
      </c>
      <c r="J4" s="31">
        <v>1</v>
      </c>
      <c r="K4" s="32">
        <f>E4/(G4+I4*0.5)</f>
        <v>4.0332643375358046</v>
      </c>
      <c r="M4" s="36" t="s">
        <v>14</v>
      </c>
      <c r="N4" s="37"/>
      <c r="O4" s="37"/>
      <c r="P4" s="37"/>
      <c r="Q4" s="37"/>
      <c r="R4" s="37"/>
      <c r="S4" s="37"/>
      <c r="T4" s="37"/>
    </row>
    <row r="5" spans="1:20" ht="15.6">
      <c r="A5" s="26" t="s">
        <v>13</v>
      </c>
      <c r="B5" s="12">
        <v>8</v>
      </c>
      <c r="C5" s="12">
        <v>8</v>
      </c>
      <c r="D5" s="13">
        <f>B5*2+C5</f>
        <v>24</v>
      </c>
      <c r="E5" s="14">
        <f>D5/447*100</f>
        <v>5.3691275167785237</v>
      </c>
      <c r="F5" s="13">
        <v>6</v>
      </c>
      <c r="G5" s="14">
        <f>F5/142*100</f>
        <v>4.225352112676056</v>
      </c>
      <c r="H5" s="13">
        <v>6</v>
      </c>
      <c r="I5" s="14">
        <f>H5/143*100</f>
        <v>4.1958041958041958</v>
      </c>
      <c r="J5" s="31">
        <v>1</v>
      </c>
      <c r="K5" s="32">
        <f>E5/(G5+I5*0.5)</f>
        <v>0.84910828158648521</v>
      </c>
      <c r="M5" s="37"/>
      <c r="N5" s="37"/>
      <c r="O5" s="37"/>
      <c r="P5" s="37"/>
      <c r="Q5" s="37"/>
      <c r="R5" s="37"/>
      <c r="S5" s="37"/>
      <c r="T5" s="37"/>
    </row>
    <row r="6" spans="1:20" ht="15.6">
      <c r="A6" s="25" t="s">
        <v>15</v>
      </c>
      <c r="B6" s="12">
        <v>5</v>
      </c>
      <c r="C6" s="12">
        <v>5</v>
      </c>
      <c r="D6" s="13">
        <f>B6*2+C6</f>
        <v>15</v>
      </c>
      <c r="E6" s="14">
        <f>D6/447*100</f>
        <v>3.3557046979865772</v>
      </c>
      <c r="F6" s="13">
        <v>4</v>
      </c>
      <c r="G6" s="14">
        <f>F6/142*100</f>
        <v>2.8169014084507045</v>
      </c>
      <c r="H6" s="13">
        <v>4</v>
      </c>
      <c r="I6" s="14">
        <f>H6/143*100</f>
        <v>2.7972027972027971</v>
      </c>
      <c r="J6" s="31">
        <v>1</v>
      </c>
      <c r="K6" s="32">
        <f>E6/(G6+I6*0.5)</f>
        <v>0.79603901398732979</v>
      </c>
      <c r="M6" s="37"/>
      <c r="N6" s="37"/>
      <c r="O6" s="37"/>
      <c r="P6" s="37"/>
      <c r="Q6" s="37"/>
      <c r="R6" s="37"/>
      <c r="S6" s="37"/>
      <c r="T6" s="37"/>
    </row>
    <row r="7" spans="1:20" ht="15.6">
      <c r="A7" s="25" t="s">
        <v>16</v>
      </c>
      <c r="B7" s="12">
        <v>5</v>
      </c>
      <c r="C7" s="12">
        <v>5</v>
      </c>
      <c r="D7" s="13">
        <f>B7*2+C7</f>
        <v>15</v>
      </c>
      <c r="E7" s="14">
        <f>D7/447*100</f>
        <v>3.3557046979865772</v>
      </c>
      <c r="F7" s="13">
        <v>4</v>
      </c>
      <c r="G7" s="14">
        <f>F7/142*100</f>
        <v>2.8169014084507045</v>
      </c>
      <c r="H7" s="13">
        <v>4</v>
      </c>
      <c r="I7" s="14">
        <f>H7/143*100</f>
        <v>2.7972027972027971</v>
      </c>
      <c r="J7" s="31">
        <v>1</v>
      </c>
      <c r="K7" s="32">
        <f>E7/(G7+I7*0.5)</f>
        <v>0.79603901398732979</v>
      </c>
      <c r="M7" s="37"/>
      <c r="N7" s="37"/>
      <c r="O7" s="37"/>
      <c r="P7" s="37"/>
      <c r="Q7" s="37"/>
      <c r="R7" s="37"/>
      <c r="S7" s="37"/>
      <c r="T7" s="37"/>
    </row>
    <row r="8" spans="1:20" ht="15.6">
      <c r="A8" s="25" t="s">
        <v>17</v>
      </c>
      <c r="B8" s="12">
        <v>5</v>
      </c>
      <c r="C8" s="12">
        <v>5</v>
      </c>
      <c r="D8" s="13">
        <f>B8*2+C8</f>
        <v>15</v>
      </c>
      <c r="E8" s="14">
        <f>D8/447*100</f>
        <v>3.3557046979865772</v>
      </c>
      <c r="F8" s="13">
        <v>4</v>
      </c>
      <c r="G8" s="14">
        <f>F8/142*100</f>
        <v>2.8169014084507045</v>
      </c>
      <c r="H8" s="13">
        <v>4</v>
      </c>
      <c r="I8" s="14">
        <f>H8/143*100</f>
        <v>2.7972027972027971</v>
      </c>
      <c r="J8" s="31">
        <v>1</v>
      </c>
      <c r="K8" s="32">
        <f>E8/(G8+I8*0.5)</f>
        <v>0.79603901398732979</v>
      </c>
      <c r="M8" s="37"/>
      <c r="N8" s="37"/>
      <c r="O8" s="37"/>
      <c r="P8" s="37"/>
      <c r="Q8" s="37"/>
      <c r="R8" s="37"/>
      <c r="S8" s="37"/>
      <c r="T8" s="37"/>
    </row>
    <row r="9" spans="1:20" s="24" customFormat="1" ht="15.6">
      <c r="A9" s="25" t="s">
        <v>44</v>
      </c>
      <c r="B9" s="12">
        <v>5</v>
      </c>
      <c r="C9" s="12">
        <v>5</v>
      </c>
      <c r="D9" s="13">
        <f>B9*2+C9</f>
        <v>15</v>
      </c>
      <c r="E9" s="14">
        <f>D9/447*100</f>
        <v>3.3557046979865772</v>
      </c>
      <c r="F9" s="13">
        <v>4</v>
      </c>
      <c r="G9" s="14">
        <f>F9/142*100</f>
        <v>2.8169014084507045</v>
      </c>
      <c r="H9" s="13">
        <v>4</v>
      </c>
      <c r="I9" s="14">
        <f>H9/143*100</f>
        <v>2.7972027972027971</v>
      </c>
      <c r="J9" s="31">
        <v>1</v>
      </c>
      <c r="K9" s="32">
        <f>E9/(G9+I9*0.5)</f>
        <v>0.79603901398732979</v>
      </c>
      <c r="M9" s="38"/>
      <c r="N9" s="38"/>
      <c r="O9" s="38"/>
      <c r="P9" s="38"/>
      <c r="Q9" s="38"/>
      <c r="R9" s="38"/>
      <c r="S9" s="38"/>
      <c r="T9" s="38"/>
    </row>
    <row r="10" spans="1:20" ht="15.6">
      <c r="A10" s="25" t="s">
        <v>18</v>
      </c>
      <c r="B10" s="12">
        <v>7</v>
      </c>
      <c r="C10" s="12">
        <v>8</v>
      </c>
      <c r="D10" s="13">
        <f>B10*2+C10</f>
        <v>22</v>
      </c>
      <c r="E10" s="14">
        <f>D10/447*100</f>
        <v>4.9217002237136462</v>
      </c>
      <c r="F10" s="13">
        <v>6</v>
      </c>
      <c r="G10" s="14">
        <f>F10/142*100</f>
        <v>4.225352112676056</v>
      </c>
      <c r="H10" s="13">
        <v>6</v>
      </c>
      <c r="I10" s="14">
        <f>H10/143*100</f>
        <v>4.1958041958041958</v>
      </c>
      <c r="J10" s="31">
        <v>1</v>
      </c>
      <c r="K10" s="32">
        <f>E10/(G10+I10*0.5)</f>
        <v>0.77834925812094469</v>
      </c>
      <c r="M10" s="37"/>
      <c r="N10" s="37"/>
      <c r="O10" s="37"/>
      <c r="P10" s="37"/>
      <c r="Q10" s="37"/>
      <c r="R10" s="37"/>
      <c r="S10" s="37"/>
      <c r="T10" s="37"/>
    </row>
    <row r="11" spans="1:20" ht="15.6">
      <c r="A11" s="27" t="s">
        <v>43</v>
      </c>
      <c r="B11" s="28">
        <v>6</v>
      </c>
      <c r="C11" s="28">
        <v>7</v>
      </c>
      <c r="D11" s="29">
        <f>B11*2+C11</f>
        <v>19</v>
      </c>
      <c r="E11" s="30">
        <f>D11/447*100</f>
        <v>4.2505592841163313</v>
      </c>
      <c r="F11" s="29">
        <v>5</v>
      </c>
      <c r="G11" s="30">
        <f>F11/142*100</f>
        <v>3.5211267605633805</v>
      </c>
      <c r="H11" s="29">
        <v>6</v>
      </c>
      <c r="I11" s="30">
        <f>H11/143*100</f>
        <v>4.1958041958041958</v>
      </c>
      <c r="J11" s="33">
        <v>1</v>
      </c>
      <c r="K11" s="34">
        <f>E11/(G11+I11*0.5)</f>
        <v>0.75645799143966885</v>
      </c>
      <c r="M11" s="37"/>
      <c r="N11" s="37"/>
      <c r="O11" s="37"/>
      <c r="P11" s="37"/>
      <c r="Q11" s="37"/>
      <c r="R11" s="37"/>
      <c r="S11" s="37"/>
      <c r="T11" s="37"/>
    </row>
    <row r="12" spans="1:20" ht="15.6">
      <c r="A12" s="27" t="s">
        <v>19</v>
      </c>
      <c r="B12" s="28">
        <v>8</v>
      </c>
      <c r="C12" s="28">
        <v>8</v>
      </c>
      <c r="D12" s="29">
        <f>B12*2+C12</f>
        <v>24</v>
      </c>
      <c r="E12" s="30">
        <f>D12/447*100</f>
        <v>5.3691275167785237</v>
      </c>
      <c r="F12" s="29">
        <v>7</v>
      </c>
      <c r="G12" s="30">
        <f>F12/142*100</f>
        <v>4.929577464788732</v>
      </c>
      <c r="H12" s="29">
        <v>7</v>
      </c>
      <c r="I12" s="30">
        <f>H12/143*100</f>
        <v>4.895104895104895</v>
      </c>
      <c r="J12" s="33">
        <v>1</v>
      </c>
      <c r="K12" s="34">
        <f>E12/(G12+I12*0.5)</f>
        <v>0.72780709850270164</v>
      </c>
      <c r="M12" s="37"/>
      <c r="N12" s="37"/>
      <c r="O12" s="37"/>
      <c r="P12" s="37"/>
      <c r="Q12" s="37"/>
      <c r="R12" s="37"/>
      <c r="S12" s="37"/>
      <c r="T12" s="37"/>
    </row>
    <row r="13" spans="1:20" ht="15.6">
      <c r="A13" s="25" t="s">
        <v>20</v>
      </c>
      <c r="B13" s="12">
        <v>7</v>
      </c>
      <c r="C13" s="12">
        <v>6</v>
      </c>
      <c r="D13" s="13">
        <f>B13*2+C13</f>
        <v>20</v>
      </c>
      <c r="E13" s="14">
        <f>D13/447*100</f>
        <v>4.4742729306487696</v>
      </c>
      <c r="F13" s="13">
        <v>6</v>
      </c>
      <c r="G13" s="14">
        <f>F13/142*100</f>
        <v>4.225352112676056</v>
      </c>
      <c r="H13" s="13">
        <v>6</v>
      </c>
      <c r="I13" s="14">
        <f>H13/143*100</f>
        <v>4.1958041958041958</v>
      </c>
      <c r="J13" s="31">
        <v>1</v>
      </c>
      <c r="K13" s="32">
        <f>E13/(G13+I13*0.5)</f>
        <v>0.70759023465540427</v>
      </c>
      <c r="M13" s="37"/>
      <c r="N13" s="37"/>
      <c r="O13" s="37"/>
      <c r="P13" s="37"/>
      <c r="Q13" s="37"/>
      <c r="R13" s="37"/>
      <c r="S13" s="37"/>
      <c r="T13" s="37"/>
    </row>
    <row r="14" spans="1:20" ht="15.6">
      <c r="A14" s="26" t="s">
        <v>21</v>
      </c>
      <c r="B14" s="12">
        <v>6</v>
      </c>
      <c r="C14" s="12">
        <v>8</v>
      </c>
      <c r="D14" s="13">
        <f>B14*2+C14</f>
        <v>20</v>
      </c>
      <c r="E14" s="14">
        <f>D14/447*100</f>
        <v>4.4742729306487696</v>
      </c>
      <c r="F14" s="13">
        <v>6</v>
      </c>
      <c r="G14" s="14">
        <f>F14/142*100</f>
        <v>4.225352112676056</v>
      </c>
      <c r="H14" s="13">
        <v>6</v>
      </c>
      <c r="I14" s="14">
        <f>H14/143*100</f>
        <v>4.1958041958041958</v>
      </c>
      <c r="J14" s="31">
        <v>1</v>
      </c>
      <c r="K14" s="32">
        <f>E14/(G14+I14*0.5)</f>
        <v>0.70759023465540427</v>
      </c>
    </row>
    <row r="15" spans="1:20" ht="15.6">
      <c r="A15" s="25" t="s">
        <v>22</v>
      </c>
      <c r="B15" s="12">
        <v>5</v>
      </c>
      <c r="C15" s="12">
        <v>6</v>
      </c>
      <c r="D15" s="13">
        <f>B15*2+C15</f>
        <v>16</v>
      </c>
      <c r="E15" s="14">
        <f>D15/447*100</f>
        <v>3.5794183445190155</v>
      </c>
      <c r="F15" s="13">
        <v>5</v>
      </c>
      <c r="G15" s="14">
        <f>F15/142*100</f>
        <v>3.5211267605633805</v>
      </c>
      <c r="H15" s="13">
        <v>5</v>
      </c>
      <c r="I15" s="14">
        <f>H15/143*100</f>
        <v>3.4965034965034967</v>
      </c>
      <c r="J15" s="31">
        <v>1</v>
      </c>
      <c r="K15" s="32">
        <f>E15/(G15+I15*0.5)</f>
        <v>0.67928662526918815</v>
      </c>
    </row>
    <row r="16" spans="1:20" ht="15.6">
      <c r="A16" s="25" t="s">
        <v>23</v>
      </c>
      <c r="B16" s="12">
        <v>6</v>
      </c>
      <c r="C16" s="12">
        <v>7</v>
      </c>
      <c r="D16" s="13">
        <f>B16*2+C16</f>
        <v>19</v>
      </c>
      <c r="E16" s="14">
        <f>D16/447*100</f>
        <v>4.2505592841163313</v>
      </c>
      <c r="F16" s="13">
        <v>6</v>
      </c>
      <c r="G16" s="14">
        <f>F16/142*100</f>
        <v>4.225352112676056</v>
      </c>
      <c r="H16" s="13">
        <v>6</v>
      </c>
      <c r="I16" s="14">
        <f>H16/143*100</f>
        <v>4.1958041958041958</v>
      </c>
      <c r="J16" s="31">
        <v>1</v>
      </c>
      <c r="K16" s="32">
        <f>E16/(G16+I16*0.5)</f>
        <v>0.67221072292263417</v>
      </c>
    </row>
    <row r="17" spans="1:20" ht="15.6">
      <c r="A17" s="26" t="s">
        <v>24</v>
      </c>
      <c r="B17" s="12">
        <v>6</v>
      </c>
      <c r="C17" s="12">
        <v>7</v>
      </c>
      <c r="D17" s="13">
        <f>B17*2+C17</f>
        <v>19</v>
      </c>
      <c r="E17" s="14">
        <f>D17/447*100</f>
        <v>4.2505592841163313</v>
      </c>
      <c r="F17" s="13">
        <v>6</v>
      </c>
      <c r="G17" s="14">
        <f>F17/142*100</f>
        <v>4.225352112676056</v>
      </c>
      <c r="H17" s="13">
        <v>6</v>
      </c>
      <c r="I17" s="14">
        <f>H17/143*100</f>
        <v>4.1958041958041958</v>
      </c>
      <c r="J17" s="31">
        <v>1</v>
      </c>
      <c r="K17" s="32">
        <f>E17/(G17+I17*0.5)</f>
        <v>0.67221072292263417</v>
      </c>
    </row>
    <row r="18" spans="1:20" ht="15.6">
      <c r="A18" s="25" t="s">
        <v>25</v>
      </c>
      <c r="B18" s="12">
        <v>7</v>
      </c>
      <c r="C18" s="12">
        <v>8</v>
      </c>
      <c r="D18" s="13">
        <f>B18*2+C18</f>
        <v>22</v>
      </c>
      <c r="E18" s="14">
        <f>D18/447*100</f>
        <v>4.9217002237136462</v>
      </c>
      <c r="F18" s="13">
        <v>7</v>
      </c>
      <c r="G18" s="14">
        <f>F18/142*100</f>
        <v>4.929577464788732</v>
      </c>
      <c r="H18" s="13">
        <v>7</v>
      </c>
      <c r="I18" s="14">
        <f>H18/143*100</f>
        <v>4.895104895104895</v>
      </c>
      <c r="J18" s="31">
        <v>1</v>
      </c>
      <c r="K18" s="32">
        <f>E18/(G18+I18*0.5)</f>
        <v>0.66715650696080975</v>
      </c>
    </row>
    <row r="19" spans="1:20" ht="15.6">
      <c r="A19" s="25" t="s">
        <v>26</v>
      </c>
      <c r="B19" s="12">
        <v>7</v>
      </c>
      <c r="C19" s="12">
        <v>8</v>
      </c>
      <c r="D19" s="13">
        <f>B19*2+C19</f>
        <v>22</v>
      </c>
      <c r="E19" s="14">
        <f>D19/447*100</f>
        <v>4.9217002237136462</v>
      </c>
      <c r="F19" s="13">
        <v>7</v>
      </c>
      <c r="G19" s="14">
        <f>F19/142*100</f>
        <v>4.929577464788732</v>
      </c>
      <c r="H19" s="13">
        <v>7</v>
      </c>
      <c r="I19" s="14">
        <f>H19/143*100</f>
        <v>4.895104895104895</v>
      </c>
      <c r="J19" s="31">
        <v>1</v>
      </c>
      <c r="K19" s="32">
        <f>E19/(G19+I19*0.5)</f>
        <v>0.66715650696080975</v>
      </c>
    </row>
    <row r="20" spans="1:20" ht="28.8">
      <c r="A20" s="27" t="s">
        <v>40</v>
      </c>
      <c r="B20" s="28">
        <v>7</v>
      </c>
      <c r="C20" s="28">
        <v>8</v>
      </c>
      <c r="D20" s="29">
        <f>B20*2+C20</f>
        <v>22</v>
      </c>
      <c r="E20" s="30">
        <f>D20/447*100</f>
        <v>4.9217002237136462</v>
      </c>
      <c r="F20" s="29">
        <v>7</v>
      </c>
      <c r="G20" s="30">
        <f>F20/142*100</f>
        <v>4.929577464788732</v>
      </c>
      <c r="H20" s="29">
        <v>7</v>
      </c>
      <c r="I20" s="30">
        <f>H20/143*100</f>
        <v>4.895104895104895</v>
      </c>
      <c r="J20" s="33">
        <v>1</v>
      </c>
      <c r="K20" s="34">
        <f>E20/(G20+I20*0.5)</f>
        <v>0.66715650696080975</v>
      </c>
    </row>
    <row r="21" spans="1:20" ht="15.6">
      <c r="A21" s="25" t="s">
        <v>27</v>
      </c>
      <c r="B21" s="12">
        <v>5</v>
      </c>
      <c r="C21" s="12">
        <v>5</v>
      </c>
      <c r="D21" s="13">
        <f>B21*2+C21</f>
        <v>15</v>
      </c>
      <c r="E21" s="14">
        <f>D21/447*100</f>
        <v>3.3557046979865772</v>
      </c>
      <c r="F21" s="13">
        <v>5</v>
      </c>
      <c r="G21" s="14">
        <f>F21/142*100</f>
        <v>3.5211267605633805</v>
      </c>
      <c r="H21" s="13">
        <v>5</v>
      </c>
      <c r="I21" s="14">
        <f>H21/143*100</f>
        <v>3.4965034965034967</v>
      </c>
      <c r="J21" s="31">
        <v>1</v>
      </c>
      <c r="K21" s="32">
        <f>E21/(G21+I21*0.5)</f>
        <v>0.63683121118986397</v>
      </c>
    </row>
    <row r="22" spans="1:20" s="24" customFormat="1" ht="15.6">
      <c r="A22" s="26" t="s">
        <v>28</v>
      </c>
      <c r="B22" s="12">
        <v>7</v>
      </c>
      <c r="C22" s="12">
        <v>7</v>
      </c>
      <c r="D22" s="13">
        <f>B22*2+C22</f>
        <v>21</v>
      </c>
      <c r="E22" s="14">
        <f>D22/447*100</f>
        <v>4.6979865771812079</v>
      </c>
      <c r="F22" s="13">
        <v>7</v>
      </c>
      <c r="G22" s="14">
        <f>F22/142*100</f>
        <v>4.929577464788732</v>
      </c>
      <c r="H22" s="13">
        <v>7</v>
      </c>
      <c r="I22" s="14">
        <f>H22/143*100</f>
        <v>4.895104895104895</v>
      </c>
      <c r="J22" s="31">
        <v>1</v>
      </c>
      <c r="K22" s="32">
        <f>E22/(G22+I22*0.5)</f>
        <v>0.63683121118986386</v>
      </c>
    </row>
    <row r="23" spans="1:20" s="24" customFormat="1" ht="15.6">
      <c r="A23" s="25" t="s">
        <v>29</v>
      </c>
      <c r="B23" s="12">
        <v>6</v>
      </c>
      <c r="C23" s="12">
        <v>6</v>
      </c>
      <c r="D23" s="13">
        <f>B23*2+C23</f>
        <v>18</v>
      </c>
      <c r="E23" s="14">
        <f>D23/447*100</f>
        <v>4.0268456375838921</v>
      </c>
      <c r="F23" s="13">
        <v>6</v>
      </c>
      <c r="G23" s="14">
        <f>F23/142*100</f>
        <v>4.225352112676056</v>
      </c>
      <c r="H23" s="13">
        <v>6</v>
      </c>
      <c r="I23" s="14">
        <f>H23/143*100</f>
        <v>4.1958041958041958</v>
      </c>
      <c r="J23" s="31">
        <v>1</v>
      </c>
      <c r="K23" s="32">
        <f>E23/(G23+I23*0.5)</f>
        <v>0.63683121118986374</v>
      </c>
    </row>
    <row r="24" spans="1:20" ht="15.6">
      <c r="A24" s="25" t="s">
        <v>30</v>
      </c>
      <c r="B24" s="12">
        <v>5</v>
      </c>
      <c r="C24" s="12">
        <v>8</v>
      </c>
      <c r="D24" s="13">
        <f>B24*2+C24</f>
        <v>18</v>
      </c>
      <c r="E24" s="14">
        <f>D24/447*100</f>
        <v>4.0268456375838921</v>
      </c>
      <c r="F24" s="13">
        <v>6</v>
      </c>
      <c r="G24" s="14">
        <f>F24/142*100</f>
        <v>4.225352112676056</v>
      </c>
      <c r="H24" s="13">
        <v>6</v>
      </c>
      <c r="I24" s="14">
        <f>H24/143*100</f>
        <v>4.1958041958041958</v>
      </c>
      <c r="J24" s="31">
        <v>1</v>
      </c>
      <c r="K24" s="32">
        <f>E24/(G24+I24*0.5)</f>
        <v>0.63683121118986374</v>
      </c>
    </row>
    <row r="25" spans="1:20" ht="15.6">
      <c r="A25" s="26" t="s">
        <v>31</v>
      </c>
      <c r="B25" s="12">
        <v>6</v>
      </c>
      <c r="C25" s="12">
        <v>5</v>
      </c>
      <c r="D25" s="13">
        <f>B25*2+C25</f>
        <v>17</v>
      </c>
      <c r="E25" s="14">
        <f>D25/447*100</f>
        <v>3.8031319910514538</v>
      </c>
      <c r="F25" s="13">
        <v>6</v>
      </c>
      <c r="G25" s="14">
        <f>F25/142*100</f>
        <v>4.225352112676056</v>
      </c>
      <c r="H25" s="13">
        <v>6</v>
      </c>
      <c r="I25" s="14">
        <f>H25/143*100</f>
        <v>4.1958041958041958</v>
      </c>
      <c r="J25" s="31">
        <v>1</v>
      </c>
      <c r="K25" s="32">
        <f>E25/(G25+I25*0.5)</f>
        <v>0.60145169945709365</v>
      </c>
    </row>
    <row r="26" spans="1:20" ht="15.6">
      <c r="A26" s="25" t="s">
        <v>45</v>
      </c>
      <c r="B26" s="12">
        <v>5</v>
      </c>
      <c r="C26" s="12">
        <v>7</v>
      </c>
      <c r="D26" s="13">
        <f>B26*2+C26</f>
        <v>17</v>
      </c>
      <c r="E26" s="14">
        <f>D26/447*100</f>
        <v>3.8031319910514538</v>
      </c>
      <c r="F26" s="13">
        <v>6</v>
      </c>
      <c r="G26" s="14">
        <f>F26/142*100</f>
        <v>4.225352112676056</v>
      </c>
      <c r="H26" s="13">
        <v>6</v>
      </c>
      <c r="I26" s="14">
        <f>H26/143*100</f>
        <v>4.1958041958041958</v>
      </c>
      <c r="J26" s="31">
        <v>1</v>
      </c>
      <c r="K26" s="32">
        <f>E26/(G26+I26*0.5)</f>
        <v>0.60145169945709365</v>
      </c>
    </row>
    <row r="27" spans="1:20" ht="15.6">
      <c r="A27" s="27" t="s">
        <v>32</v>
      </c>
      <c r="B27" s="28">
        <v>5</v>
      </c>
      <c r="C27" s="28">
        <v>4</v>
      </c>
      <c r="D27" s="29">
        <f>B27*2+C27</f>
        <v>14</v>
      </c>
      <c r="E27" s="30">
        <f>D27/447*100</f>
        <v>3.1319910514541389</v>
      </c>
      <c r="F27" s="29">
        <v>5</v>
      </c>
      <c r="G27" s="30">
        <f>F27/142*100</f>
        <v>3.5211267605633805</v>
      </c>
      <c r="H27" s="29">
        <v>5</v>
      </c>
      <c r="I27" s="30">
        <f>H27/143*100</f>
        <v>3.4965034965034967</v>
      </c>
      <c r="J27" s="33">
        <v>1</v>
      </c>
      <c r="K27" s="34">
        <f>E27/(G27+I27*0.5)</f>
        <v>0.59437579711053967</v>
      </c>
    </row>
    <row r="28" spans="1:20" s="24" customFormat="1" ht="15.6">
      <c r="A28" s="27" t="s">
        <v>42</v>
      </c>
      <c r="B28" s="28">
        <v>6</v>
      </c>
      <c r="C28" s="28">
        <v>8</v>
      </c>
      <c r="D28" s="29">
        <f>B28*2+C28</f>
        <v>20</v>
      </c>
      <c r="E28" s="30">
        <f>D28/447*100</f>
        <v>4.4742729306487696</v>
      </c>
      <c r="F28" s="29">
        <v>7</v>
      </c>
      <c r="G28" s="30">
        <f>F28/142*100</f>
        <v>4.929577464788732</v>
      </c>
      <c r="H28" s="29">
        <v>8</v>
      </c>
      <c r="I28" s="30">
        <f>H28/143*100</f>
        <v>5.5944055944055942</v>
      </c>
      <c r="J28" s="33">
        <v>1</v>
      </c>
      <c r="K28" s="34">
        <f>E28/(G28+I28*0.5)</f>
        <v>0.57906045971799824</v>
      </c>
    </row>
    <row r="29" spans="1:20" s="24" customFormat="1" ht="15.6">
      <c r="A29" s="25" t="s">
        <v>30</v>
      </c>
      <c r="B29" s="12">
        <v>5</v>
      </c>
      <c r="C29" s="12">
        <v>8</v>
      </c>
      <c r="D29" s="13">
        <f>B29*2+C29</f>
        <v>18</v>
      </c>
      <c r="E29" s="14">
        <f>D29/447*100</f>
        <v>4.0268456375838921</v>
      </c>
      <c r="F29" s="13">
        <v>7</v>
      </c>
      <c r="G29" s="14">
        <f>F29/142*100</f>
        <v>4.929577464788732</v>
      </c>
      <c r="H29" s="13">
        <v>6</v>
      </c>
      <c r="I29" s="14">
        <f>H29/143*100</f>
        <v>4.1958041958041958</v>
      </c>
      <c r="J29" s="31">
        <v>1</v>
      </c>
      <c r="K29" s="32">
        <f>E29/(G29+I29*0.5)</f>
        <v>0.57301420824652072</v>
      </c>
    </row>
    <row r="30" spans="1:20" ht="15.6">
      <c r="A30" s="25" t="s">
        <v>41</v>
      </c>
      <c r="B30" s="12">
        <v>5</v>
      </c>
      <c r="C30" s="12">
        <v>7</v>
      </c>
      <c r="D30" s="13">
        <f>B30*2+C30</f>
        <v>17</v>
      </c>
      <c r="E30" s="14">
        <f>D30/447*100</f>
        <v>3.8031319910514538</v>
      </c>
      <c r="F30" s="13">
        <v>6</v>
      </c>
      <c r="G30" s="14">
        <f>F30/142*100</f>
        <v>4.225352112676056</v>
      </c>
      <c r="H30" s="13">
        <v>7</v>
      </c>
      <c r="I30" s="14">
        <f>H30/143*100</f>
        <v>4.895104895104895</v>
      </c>
      <c r="J30" s="31">
        <v>1</v>
      </c>
      <c r="K30" s="32">
        <f>E30/(G30+I30*0.5)</f>
        <v>0.56993651815712787</v>
      </c>
    </row>
    <row r="31" spans="1:20" s="24" customFormat="1" ht="15.6">
      <c r="A31" s="27" t="s">
        <v>33</v>
      </c>
      <c r="B31" s="28">
        <v>7</v>
      </c>
      <c r="C31" s="28">
        <v>7</v>
      </c>
      <c r="D31" s="29">
        <f>B31*2+C31</f>
        <v>21</v>
      </c>
      <c r="E31" s="30">
        <f>D31/447*100</f>
        <v>4.6979865771812079</v>
      </c>
      <c r="F31" s="29">
        <v>8</v>
      </c>
      <c r="G31" s="30">
        <f>F31/142*100</f>
        <v>5.6338028169014089</v>
      </c>
      <c r="H31" s="29">
        <v>9</v>
      </c>
      <c r="I31" s="30">
        <f>H31/143*100</f>
        <v>6.2937062937062942</v>
      </c>
      <c r="J31" s="33">
        <v>1</v>
      </c>
      <c r="K31" s="34">
        <f>E31/(G31+I31*0.5)</f>
        <v>0.5350382245442602</v>
      </c>
      <c r="M31" s="35"/>
      <c r="N31" s="35"/>
      <c r="O31" s="35"/>
      <c r="P31" s="35"/>
      <c r="Q31" s="35"/>
      <c r="R31" s="35"/>
      <c r="S31" s="35"/>
      <c r="T31" s="35"/>
    </row>
    <row r="32" spans="1:20" ht="15.6">
      <c r="A32" s="27" t="s">
        <v>38</v>
      </c>
      <c r="B32" s="28">
        <v>4</v>
      </c>
      <c r="C32" s="28">
        <v>4</v>
      </c>
      <c r="D32" s="29">
        <f>B32*2+C32</f>
        <v>12</v>
      </c>
      <c r="E32" s="30">
        <f>D32/447*100</f>
        <v>2.6845637583892619</v>
      </c>
      <c r="F32" s="29">
        <v>5</v>
      </c>
      <c r="G32" s="30">
        <f>F32/142*100</f>
        <v>3.5211267605633805</v>
      </c>
      <c r="H32" s="29">
        <v>5</v>
      </c>
      <c r="I32" s="30">
        <f>H32/143*100</f>
        <v>3.4965034965034967</v>
      </c>
      <c r="J32" s="33">
        <v>1</v>
      </c>
      <c r="K32" s="34">
        <f>E32/(G32+I32*0.5)</f>
        <v>0.5094649689518912</v>
      </c>
    </row>
    <row r="33" spans="1:20" s="24" customFormat="1" ht="15.6">
      <c r="A33" s="25" t="s">
        <v>34</v>
      </c>
      <c r="B33" s="12">
        <v>7</v>
      </c>
      <c r="C33" s="12">
        <v>7</v>
      </c>
      <c r="D33" s="13">
        <f>B33*2+C33</f>
        <v>21</v>
      </c>
      <c r="E33" s="14">
        <f>D33/447*100</f>
        <v>4.6979865771812079</v>
      </c>
      <c r="F33" s="13">
        <v>9</v>
      </c>
      <c r="G33" s="14">
        <f>F33/142*100</f>
        <v>6.3380281690140841</v>
      </c>
      <c r="H33" s="13">
        <v>9</v>
      </c>
      <c r="I33" s="14">
        <f>H33/143*100</f>
        <v>6.2937062937062942</v>
      </c>
      <c r="J33" s="31">
        <v>1</v>
      </c>
      <c r="K33" s="32">
        <f>E33/(G33+I33*0.5)</f>
        <v>0.49531316425878302</v>
      </c>
    </row>
    <row r="34" spans="1:20" s="24" customFormat="1" ht="15.6">
      <c r="A34" s="27" t="s">
        <v>39</v>
      </c>
      <c r="B34" s="28">
        <v>4</v>
      </c>
      <c r="C34" s="28">
        <v>4</v>
      </c>
      <c r="D34" s="29">
        <f>B34*2+C34</f>
        <v>12</v>
      </c>
      <c r="E34" s="30">
        <f>D34/447*100</f>
        <v>2.6845637583892619</v>
      </c>
      <c r="F34" s="29">
        <v>5</v>
      </c>
      <c r="G34" s="30">
        <f>F34/142*100</f>
        <v>3.5211267605633805</v>
      </c>
      <c r="H34" s="29">
        <v>6</v>
      </c>
      <c r="I34" s="30">
        <f>H34/143*100</f>
        <v>4.1958041958041958</v>
      </c>
      <c r="J34" s="33">
        <v>1</v>
      </c>
      <c r="K34" s="34">
        <f>E34/(G34+I34*0.5)</f>
        <v>0.47776294196189611</v>
      </c>
    </row>
    <row r="35" spans="1:20" ht="15.6">
      <c r="A35" s="25" t="s">
        <v>35</v>
      </c>
      <c r="B35" s="12">
        <v>5</v>
      </c>
      <c r="C35" s="12">
        <v>5</v>
      </c>
      <c r="D35" s="13">
        <f>B35*2+C35</f>
        <v>15</v>
      </c>
      <c r="E35" s="14">
        <f>D35/447*100</f>
        <v>3.3557046979865772</v>
      </c>
      <c r="F35" s="13">
        <v>7</v>
      </c>
      <c r="G35" s="14">
        <f>F35/142*100</f>
        <v>4.929577464788732</v>
      </c>
      <c r="H35" s="13">
        <v>7</v>
      </c>
      <c r="I35" s="14">
        <f>H35/143*100</f>
        <v>4.895104895104895</v>
      </c>
      <c r="J35" s="31">
        <v>1</v>
      </c>
      <c r="K35" s="32">
        <f>E35/(G35+I35*0.5)</f>
        <v>0.4548794365641885</v>
      </c>
      <c r="M35" s="17"/>
      <c r="N35" s="17"/>
      <c r="O35" s="17"/>
      <c r="P35" s="17"/>
      <c r="Q35" s="17"/>
      <c r="R35" s="17"/>
      <c r="S35" s="17"/>
      <c r="T35" s="17"/>
    </row>
    <row r="36" spans="1:20" ht="15.6">
      <c r="A36" s="25" t="s">
        <v>36</v>
      </c>
      <c r="B36" s="12">
        <v>5</v>
      </c>
      <c r="C36" s="12">
        <v>5</v>
      </c>
      <c r="D36" s="13">
        <f>B36*2+C36</f>
        <v>15</v>
      </c>
      <c r="E36" s="14">
        <f>D36/447*100</f>
        <v>3.3557046979865772</v>
      </c>
      <c r="F36" s="13">
        <v>8</v>
      </c>
      <c r="G36" s="14">
        <f>F36/142*100</f>
        <v>5.6338028169014089</v>
      </c>
      <c r="H36" s="13">
        <v>8</v>
      </c>
      <c r="I36" s="14">
        <f>H36/143*100</f>
        <v>5.5944055944055942</v>
      </c>
      <c r="J36" s="31">
        <v>1</v>
      </c>
      <c r="K36" s="32">
        <f>E36/(G36+I36*0.5)</f>
        <v>0.3980195069936649</v>
      </c>
    </row>
    <row r="37" spans="1:20" ht="14.4">
      <c r="A37" s="27" t="s">
        <v>46</v>
      </c>
      <c r="B37" s="13">
        <f>SUM(B3:B36)</f>
        <v>198</v>
      </c>
      <c r="C37" s="13">
        <f>SUM(C3:C36)</f>
        <v>222</v>
      </c>
      <c r="D37" s="13">
        <f>SUM(D3:D36)</f>
        <v>618</v>
      </c>
      <c r="E37" s="13">
        <v>100</v>
      </c>
      <c r="F37" s="13">
        <f>SUM(F3:F36)</f>
        <v>195</v>
      </c>
      <c r="G37" s="14">
        <f t="shared" ref="G37" si="0">F37/142*100</f>
        <v>137.32394366197184</v>
      </c>
      <c r="H37" s="13">
        <f>SUM(H3:H36)</f>
        <v>199</v>
      </c>
      <c r="I37" s="14">
        <f t="shared" ref="I37" si="1">H37/143*100</f>
        <v>139.16083916083917</v>
      </c>
      <c r="J37" s="31">
        <v>1</v>
      </c>
      <c r="K37" s="13"/>
    </row>
  </sheetData>
  <sortState ref="A3:K36">
    <sortCondition descending="1" ref="K3:K36"/>
  </sortState>
  <mergeCells count="1">
    <mergeCell ref="M4:T13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opLeftCell="A25" workbookViewId="0">
      <selection activeCell="A3" sqref="A3:K50"/>
    </sheetView>
  </sheetViews>
  <sheetFormatPr defaultColWidth="8.88671875" defaultRowHeight="13.8"/>
  <cols>
    <col min="1" max="1" width="22.6640625" customWidth="1"/>
    <col min="2" max="8" width="8.88671875" customWidth="1"/>
    <col min="9" max="9" width="10.44140625" customWidth="1"/>
    <col min="10" max="10" width="8.88671875" customWidth="1"/>
  </cols>
  <sheetData>
    <row r="1" spans="1:11">
      <c r="A1" s="10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4.4">
      <c r="A3" s="2" t="s">
        <v>48</v>
      </c>
      <c r="B3" s="3">
        <v>4</v>
      </c>
      <c r="C3" s="3">
        <v>9</v>
      </c>
      <c r="D3" s="4">
        <f>B3*2+C3</f>
        <v>17</v>
      </c>
      <c r="E3" s="5">
        <f>D3/887*100</f>
        <v>1.9165727170236753</v>
      </c>
      <c r="F3" s="4">
        <v>1</v>
      </c>
      <c r="G3" s="5">
        <f>F3/290*100</f>
        <v>0.34482758620689657</v>
      </c>
      <c r="H3" s="4">
        <v>1</v>
      </c>
      <c r="I3" s="5">
        <f>H3/296*100</f>
        <v>0.33783783783783783</v>
      </c>
      <c r="J3" s="4">
        <v>1</v>
      </c>
      <c r="K3" s="9">
        <f>E3/(G3+I3*0.5)</f>
        <v>3.7305805448823648</v>
      </c>
    </row>
    <row r="4" spans="1:11" ht="14.4">
      <c r="A4" s="11" t="s">
        <v>49</v>
      </c>
      <c r="B4" s="3">
        <v>5</v>
      </c>
      <c r="C4" s="3">
        <v>8</v>
      </c>
      <c r="D4" s="4">
        <f>B4*2+C4</f>
        <v>18</v>
      </c>
      <c r="E4" s="5">
        <f>D4/887*100</f>
        <v>2.029312288613303</v>
      </c>
      <c r="F4" s="4">
        <v>3</v>
      </c>
      <c r="G4" s="5">
        <f>F4/290*100</f>
        <v>1.0344827586206897</v>
      </c>
      <c r="H4" s="4">
        <v>3</v>
      </c>
      <c r="I4" s="5">
        <f>H4/296*100</f>
        <v>1.0135135135135136</v>
      </c>
      <c r="J4" s="4">
        <v>1</v>
      </c>
      <c r="K4" s="9">
        <f>E4/(G4+I4*0.5)</f>
        <v>1.3166754864290697</v>
      </c>
    </row>
    <row r="5" spans="1:11" ht="14.4">
      <c r="A5" s="11" t="s">
        <v>50</v>
      </c>
      <c r="B5" s="3">
        <v>6</v>
      </c>
      <c r="C5" s="3">
        <v>8</v>
      </c>
      <c r="D5" s="4">
        <f>B5*2+C5</f>
        <v>20</v>
      </c>
      <c r="E5" s="5">
        <f>D5/887*100</f>
        <v>2.254791431792559</v>
      </c>
      <c r="F5" s="4">
        <v>4</v>
      </c>
      <c r="G5" s="5">
        <f>F5/290*100</f>
        <v>1.3793103448275863</v>
      </c>
      <c r="H5" s="4">
        <v>4</v>
      </c>
      <c r="I5" s="5">
        <f>H5/296*100</f>
        <v>1.3513513513513513</v>
      </c>
      <c r="J5" s="4">
        <v>1</v>
      </c>
      <c r="K5" s="9">
        <f>E5/(G5+I5*0.5)</f>
        <v>1.0972295720242249</v>
      </c>
    </row>
    <row r="6" spans="1:11" ht="14.4">
      <c r="A6" s="19" t="s">
        <v>51</v>
      </c>
      <c r="B6" s="3">
        <v>6</v>
      </c>
      <c r="C6" s="3">
        <v>8</v>
      </c>
      <c r="D6" s="4">
        <f>B6*2+C6</f>
        <v>20</v>
      </c>
      <c r="E6" s="5">
        <f>D6/887*100</f>
        <v>2.254791431792559</v>
      </c>
      <c r="F6" s="4">
        <v>4</v>
      </c>
      <c r="G6" s="5">
        <f>F6/290*100</f>
        <v>1.3793103448275863</v>
      </c>
      <c r="H6" s="4">
        <v>4</v>
      </c>
      <c r="I6" s="5">
        <f>H6/296*100</f>
        <v>1.3513513513513513</v>
      </c>
      <c r="J6" s="4">
        <v>1</v>
      </c>
      <c r="K6" s="9">
        <f>E6/(G6+I6*0.5)</f>
        <v>1.0972295720242249</v>
      </c>
    </row>
    <row r="7" spans="1:11" ht="14.4">
      <c r="A7" s="11" t="s">
        <v>52</v>
      </c>
      <c r="B7" s="3">
        <v>6</v>
      </c>
      <c r="C7" s="3">
        <v>8</v>
      </c>
      <c r="D7" s="4">
        <f>B7*2+C7</f>
        <v>20</v>
      </c>
      <c r="E7" s="5">
        <f>D7/887*100</f>
        <v>2.254791431792559</v>
      </c>
      <c r="F7" s="4">
        <v>4</v>
      </c>
      <c r="G7" s="5">
        <f>F7/290*100</f>
        <v>1.3793103448275863</v>
      </c>
      <c r="H7" s="4">
        <v>4</v>
      </c>
      <c r="I7" s="5">
        <f>H7/296*100</f>
        <v>1.3513513513513513</v>
      </c>
      <c r="J7" s="4">
        <v>1</v>
      </c>
      <c r="K7" s="9">
        <f>E7/(G7+I7*0.5)</f>
        <v>1.0972295720242249</v>
      </c>
    </row>
    <row r="8" spans="1:11" ht="14.4">
      <c r="A8" s="2" t="s">
        <v>53</v>
      </c>
      <c r="B8" s="3">
        <v>8</v>
      </c>
      <c r="C8" s="3">
        <v>7</v>
      </c>
      <c r="D8" s="4">
        <f>B8*2+C8</f>
        <v>23</v>
      </c>
      <c r="E8" s="5">
        <f>D8/887*100</f>
        <v>2.593010146561443</v>
      </c>
      <c r="F8" s="4">
        <v>5</v>
      </c>
      <c r="G8" s="5">
        <f>F8/290*100</f>
        <v>1.7241379310344827</v>
      </c>
      <c r="H8" s="4">
        <v>5</v>
      </c>
      <c r="I8" s="5">
        <f>H8/296*100</f>
        <v>1.6891891891891893</v>
      </c>
      <c r="J8" s="4">
        <v>1</v>
      </c>
      <c r="K8" s="9">
        <f>E8/(G8+I8*0.5)</f>
        <v>1.0094512062622869</v>
      </c>
    </row>
    <row r="9" spans="1:11" ht="14.4">
      <c r="A9" s="11" t="s">
        <v>54</v>
      </c>
      <c r="B9" s="3">
        <v>6</v>
      </c>
      <c r="C9" s="3">
        <v>9</v>
      </c>
      <c r="D9" s="4">
        <f>B9*2+C9</f>
        <v>21</v>
      </c>
      <c r="E9" s="5">
        <f>D9/887*100</f>
        <v>2.367531003382187</v>
      </c>
      <c r="F9" s="4">
        <v>5</v>
      </c>
      <c r="G9" s="5">
        <f>F9/290*100</f>
        <v>1.7241379310344827</v>
      </c>
      <c r="H9" s="4">
        <v>5</v>
      </c>
      <c r="I9" s="5">
        <f>H9/296*100</f>
        <v>1.6891891891891893</v>
      </c>
      <c r="J9" s="4">
        <v>1</v>
      </c>
      <c r="K9" s="9">
        <f>E9/(G9+I9*0.5)</f>
        <v>0.92167284050034892</v>
      </c>
    </row>
    <row r="10" spans="1:11" ht="14.4">
      <c r="A10" s="2" t="s">
        <v>55</v>
      </c>
      <c r="B10" s="3">
        <v>8</v>
      </c>
      <c r="C10" s="3">
        <v>9</v>
      </c>
      <c r="D10" s="4">
        <f>B10*2+C10</f>
        <v>25</v>
      </c>
      <c r="E10" s="5">
        <f>D10/887*100</f>
        <v>2.818489289740699</v>
      </c>
      <c r="F10" s="4">
        <v>6</v>
      </c>
      <c r="G10" s="5">
        <f>F10/290*100</f>
        <v>2.0689655172413794</v>
      </c>
      <c r="H10" s="4">
        <v>6</v>
      </c>
      <c r="I10" s="5">
        <f>H10/296*100</f>
        <v>2.0270270270270272</v>
      </c>
      <c r="J10" s="4">
        <v>1</v>
      </c>
      <c r="K10" s="9">
        <f>E10/(G10+I10*0.5)</f>
        <v>0.91435797668685403</v>
      </c>
    </row>
    <row r="11" spans="1:11" ht="14.4">
      <c r="A11" s="11" t="s">
        <v>56</v>
      </c>
      <c r="B11" s="3">
        <v>6</v>
      </c>
      <c r="C11" s="3">
        <v>8</v>
      </c>
      <c r="D11" s="4">
        <f>B11*2+C11</f>
        <v>20</v>
      </c>
      <c r="E11" s="5">
        <f>D11/887*100</f>
        <v>2.254791431792559</v>
      </c>
      <c r="F11" s="4">
        <v>5</v>
      </c>
      <c r="G11" s="5">
        <f>F11/290*100</f>
        <v>1.7241379310344827</v>
      </c>
      <c r="H11" s="4">
        <v>5</v>
      </c>
      <c r="I11" s="5">
        <f>H11/296*100</f>
        <v>1.6891891891891893</v>
      </c>
      <c r="J11" s="4">
        <v>1</v>
      </c>
      <c r="K11" s="9">
        <f>E11/(G11+I11*0.5)</f>
        <v>0.87778365761937993</v>
      </c>
    </row>
    <row r="12" spans="1:11" ht="14.4">
      <c r="A12" s="11" t="s">
        <v>57</v>
      </c>
      <c r="B12" s="3">
        <v>7</v>
      </c>
      <c r="C12" s="3">
        <v>8</v>
      </c>
      <c r="D12" s="4">
        <f>B12*2+C12</f>
        <v>22</v>
      </c>
      <c r="E12" s="5">
        <f>D12/887*100</f>
        <v>2.480270574971815</v>
      </c>
      <c r="F12" s="4">
        <v>6</v>
      </c>
      <c r="G12" s="5">
        <f>F12/290*100</f>
        <v>2.0689655172413794</v>
      </c>
      <c r="H12" s="4">
        <v>6</v>
      </c>
      <c r="I12" s="5">
        <f>H12/296*100</f>
        <v>2.0270270270270272</v>
      </c>
      <c r="J12" s="4">
        <v>1</v>
      </c>
      <c r="K12" s="9">
        <f>E12/(G12+I12*0.5)</f>
        <v>0.8046350194844315</v>
      </c>
    </row>
    <row r="13" spans="1:11" ht="14.4">
      <c r="A13" s="11" t="s">
        <v>58</v>
      </c>
      <c r="B13" s="3">
        <v>6</v>
      </c>
      <c r="C13" s="3">
        <v>6</v>
      </c>
      <c r="D13" s="4">
        <f>B13*2+C13</f>
        <v>18</v>
      </c>
      <c r="E13" s="5">
        <f>D13/887*100</f>
        <v>2.029312288613303</v>
      </c>
      <c r="F13" s="4">
        <v>5</v>
      </c>
      <c r="G13" s="5">
        <f>F13/290*100</f>
        <v>1.7241379310344827</v>
      </c>
      <c r="H13" s="4">
        <v>5</v>
      </c>
      <c r="I13" s="5">
        <f>H13/296*100</f>
        <v>1.6891891891891893</v>
      </c>
      <c r="J13" s="4">
        <v>1</v>
      </c>
      <c r="K13" s="9">
        <f>E13/(G13+I13*0.5)</f>
        <v>0.79000529185744184</v>
      </c>
    </row>
    <row r="14" spans="1:11" ht="14.4">
      <c r="A14" s="11" t="s">
        <v>59</v>
      </c>
      <c r="B14" s="3">
        <v>6</v>
      </c>
      <c r="C14" s="3">
        <v>9</v>
      </c>
      <c r="D14" s="4">
        <f>B14*2+C14</f>
        <v>21</v>
      </c>
      <c r="E14" s="5">
        <f>D14/887*100</f>
        <v>2.367531003382187</v>
      </c>
      <c r="F14" s="4">
        <v>6</v>
      </c>
      <c r="G14" s="5">
        <f>F14/290*100</f>
        <v>2.0689655172413794</v>
      </c>
      <c r="H14" s="4">
        <v>6</v>
      </c>
      <c r="I14" s="5">
        <f>H14/296*100</f>
        <v>2.0270270270270272</v>
      </c>
      <c r="J14" s="4">
        <v>1</v>
      </c>
      <c r="K14" s="9">
        <f>E14/(G14+I14*0.5)</f>
        <v>0.7680607004169574</v>
      </c>
    </row>
    <row r="15" spans="1:11" ht="14.4">
      <c r="A15" s="11" t="s">
        <v>60</v>
      </c>
      <c r="B15" s="3">
        <v>6</v>
      </c>
      <c r="C15" s="3">
        <v>8</v>
      </c>
      <c r="D15" s="4">
        <f>B15*2+C15</f>
        <v>20</v>
      </c>
      <c r="E15" s="5">
        <f>D15/887*100</f>
        <v>2.254791431792559</v>
      </c>
      <c r="F15" s="4">
        <v>6</v>
      </c>
      <c r="G15" s="5">
        <f>F15/290*100</f>
        <v>2.0689655172413794</v>
      </c>
      <c r="H15" s="4">
        <v>6</v>
      </c>
      <c r="I15" s="5">
        <f>H15/296*100</f>
        <v>2.0270270270270272</v>
      </c>
      <c r="J15" s="4">
        <v>1</v>
      </c>
      <c r="K15" s="9">
        <f>E15/(G15+I15*0.5)</f>
        <v>0.73148638134948318</v>
      </c>
    </row>
    <row r="16" spans="1:11" ht="14.4">
      <c r="A16" s="11" t="s">
        <v>61</v>
      </c>
      <c r="B16" s="3">
        <v>6</v>
      </c>
      <c r="C16" s="3">
        <v>8</v>
      </c>
      <c r="D16" s="4">
        <f>B16*2+C16</f>
        <v>20</v>
      </c>
      <c r="E16" s="5">
        <f>D16/887*100</f>
        <v>2.254791431792559</v>
      </c>
      <c r="F16" s="4">
        <v>6</v>
      </c>
      <c r="G16" s="5">
        <f>F16/290*100</f>
        <v>2.0689655172413794</v>
      </c>
      <c r="H16" s="4">
        <v>6</v>
      </c>
      <c r="I16" s="5">
        <f>H16/296*100</f>
        <v>2.0270270270270272</v>
      </c>
      <c r="J16" s="4">
        <v>1</v>
      </c>
      <c r="K16" s="9">
        <f>E16/(G16+I16*0.5)</f>
        <v>0.73148638134948318</v>
      </c>
    </row>
    <row r="17" spans="1:11" ht="14.4">
      <c r="A17" s="11" t="s">
        <v>62</v>
      </c>
      <c r="B17" s="3">
        <v>4</v>
      </c>
      <c r="C17" s="3">
        <v>5</v>
      </c>
      <c r="D17" s="4">
        <f>B17*2+C17</f>
        <v>13</v>
      </c>
      <c r="E17" s="5">
        <f>D17/887*100</f>
        <v>1.4656144306651635</v>
      </c>
      <c r="F17" s="4">
        <v>4</v>
      </c>
      <c r="G17" s="5">
        <f>F17/290*100</f>
        <v>1.3793103448275863</v>
      </c>
      <c r="H17" s="4">
        <v>4</v>
      </c>
      <c r="I17" s="5">
        <f>H17/296*100</f>
        <v>1.3513513513513513</v>
      </c>
      <c r="J17" s="4">
        <v>1</v>
      </c>
      <c r="K17" s="9">
        <f>E17/(G17+I17*0.5)</f>
        <v>0.71319922181574624</v>
      </c>
    </row>
    <row r="18" spans="1:11" ht="15">
      <c r="A18" s="19" t="s">
        <v>63</v>
      </c>
      <c r="B18" s="3">
        <v>6</v>
      </c>
      <c r="C18" s="3">
        <v>7</v>
      </c>
      <c r="D18" s="4">
        <f>B18*2+C18</f>
        <v>19</v>
      </c>
      <c r="E18" s="5">
        <f>D18/887*100</f>
        <v>2.142051860202931</v>
      </c>
      <c r="F18" s="4">
        <v>6</v>
      </c>
      <c r="G18" s="5">
        <f>F18/290*100</f>
        <v>2.0689655172413794</v>
      </c>
      <c r="H18" s="4">
        <v>6</v>
      </c>
      <c r="I18" s="5">
        <f>H18/296*100</f>
        <v>2.0270270270270272</v>
      </c>
      <c r="J18" s="4">
        <v>1</v>
      </c>
      <c r="K18" s="9">
        <f>E18/(G18+I18*0.5)</f>
        <v>0.69491206228200897</v>
      </c>
    </row>
    <row r="19" spans="1:11" ht="14.4">
      <c r="A19" s="2" t="s">
        <v>64</v>
      </c>
      <c r="B19" s="3">
        <v>5</v>
      </c>
      <c r="C19" s="3">
        <v>9</v>
      </c>
      <c r="D19" s="4">
        <f>B19*2+C19</f>
        <v>19</v>
      </c>
      <c r="E19" s="5">
        <f>D19/887*100</f>
        <v>2.142051860202931</v>
      </c>
      <c r="F19" s="4">
        <v>6</v>
      </c>
      <c r="G19" s="5">
        <f>F19/290*100</f>
        <v>2.0689655172413794</v>
      </c>
      <c r="H19" s="4">
        <v>6</v>
      </c>
      <c r="I19" s="5">
        <f>H19/296*100</f>
        <v>2.0270270270270272</v>
      </c>
      <c r="J19" s="4">
        <v>1</v>
      </c>
      <c r="K19" s="9">
        <f>E19/(G19+I19*0.5)</f>
        <v>0.69491206228200897</v>
      </c>
    </row>
    <row r="20" spans="1:11" ht="14.4">
      <c r="A20" s="11" t="s">
        <v>65</v>
      </c>
      <c r="B20" s="3">
        <v>6</v>
      </c>
      <c r="C20" s="3">
        <v>7</v>
      </c>
      <c r="D20" s="4">
        <f>B20*2+C20</f>
        <v>19</v>
      </c>
      <c r="E20" s="5">
        <f>D20/887*100</f>
        <v>2.142051860202931</v>
      </c>
      <c r="F20" s="4">
        <v>6</v>
      </c>
      <c r="G20" s="5">
        <f>F20/290*100</f>
        <v>2.0689655172413794</v>
      </c>
      <c r="H20" s="4">
        <v>6</v>
      </c>
      <c r="I20" s="5">
        <f>H20/296*100</f>
        <v>2.0270270270270272</v>
      </c>
      <c r="J20" s="4">
        <v>1</v>
      </c>
      <c r="K20" s="9">
        <f>E20/(G20+I20*0.5)</f>
        <v>0.69491206228200897</v>
      </c>
    </row>
    <row r="21" spans="1:11" ht="14.4">
      <c r="A21" s="11" t="s">
        <v>66</v>
      </c>
      <c r="B21" s="3">
        <v>6</v>
      </c>
      <c r="C21" s="3">
        <v>7</v>
      </c>
      <c r="D21" s="4">
        <f>B21*2+C21</f>
        <v>19</v>
      </c>
      <c r="E21" s="5">
        <f>D21/887*100</f>
        <v>2.142051860202931</v>
      </c>
      <c r="F21" s="4">
        <v>6</v>
      </c>
      <c r="G21" s="5">
        <f>F21/290*100</f>
        <v>2.0689655172413794</v>
      </c>
      <c r="H21" s="4">
        <v>6</v>
      </c>
      <c r="I21" s="5">
        <f>H21/296*100</f>
        <v>2.0270270270270272</v>
      </c>
      <c r="J21" s="4">
        <v>1</v>
      </c>
      <c r="K21" s="9">
        <f>E21/(G21+I21*0.5)</f>
        <v>0.69491206228200897</v>
      </c>
    </row>
    <row r="22" spans="1:11" ht="14.4">
      <c r="A22" s="11" t="s">
        <v>67</v>
      </c>
      <c r="B22" s="3">
        <v>6</v>
      </c>
      <c r="C22" s="3">
        <v>7</v>
      </c>
      <c r="D22" s="4">
        <f>B22*2+C22</f>
        <v>19</v>
      </c>
      <c r="E22" s="5">
        <f>D22/887*100</f>
        <v>2.142051860202931</v>
      </c>
      <c r="F22" s="4">
        <v>6</v>
      </c>
      <c r="G22" s="5">
        <f>F22/290*100</f>
        <v>2.0689655172413794</v>
      </c>
      <c r="H22" s="4">
        <v>6</v>
      </c>
      <c r="I22" s="5">
        <f>H22/296*100</f>
        <v>2.0270270270270272</v>
      </c>
      <c r="J22" s="4">
        <v>1</v>
      </c>
      <c r="K22" s="9">
        <f>E22/(G22+I22*0.5)</f>
        <v>0.69491206228200897</v>
      </c>
    </row>
    <row r="23" spans="1:11" ht="14.4">
      <c r="A23" s="11" t="s">
        <v>68</v>
      </c>
      <c r="B23" s="3">
        <v>7</v>
      </c>
      <c r="C23" s="3">
        <v>8</v>
      </c>
      <c r="D23" s="4">
        <f>B23*2+C23</f>
        <v>22</v>
      </c>
      <c r="E23" s="5">
        <f>D23/887*100</f>
        <v>2.480270574971815</v>
      </c>
      <c r="F23" s="4">
        <v>7</v>
      </c>
      <c r="G23" s="5">
        <f>F23/290*100</f>
        <v>2.4137931034482758</v>
      </c>
      <c r="H23" s="4">
        <v>7</v>
      </c>
      <c r="I23" s="5">
        <f>H23/296*100</f>
        <v>2.3648648648648649</v>
      </c>
      <c r="J23" s="4">
        <v>1</v>
      </c>
      <c r="K23" s="9">
        <f>E23/(G23+I23*0.5)</f>
        <v>0.68968715955808424</v>
      </c>
    </row>
    <row r="24" spans="1:11" ht="14.4">
      <c r="A24" s="11" t="s">
        <v>69</v>
      </c>
      <c r="B24" s="3">
        <v>7</v>
      </c>
      <c r="C24" s="3">
        <v>8</v>
      </c>
      <c r="D24" s="4">
        <f>B24*2+C24</f>
        <v>22</v>
      </c>
      <c r="E24" s="5">
        <f>D24/887*100</f>
        <v>2.480270574971815</v>
      </c>
      <c r="F24" s="4">
        <v>7</v>
      </c>
      <c r="G24" s="5">
        <f>F24/290*100</f>
        <v>2.4137931034482758</v>
      </c>
      <c r="H24" s="4">
        <v>7</v>
      </c>
      <c r="I24" s="5">
        <f>H24/296*100</f>
        <v>2.3648648648648649</v>
      </c>
      <c r="J24" s="4">
        <v>1</v>
      </c>
      <c r="K24" s="9">
        <f>E24/(G24+I24*0.5)</f>
        <v>0.68968715955808424</v>
      </c>
    </row>
    <row r="25" spans="1:11" ht="14.4">
      <c r="A25" s="11" t="s">
        <v>70</v>
      </c>
      <c r="B25" s="4">
        <v>6</v>
      </c>
      <c r="C25" s="4">
        <v>7</v>
      </c>
      <c r="D25" s="4">
        <f>B25*2+C25</f>
        <v>19</v>
      </c>
      <c r="E25" s="4">
        <f>D25/887*100</f>
        <v>2.142051860202931</v>
      </c>
      <c r="F25" s="20">
        <v>6</v>
      </c>
      <c r="G25" s="21">
        <f>F25/290*100</f>
        <v>2.0689655172413794</v>
      </c>
      <c r="H25" s="20">
        <v>7</v>
      </c>
      <c r="I25" s="21">
        <f>H25/296*100</f>
        <v>2.3648648648648649</v>
      </c>
      <c r="J25" s="4">
        <v>1</v>
      </c>
      <c r="K25" s="9">
        <f>E25/(G25+I25*0.5)</f>
        <v>0.65880950082343104</v>
      </c>
    </row>
    <row r="26" spans="1:11" ht="14.4">
      <c r="A26" s="11" t="s">
        <v>71</v>
      </c>
      <c r="B26" s="3">
        <v>6</v>
      </c>
      <c r="C26" s="3">
        <v>8</v>
      </c>
      <c r="D26" s="4">
        <f>B26*2+C26</f>
        <v>20</v>
      </c>
      <c r="E26" s="5">
        <f>D26/887*100</f>
        <v>2.254791431792559</v>
      </c>
      <c r="F26" s="4">
        <v>7</v>
      </c>
      <c r="G26" s="5">
        <f>F26/290*100</f>
        <v>2.4137931034482758</v>
      </c>
      <c r="H26" s="4">
        <v>7</v>
      </c>
      <c r="I26" s="5">
        <f>H26/296*100</f>
        <v>2.3648648648648649</v>
      </c>
      <c r="J26" s="4">
        <v>1</v>
      </c>
      <c r="K26" s="9">
        <f>E26/(G26+I26*0.5)</f>
        <v>0.6269883268709856</v>
      </c>
    </row>
    <row r="27" spans="1:11" ht="14.4">
      <c r="A27" s="11" t="s">
        <v>72</v>
      </c>
      <c r="B27" s="3">
        <v>5</v>
      </c>
      <c r="C27" s="3">
        <v>8</v>
      </c>
      <c r="D27" s="4">
        <f>B27*2+C27</f>
        <v>18</v>
      </c>
      <c r="E27" s="5">
        <f>D27/887*100</f>
        <v>2.029312288613303</v>
      </c>
      <c r="F27" s="4">
        <v>6</v>
      </c>
      <c r="G27" s="5">
        <f>F27/290*100</f>
        <v>2.0689655172413794</v>
      </c>
      <c r="H27" s="4">
        <v>7</v>
      </c>
      <c r="I27" s="5">
        <f>H27/296*100</f>
        <v>2.3648648648648649</v>
      </c>
      <c r="J27" s="4">
        <v>1</v>
      </c>
      <c r="K27" s="9">
        <f>E27/(G27+I27*0.5)</f>
        <v>0.62413531656956622</v>
      </c>
    </row>
    <row r="28" spans="1:11" ht="15">
      <c r="A28" s="11" t="s">
        <v>73</v>
      </c>
      <c r="B28" s="3">
        <v>5</v>
      </c>
      <c r="C28" s="3">
        <v>7</v>
      </c>
      <c r="D28" s="4">
        <f>B28*2+C28</f>
        <v>17</v>
      </c>
      <c r="E28" s="5">
        <f>D28/887*100</f>
        <v>1.9165727170236753</v>
      </c>
      <c r="F28" s="4">
        <v>6</v>
      </c>
      <c r="G28" s="5">
        <f>F28/290*100</f>
        <v>2.0689655172413794</v>
      </c>
      <c r="H28" s="4">
        <v>6</v>
      </c>
      <c r="I28" s="5">
        <f>H28/296*100</f>
        <v>2.0270270270270272</v>
      </c>
      <c r="J28" s="4">
        <v>1</v>
      </c>
      <c r="K28" s="9">
        <f>E28/(G28+I28*0.5)</f>
        <v>0.62176342414706076</v>
      </c>
    </row>
    <row r="29" spans="1:11" ht="14.4">
      <c r="A29" s="11" t="s">
        <v>74</v>
      </c>
      <c r="B29" s="3">
        <v>6</v>
      </c>
      <c r="C29" s="3">
        <v>7</v>
      </c>
      <c r="D29" s="4">
        <f>B29*2+C29</f>
        <v>19</v>
      </c>
      <c r="E29" s="5">
        <f>D29/887*100</f>
        <v>2.142051860202931</v>
      </c>
      <c r="F29" s="4">
        <v>7</v>
      </c>
      <c r="G29" s="5">
        <f>F29/290*100</f>
        <v>2.4137931034482758</v>
      </c>
      <c r="H29" s="4">
        <v>7</v>
      </c>
      <c r="I29" s="5">
        <f>H29/296*100</f>
        <v>2.3648648648648649</v>
      </c>
      <c r="J29" s="4">
        <v>1</v>
      </c>
      <c r="K29" s="9">
        <f>E29/(G29+I29*0.5)</f>
        <v>0.59563891052743634</v>
      </c>
    </row>
    <row r="30" spans="1:11" ht="15">
      <c r="A30" s="22" t="s">
        <v>75</v>
      </c>
      <c r="B30" s="3">
        <v>5</v>
      </c>
      <c r="C30" s="3">
        <v>7</v>
      </c>
      <c r="D30" s="4">
        <f>B30*2+C30</f>
        <v>17</v>
      </c>
      <c r="E30" s="5">
        <f>D30/887*100</f>
        <v>1.9165727170236753</v>
      </c>
      <c r="F30" s="4">
        <v>6</v>
      </c>
      <c r="G30" s="5">
        <f>F30/290*100</f>
        <v>2.0689655172413794</v>
      </c>
      <c r="H30" s="4">
        <v>7</v>
      </c>
      <c r="I30" s="5">
        <f>H30/296*100</f>
        <v>2.3648648648648649</v>
      </c>
      <c r="J30" s="4">
        <v>1</v>
      </c>
      <c r="K30" s="9">
        <f>E30/(G30+I30*0.5)</f>
        <v>0.58946113231570141</v>
      </c>
    </row>
    <row r="31" spans="1:11" ht="14.4">
      <c r="A31" s="11" t="s">
        <v>76</v>
      </c>
      <c r="B31" s="3">
        <v>5</v>
      </c>
      <c r="C31" s="3">
        <v>6</v>
      </c>
      <c r="D31" s="4">
        <f>B31*2+C31</f>
        <v>16</v>
      </c>
      <c r="E31" s="5">
        <f>D31/887*100</f>
        <v>1.8038331454340473</v>
      </c>
      <c r="F31" s="4">
        <v>6</v>
      </c>
      <c r="G31" s="5">
        <f>F31/290*100</f>
        <v>2.0689655172413794</v>
      </c>
      <c r="H31" s="4">
        <v>6</v>
      </c>
      <c r="I31" s="5">
        <f>H31/296*100</f>
        <v>2.0270270270270272</v>
      </c>
      <c r="J31" s="4">
        <v>1</v>
      </c>
      <c r="K31" s="9">
        <f>E31/(G31+I31*0.5)</f>
        <v>0.58518910507958655</v>
      </c>
    </row>
    <row r="32" spans="1:11" ht="14.4">
      <c r="A32" s="19" t="s">
        <v>77</v>
      </c>
      <c r="B32" s="3">
        <v>5</v>
      </c>
      <c r="C32" s="3">
        <v>6</v>
      </c>
      <c r="D32" s="4">
        <f>B32*2+C32</f>
        <v>16</v>
      </c>
      <c r="E32" s="5">
        <f>D32/887*100</f>
        <v>1.8038331454340473</v>
      </c>
      <c r="F32" s="4">
        <v>6</v>
      </c>
      <c r="G32" s="5">
        <f>F32/290*100</f>
        <v>2.0689655172413794</v>
      </c>
      <c r="H32" s="4">
        <v>6</v>
      </c>
      <c r="I32" s="5">
        <f>H32/296*100</f>
        <v>2.0270270270270272</v>
      </c>
      <c r="J32" s="4">
        <v>1</v>
      </c>
      <c r="K32" s="9">
        <f>E32/(G32+I32*0.5)</f>
        <v>0.58518910507958655</v>
      </c>
    </row>
    <row r="33" spans="1:11" ht="14.4">
      <c r="A33" s="11" t="s">
        <v>78</v>
      </c>
      <c r="B33" s="3">
        <v>5</v>
      </c>
      <c r="C33" s="3">
        <v>6</v>
      </c>
      <c r="D33" s="4">
        <f>B33*2+C33</f>
        <v>16</v>
      </c>
      <c r="E33" s="5">
        <f>D33/887*100</f>
        <v>1.8038331454340473</v>
      </c>
      <c r="F33" s="4">
        <v>6</v>
      </c>
      <c r="G33" s="5">
        <f>F33/290*100</f>
        <v>2.0689655172413794</v>
      </c>
      <c r="H33" s="4">
        <v>6</v>
      </c>
      <c r="I33" s="5">
        <f>H33/296*100</f>
        <v>2.0270270270270272</v>
      </c>
      <c r="J33" s="4">
        <v>1</v>
      </c>
      <c r="K33" s="9">
        <f>E33/(G33+I33*0.5)</f>
        <v>0.58518910507958655</v>
      </c>
    </row>
    <row r="34" spans="1:11" ht="15">
      <c r="A34" s="19" t="s">
        <v>79</v>
      </c>
      <c r="B34" s="3">
        <v>5</v>
      </c>
      <c r="C34" s="3">
        <v>6</v>
      </c>
      <c r="D34" s="4">
        <f>B34*2+C34</f>
        <v>16</v>
      </c>
      <c r="E34" s="5">
        <f>D34/887*100</f>
        <v>1.8038331454340473</v>
      </c>
      <c r="F34" s="4">
        <v>6</v>
      </c>
      <c r="G34" s="5">
        <f>F34/290*100</f>
        <v>2.0689655172413794</v>
      </c>
      <c r="H34" s="4">
        <v>6</v>
      </c>
      <c r="I34" s="5">
        <f>H34/296*100</f>
        <v>2.0270270270270272</v>
      </c>
      <c r="J34" s="4">
        <v>1</v>
      </c>
      <c r="K34" s="9">
        <f>E34/(G34+I34*0.5)</f>
        <v>0.58518910507958655</v>
      </c>
    </row>
    <row r="35" spans="1:11" ht="14.4">
      <c r="A35" s="19" t="s">
        <v>80</v>
      </c>
      <c r="B35" s="3">
        <v>8</v>
      </c>
      <c r="C35" s="3">
        <v>8</v>
      </c>
      <c r="D35" s="4">
        <f>B35*2+C35</f>
        <v>24</v>
      </c>
      <c r="E35" s="5">
        <f>D35/887*100</f>
        <v>2.705749718151071</v>
      </c>
      <c r="F35" s="4">
        <v>9</v>
      </c>
      <c r="G35" s="5">
        <f>F35/290*100</f>
        <v>3.103448275862069</v>
      </c>
      <c r="H35" s="4">
        <v>9</v>
      </c>
      <c r="I35" s="5">
        <f>H35/296*100</f>
        <v>3.0405405405405408</v>
      </c>
      <c r="J35" s="4">
        <v>1</v>
      </c>
      <c r="K35" s="9">
        <f>E35/(G35+I35*0.5)</f>
        <v>0.58518910507958655</v>
      </c>
    </row>
    <row r="36" spans="1:11" ht="14.4">
      <c r="A36" s="11" t="s">
        <v>81</v>
      </c>
      <c r="B36" s="3">
        <v>8</v>
      </c>
      <c r="C36" s="3">
        <v>8</v>
      </c>
      <c r="D36" s="4">
        <f>B36*2+C36</f>
        <v>24</v>
      </c>
      <c r="E36" s="5">
        <f>D36/887*100</f>
        <v>2.705749718151071</v>
      </c>
      <c r="F36" s="4">
        <v>9</v>
      </c>
      <c r="G36" s="5">
        <f>F36/290*100</f>
        <v>3.103448275862069</v>
      </c>
      <c r="H36" s="4">
        <v>9</v>
      </c>
      <c r="I36" s="5">
        <f>H36/296*100</f>
        <v>3.0405405405405408</v>
      </c>
      <c r="J36" s="4">
        <v>1</v>
      </c>
      <c r="K36" s="9">
        <f>E36/(G36+I36*0.5)</f>
        <v>0.58518910507958655</v>
      </c>
    </row>
    <row r="37" spans="1:11" ht="14.4">
      <c r="A37" s="11" t="s">
        <v>82</v>
      </c>
      <c r="B37" s="3">
        <v>6</v>
      </c>
      <c r="C37" s="3">
        <v>7</v>
      </c>
      <c r="D37" s="4">
        <f>B37*2+C37</f>
        <v>19</v>
      </c>
      <c r="E37" s="5">
        <f>D37/887*100</f>
        <v>2.142051860202931</v>
      </c>
      <c r="F37" s="4">
        <v>7</v>
      </c>
      <c r="G37" s="5">
        <f>F37/290*100</f>
        <v>2.4137931034482758</v>
      </c>
      <c r="H37" s="4">
        <v>8</v>
      </c>
      <c r="I37" s="5">
        <f>H37/296*100</f>
        <v>2.7027027027027026</v>
      </c>
      <c r="J37" s="4">
        <v>1</v>
      </c>
      <c r="K37" s="9">
        <f>E37/(G37+I37*0.5)</f>
        <v>0.56891624900934279</v>
      </c>
    </row>
    <row r="38" spans="1:11" ht="14.4">
      <c r="A38" s="11" t="s">
        <v>83</v>
      </c>
      <c r="B38" s="3">
        <v>6</v>
      </c>
      <c r="C38" s="3">
        <v>6</v>
      </c>
      <c r="D38" s="4">
        <f>B38*2+C38</f>
        <v>18</v>
      </c>
      <c r="E38" s="5">
        <f>D38/887*100</f>
        <v>2.029312288613303</v>
      </c>
      <c r="F38" s="4">
        <v>7</v>
      </c>
      <c r="G38" s="5">
        <f>F38/290*100</f>
        <v>2.4137931034482758</v>
      </c>
      <c r="H38" s="4">
        <v>7</v>
      </c>
      <c r="I38" s="5">
        <f>H38/296*100</f>
        <v>2.3648648648648649</v>
      </c>
      <c r="J38" s="4">
        <v>1</v>
      </c>
      <c r="K38" s="9">
        <f>E38/(G38+I38*0.5)</f>
        <v>0.56428949418388707</v>
      </c>
    </row>
    <row r="39" spans="1:11" ht="15">
      <c r="A39" s="22" t="s">
        <v>84</v>
      </c>
      <c r="B39" s="3">
        <v>5</v>
      </c>
      <c r="C39" s="3">
        <v>6</v>
      </c>
      <c r="D39" s="4">
        <f>B39*2+C39</f>
        <v>16</v>
      </c>
      <c r="E39" s="5">
        <f>D39/887*100</f>
        <v>1.8038331454340473</v>
      </c>
      <c r="F39" s="4">
        <v>6</v>
      </c>
      <c r="G39" s="5">
        <f>F39/290*100</f>
        <v>2.0689655172413794</v>
      </c>
      <c r="H39" s="4">
        <v>7</v>
      </c>
      <c r="I39" s="5">
        <f>H39/296*100</f>
        <v>2.3648648648648649</v>
      </c>
      <c r="J39" s="4">
        <v>1</v>
      </c>
      <c r="K39" s="9">
        <f>E39/(G39+I39*0.5)</f>
        <v>0.5547869480618367</v>
      </c>
    </row>
    <row r="40" spans="1:11" ht="14.4">
      <c r="A40" s="11" t="s">
        <v>85</v>
      </c>
      <c r="B40" s="3">
        <v>6</v>
      </c>
      <c r="C40" s="3">
        <v>8</v>
      </c>
      <c r="D40" s="4">
        <f>B40*2+C40</f>
        <v>20</v>
      </c>
      <c r="E40" s="5">
        <f>D40/887*100</f>
        <v>2.254791431792559</v>
      </c>
      <c r="F40" s="4">
        <v>8</v>
      </c>
      <c r="G40" s="5">
        <f>F40/290*100</f>
        <v>2.7586206896551726</v>
      </c>
      <c r="H40" s="4">
        <v>8</v>
      </c>
      <c r="I40" s="5">
        <f>H40/296*100</f>
        <v>2.7027027027027026</v>
      </c>
      <c r="J40" s="4">
        <v>1</v>
      </c>
      <c r="K40" s="9">
        <f>E40/(G40+I40*0.5)</f>
        <v>0.54861478601211244</v>
      </c>
    </row>
    <row r="41" spans="1:11" ht="14.4">
      <c r="A41" s="19" t="s">
        <v>86</v>
      </c>
      <c r="B41" s="3">
        <v>5</v>
      </c>
      <c r="C41" s="3">
        <v>7</v>
      </c>
      <c r="D41" s="4">
        <f>B41*2+C41</f>
        <v>17</v>
      </c>
      <c r="E41" s="5">
        <f>D41/887*100</f>
        <v>1.9165727170236753</v>
      </c>
      <c r="F41" s="4">
        <v>7</v>
      </c>
      <c r="G41" s="5">
        <f>F41/290*100</f>
        <v>2.4137931034482758</v>
      </c>
      <c r="H41" s="4">
        <v>7</v>
      </c>
      <c r="I41" s="5">
        <f>H41/296*100</f>
        <v>2.3648648648648649</v>
      </c>
      <c r="J41" s="4">
        <v>1</v>
      </c>
      <c r="K41" s="9">
        <f>E41/(G41+I41*0.5)</f>
        <v>0.53294007784033781</v>
      </c>
    </row>
    <row r="42" spans="1:11" ht="14.4">
      <c r="A42" s="19" t="s">
        <v>87</v>
      </c>
      <c r="B42" s="3">
        <v>6</v>
      </c>
      <c r="C42" s="3">
        <v>7</v>
      </c>
      <c r="D42" s="4">
        <f>B42*2+C42</f>
        <v>19</v>
      </c>
      <c r="E42" s="5">
        <f>D42/887*100</f>
        <v>2.142051860202931</v>
      </c>
      <c r="F42" s="4">
        <v>8</v>
      </c>
      <c r="G42" s="5">
        <f>F42/290*100</f>
        <v>2.7586206896551726</v>
      </c>
      <c r="H42" s="4">
        <v>8</v>
      </c>
      <c r="I42" s="5">
        <f>H42/296*100</f>
        <v>2.7027027027027026</v>
      </c>
      <c r="J42" s="4">
        <v>1</v>
      </c>
      <c r="K42" s="9">
        <f>E42/(G42+I42*0.5)</f>
        <v>0.52118404671150687</v>
      </c>
    </row>
    <row r="43" spans="1:11" ht="14.4">
      <c r="A43" s="11" t="s">
        <v>88</v>
      </c>
      <c r="B43" s="3">
        <v>5</v>
      </c>
      <c r="C43" s="3">
        <v>6</v>
      </c>
      <c r="D43" s="4">
        <f>B43*2+C43</f>
        <v>16</v>
      </c>
      <c r="E43" s="5">
        <f>D43/887*100</f>
        <v>1.8038331454340473</v>
      </c>
      <c r="F43" s="4">
        <v>7</v>
      </c>
      <c r="G43" s="5">
        <f>F43/290*100</f>
        <v>2.4137931034482758</v>
      </c>
      <c r="H43" s="4">
        <v>7</v>
      </c>
      <c r="I43" s="5">
        <f>H43/296*100</f>
        <v>2.3648648648648649</v>
      </c>
      <c r="J43" s="4">
        <v>1</v>
      </c>
      <c r="K43" s="9">
        <f>E43/(G43+I43*0.5)</f>
        <v>0.50159066149678855</v>
      </c>
    </row>
    <row r="44" spans="1:11" ht="14.4">
      <c r="A44" s="19" t="s">
        <v>89</v>
      </c>
      <c r="B44" s="3">
        <v>5</v>
      </c>
      <c r="C44" s="3">
        <v>6</v>
      </c>
      <c r="D44" s="4">
        <f>B44*2+C44</f>
        <v>16</v>
      </c>
      <c r="E44" s="5">
        <f>D44/887*100</f>
        <v>1.8038331454340473</v>
      </c>
      <c r="F44" s="4">
        <v>7</v>
      </c>
      <c r="G44" s="5">
        <f>F44/290*100</f>
        <v>2.4137931034482758</v>
      </c>
      <c r="H44" s="4">
        <v>7</v>
      </c>
      <c r="I44" s="5">
        <f>H44/296*100</f>
        <v>2.3648648648648649</v>
      </c>
      <c r="J44" s="4">
        <v>1</v>
      </c>
      <c r="K44" s="9">
        <f>E44/(G44+I44*0.5)</f>
        <v>0.50159066149678855</v>
      </c>
    </row>
    <row r="45" spans="1:11" ht="14.4">
      <c r="A45" s="19" t="s">
        <v>90</v>
      </c>
      <c r="B45" s="3">
        <v>5</v>
      </c>
      <c r="C45" s="3">
        <v>6</v>
      </c>
      <c r="D45" s="4">
        <f>B45*2+C45</f>
        <v>16</v>
      </c>
      <c r="E45" s="5">
        <f>D45/887*100</f>
        <v>1.8038331454340473</v>
      </c>
      <c r="F45" s="4">
        <v>7</v>
      </c>
      <c r="G45" s="5">
        <f>F45/290*100</f>
        <v>2.4137931034482758</v>
      </c>
      <c r="H45" s="4">
        <v>7</v>
      </c>
      <c r="I45" s="5">
        <f>H45/296*100</f>
        <v>2.3648648648648649</v>
      </c>
      <c r="J45" s="4">
        <v>1</v>
      </c>
      <c r="K45" s="9">
        <f>E45/(G45+I45*0.5)</f>
        <v>0.50159066149678855</v>
      </c>
    </row>
    <row r="46" spans="1:11" ht="14.4">
      <c r="A46" s="19" t="s">
        <v>91</v>
      </c>
      <c r="B46" s="3">
        <v>6</v>
      </c>
      <c r="C46" s="3">
        <v>6</v>
      </c>
      <c r="D46" s="4">
        <f>B46*2+C46</f>
        <v>18</v>
      </c>
      <c r="E46" s="5">
        <f>D46/887*100</f>
        <v>2.029312288613303</v>
      </c>
      <c r="F46" s="4">
        <v>8</v>
      </c>
      <c r="G46" s="5">
        <f>F46/290*100</f>
        <v>2.7586206896551726</v>
      </c>
      <c r="H46" s="4">
        <v>8</v>
      </c>
      <c r="I46" s="5">
        <f>H46/296*100</f>
        <v>2.7027027027027026</v>
      </c>
      <c r="J46" s="4">
        <v>1</v>
      </c>
      <c r="K46" s="9">
        <f>E46/(G46+I46*0.5)</f>
        <v>0.49375330741090123</v>
      </c>
    </row>
    <row r="47" spans="1:11" ht="14.4">
      <c r="A47" s="11" t="s">
        <v>92</v>
      </c>
      <c r="B47" s="3">
        <v>5</v>
      </c>
      <c r="C47" s="3">
        <v>6</v>
      </c>
      <c r="D47" s="4">
        <f>B47*2+C47</f>
        <v>16</v>
      </c>
      <c r="E47" s="5">
        <f>D47/887*100</f>
        <v>1.8038331454340473</v>
      </c>
      <c r="F47" s="4">
        <v>7</v>
      </c>
      <c r="G47" s="5">
        <f>F47/290*100</f>
        <v>2.4137931034482758</v>
      </c>
      <c r="H47" s="4">
        <v>8</v>
      </c>
      <c r="I47" s="5">
        <f>H47/296*100</f>
        <v>2.7027027027027026</v>
      </c>
      <c r="J47" s="4">
        <v>1</v>
      </c>
      <c r="K47" s="9">
        <f>E47/(G47+I47*0.5)</f>
        <v>0.47908736758681503</v>
      </c>
    </row>
    <row r="48" spans="1:11" ht="15">
      <c r="A48" s="23" t="s">
        <v>93</v>
      </c>
      <c r="B48" s="3">
        <v>4</v>
      </c>
      <c r="C48" s="3">
        <v>4</v>
      </c>
      <c r="D48" s="4">
        <f>B48*2+C48</f>
        <v>12</v>
      </c>
      <c r="E48" s="5">
        <f>D48/887*100</f>
        <v>1.3528748590755355</v>
      </c>
      <c r="F48" s="4">
        <v>6</v>
      </c>
      <c r="G48" s="5">
        <f>F48/290*100</f>
        <v>2.0689655172413794</v>
      </c>
      <c r="H48" s="4">
        <v>7</v>
      </c>
      <c r="I48" s="5">
        <f>H48/296*100</f>
        <v>2.3648648648648649</v>
      </c>
      <c r="J48" s="4">
        <v>1</v>
      </c>
      <c r="K48" s="9">
        <f>E48/(G48+I48*0.5)</f>
        <v>0.4160902110463775</v>
      </c>
    </row>
    <row r="49" spans="1:11" ht="14.4">
      <c r="A49" s="19" t="s">
        <v>94</v>
      </c>
      <c r="B49" s="3">
        <v>4</v>
      </c>
      <c r="C49" s="3">
        <v>5</v>
      </c>
      <c r="D49" s="4">
        <f>B49*2+C49</f>
        <v>13</v>
      </c>
      <c r="E49" s="5">
        <f>D49/887*100</f>
        <v>1.4656144306651635</v>
      </c>
      <c r="F49" s="4">
        <v>7</v>
      </c>
      <c r="G49" s="5">
        <f>F49/290*100</f>
        <v>2.4137931034482758</v>
      </c>
      <c r="H49" s="4">
        <v>7</v>
      </c>
      <c r="I49" s="5">
        <f>H49/296*100</f>
        <v>2.3648648648648649</v>
      </c>
      <c r="J49" s="4">
        <v>1</v>
      </c>
      <c r="K49" s="9">
        <f>E49/(G49+I49*0.5)</f>
        <v>0.4075424124661407</v>
      </c>
    </row>
    <row r="50" spans="1:11" ht="14.4">
      <c r="A50" s="19" t="s">
        <v>95</v>
      </c>
      <c r="B50" s="3">
        <v>4</v>
      </c>
      <c r="C50" s="3">
        <v>5</v>
      </c>
      <c r="D50" s="4">
        <f>B50*2+C50</f>
        <v>13</v>
      </c>
      <c r="E50" s="5">
        <f>D50/887*100</f>
        <v>1.4656144306651635</v>
      </c>
      <c r="F50" s="4">
        <v>7</v>
      </c>
      <c r="G50" s="5">
        <f>F50/290*100</f>
        <v>2.4137931034482758</v>
      </c>
      <c r="H50" s="4">
        <v>7</v>
      </c>
      <c r="I50" s="5">
        <f>H50/296*100</f>
        <v>2.3648648648648649</v>
      </c>
      <c r="J50" s="4">
        <v>1</v>
      </c>
      <c r="K50" s="9">
        <f>E50/(G50+I50*0.5)</f>
        <v>0.4075424124661407</v>
      </c>
    </row>
    <row r="51" spans="1:11" ht="14.4">
      <c r="A51" s="2" t="s">
        <v>46</v>
      </c>
      <c r="B51" s="4">
        <f>SUM(B3:B50)</f>
        <v>274</v>
      </c>
      <c r="C51" s="4">
        <f>SUM(C3:C50)</f>
        <v>340</v>
      </c>
      <c r="D51" s="4">
        <f>SUM(D3:D50)</f>
        <v>888</v>
      </c>
      <c r="E51" s="4">
        <v>100</v>
      </c>
      <c r="F51" s="4">
        <f>SUM(F3:F50)</f>
        <v>293</v>
      </c>
      <c r="G51" s="4">
        <v>100</v>
      </c>
      <c r="H51" s="4">
        <f>SUM(H3:H50)</f>
        <v>300</v>
      </c>
      <c r="I51" s="4">
        <v>100</v>
      </c>
      <c r="J51" s="4"/>
      <c r="K51" s="4"/>
    </row>
  </sheetData>
  <sortState ref="A3:K50">
    <sortCondition descending="1" ref="K3:K50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topLeftCell="A5" workbookViewId="0">
      <selection activeCell="A3" sqref="A3:K32"/>
    </sheetView>
  </sheetViews>
  <sheetFormatPr defaultColWidth="8.88671875" defaultRowHeight="13.8"/>
  <cols>
    <col min="1" max="1" width="24.88671875" customWidth="1"/>
    <col min="5" max="5" width="12.109375" customWidth="1"/>
    <col min="7" max="7" width="12.109375" customWidth="1"/>
  </cols>
  <sheetData>
    <row r="1" spans="1:20" ht="24">
      <c r="A1" s="10" t="s">
        <v>96</v>
      </c>
      <c r="B1" s="16" t="s">
        <v>97</v>
      </c>
    </row>
    <row r="2" spans="1:20" ht="28.6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36" t="s">
        <v>14</v>
      </c>
      <c r="N2" s="37"/>
      <c r="O2" s="37"/>
      <c r="P2" s="37"/>
      <c r="Q2" s="37"/>
      <c r="R2" s="37"/>
      <c r="S2" s="37"/>
      <c r="T2" s="37"/>
    </row>
    <row r="3" spans="1:20" ht="14.4">
      <c r="A3" s="2" t="s">
        <v>98</v>
      </c>
      <c r="B3" s="13">
        <v>5</v>
      </c>
      <c r="C3" s="13">
        <v>9</v>
      </c>
      <c r="D3" s="13">
        <f t="shared" ref="D3:D32" si="0">B3*2+C3</f>
        <v>19</v>
      </c>
      <c r="E3" s="14">
        <f t="shared" ref="E3:E32" si="1">D3/591*100</f>
        <v>3.2148900169204699</v>
      </c>
      <c r="F3" s="13">
        <v>1</v>
      </c>
      <c r="G3" s="14">
        <f t="shared" ref="G3:G32" si="2">F3/181*100</f>
        <v>0.55248618784530401</v>
      </c>
      <c r="H3" s="13">
        <v>1</v>
      </c>
      <c r="I3" s="6">
        <f t="shared" ref="I3:I32" si="3">H3/190*100</f>
        <v>0.52631578947368396</v>
      </c>
      <c r="J3" s="7">
        <v>1</v>
      </c>
      <c r="K3" s="8">
        <f t="shared" ref="K3:K32" si="4">E3/(G3+I3*0.5)</f>
        <v>3.9415353897288798</v>
      </c>
      <c r="M3" s="37"/>
      <c r="N3" s="37"/>
      <c r="O3" s="37"/>
      <c r="P3" s="37"/>
      <c r="Q3" s="37"/>
      <c r="R3" s="37"/>
      <c r="S3" s="37"/>
      <c r="T3" s="37"/>
    </row>
    <row r="4" spans="1:20" ht="14.4">
      <c r="A4" s="2" t="s">
        <v>99</v>
      </c>
      <c r="B4" s="13">
        <v>1</v>
      </c>
      <c r="C4" s="13">
        <v>9</v>
      </c>
      <c r="D4" s="13">
        <f t="shared" si="0"/>
        <v>11</v>
      </c>
      <c r="E4" s="14">
        <f t="shared" si="1"/>
        <v>1.8612521150592201</v>
      </c>
      <c r="F4" s="13">
        <v>1</v>
      </c>
      <c r="G4" s="14">
        <f t="shared" si="2"/>
        <v>0.55248618784530401</v>
      </c>
      <c r="H4" s="13">
        <v>1</v>
      </c>
      <c r="I4" s="6">
        <f t="shared" si="3"/>
        <v>0.52631578947368396</v>
      </c>
      <c r="J4" s="7">
        <v>1</v>
      </c>
      <c r="K4" s="8">
        <f t="shared" si="4"/>
        <v>2.2819415414219799</v>
      </c>
      <c r="M4" s="37"/>
      <c r="N4" s="37"/>
      <c r="O4" s="37"/>
      <c r="P4" s="37"/>
      <c r="Q4" s="37"/>
      <c r="R4" s="37"/>
      <c r="S4" s="37"/>
      <c r="T4" s="37"/>
    </row>
    <row r="5" spans="1:20" ht="14.4">
      <c r="A5" s="2" t="s">
        <v>100</v>
      </c>
      <c r="B5" s="13">
        <v>5</v>
      </c>
      <c r="C5" s="13">
        <v>6</v>
      </c>
      <c r="D5" s="13">
        <f t="shared" si="0"/>
        <v>16</v>
      </c>
      <c r="E5" s="14">
        <f t="shared" si="1"/>
        <v>2.7072758037225002</v>
      </c>
      <c r="F5" s="13">
        <v>2</v>
      </c>
      <c r="G5" s="14">
        <f t="shared" si="2"/>
        <v>1.10497237569061</v>
      </c>
      <c r="H5" s="13">
        <v>2</v>
      </c>
      <c r="I5" s="6">
        <f t="shared" si="3"/>
        <v>1.0526315789473699</v>
      </c>
      <c r="J5" s="7">
        <v>1</v>
      </c>
      <c r="K5" s="8">
        <f t="shared" si="4"/>
        <v>1.6595938483068999</v>
      </c>
      <c r="M5" s="37"/>
      <c r="N5" s="37"/>
      <c r="O5" s="37"/>
      <c r="P5" s="37"/>
      <c r="Q5" s="37"/>
      <c r="R5" s="37"/>
      <c r="S5" s="37"/>
      <c r="T5" s="37"/>
    </row>
    <row r="6" spans="1:20" ht="14.4">
      <c r="A6" s="2" t="s">
        <v>101</v>
      </c>
      <c r="B6" s="13">
        <v>5</v>
      </c>
      <c r="C6" s="13">
        <v>5</v>
      </c>
      <c r="D6" s="13">
        <f t="shared" si="0"/>
        <v>15</v>
      </c>
      <c r="E6" s="14">
        <f t="shared" si="1"/>
        <v>2.53807106598985</v>
      </c>
      <c r="F6" s="13">
        <v>3</v>
      </c>
      <c r="G6" s="14">
        <f t="shared" si="2"/>
        <v>1.65745856353591</v>
      </c>
      <c r="H6" s="13">
        <v>3</v>
      </c>
      <c r="I6" s="6">
        <f t="shared" si="3"/>
        <v>1.57894736842105</v>
      </c>
      <c r="J6" s="7">
        <v>1</v>
      </c>
      <c r="K6" s="8">
        <f t="shared" si="4"/>
        <v>1.03724615519181</v>
      </c>
      <c r="M6" s="37"/>
      <c r="N6" s="37"/>
      <c r="O6" s="37"/>
      <c r="P6" s="37"/>
      <c r="Q6" s="37"/>
      <c r="R6" s="37"/>
      <c r="S6" s="37"/>
      <c r="T6" s="37"/>
    </row>
    <row r="7" spans="1:20" ht="14.4">
      <c r="A7" s="2" t="s">
        <v>102</v>
      </c>
      <c r="B7" s="13">
        <v>8</v>
      </c>
      <c r="C7" s="13">
        <v>9</v>
      </c>
      <c r="D7" s="13">
        <f t="shared" si="0"/>
        <v>25</v>
      </c>
      <c r="E7" s="14">
        <f t="shared" si="1"/>
        <v>4.2301184433164103</v>
      </c>
      <c r="F7" s="13">
        <v>5</v>
      </c>
      <c r="G7" s="14">
        <f t="shared" si="2"/>
        <v>2.7624309392265198</v>
      </c>
      <c r="H7" s="13">
        <v>5</v>
      </c>
      <c r="I7" s="6">
        <f t="shared" si="3"/>
        <v>2.6315789473684199</v>
      </c>
      <c r="J7" s="7">
        <v>1</v>
      </c>
      <c r="K7" s="8">
        <f t="shared" si="4"/>
        <v>1.03724615519181</v>
      </c>
      <c r="M7" s="37"/>
      <c r="N7" s="37"/>
      <c r="O7" s="37"/>
      <c r="P7" s="37"/>
      <c r="Q7" s="37"/>
      <c r="R7" s="37"/>
      <c r="S7" s="37"/>
      <c r="T7" s="37"/>
    </row>
    <row r="8" spans="1:20" ht="14.4">
      <c r="A8" s="2" t="s">
        <v>103</v>
      </c>
      <c r="B8" s="13">
        <v>7</v>
      </c>
      <c r="C8" s="13">
        <v>8</v>
      </c>
      <c r="D8" s="13">
        <f t="shared" si="0"/>
        <v>22</v>
      </c>
      <c r="E8" s="14">
        <f t="shared" si="1"/>
        <v>3.7225042301184401</v>
      </c>
      <c r="F8" s="13">
        <v>5</v>
      </c>
      <c r="G8" s="14">
        <f t="shared" si="2"/>
        <v>2.7624309392265198</v>
      </c>
      <c r="H8" s="13">
        <v>5</v>
      </c>
      <c r="I8" s="6">
        <f t="shared" si="3"/>
        <v>2.6315789473684199</v>
      </c>
      <c r="J8" s="7">
        <v>1</v>
      </c>
      <c r="K8" s="8">
        <f t="shared" si="4"/>
        <v>0.91277661656879305</v>
      </c>
      <c r="M8" s="37"/>
      <c r="N8" s="37"/>
      <c r="O8" s="37"/>
      <c r="P8" s="37"/>
      <c r="Q8" s="37"/>
      <c r="R8" s="37"/>
      <c r="S8" s="37"/>
      <c r="T8" s="37"/>
    </row>
    <row r="9" spans="1:20" ht="14.4">
      <c r="A9" s="2" t="s">
        <v>104</v>
      </c>
      <c r="B9" s="13">
        <v>9</v>
      </c>
      <c r="C9" s="13">
        <v>8</v>
      </c>
      <c r="D9" s="13">
        <f t="shared" si="0"/>
        <v>26</v>
      </c>
      <c r="E9" s="14">
        <f t="shared" si="1"/>
        <v>4.3993231810490698</v>
      </c>
      <c r="F9" s="13">
        <v>6</v>
      </c>
      <c r="G9" s="14">
        <f t="shared" si="2"/>
        <v>3.3149171270718201</v>
      </c>
      <c r="H9" s="13">
        <v>6</v>
      </c>
      <c r="I9" s="6">
        <f t="shared" si="3"/>
        <v>3.1578947368421102</v>
      </c>
      <c r="J9" s="7">
        <v>1</v>
      </c>
      <c r="K9" s="8">
        <f t="shared" si="4"/>
        <v>0.898946667832903</v>
      </c>
      <c r="M9" s="37"/>
      <c r="N9" s="37"/>
      <c r="O9" s="37"/>
      <c r="P9" s="37"/>
      <c r="Q9" s="37"/>
      <c r="R9" s="37"/>
      <c r="S9" s="37"/>
      <c r="T9" s="37"/>
    </row>
    <row r="10" spans="1:20" ht="14.4">
      <c r="A10" s="2" t="s">
        <v>105</v>
      </c>
      <c r="B10" s="13">
        <v>6</v>
      </c>
      <c r="C10" s="13">
        <v>8</v>
      </c>
      <c r="D10" s="13">
        <f t="shared" si="0"/>
        <v>20</v>
      </c>
      <c r="E10" s="14">
        <f t="shared" si="1"/>
        <v>3.3840947546531299</v>
      </c>
      <c r="F10" s="13">
        <v>5</v>
      </c>
      <c r="G10" s="14">
        <f t="shared" si="2"/>
        <v>2.7624309392265198</v>
      </c>
      <c r="H10" s="13">
        <v>5</v>
      </c>
      <c r="I10" s="6">
        <f t="shared" si="3"/>
        <v>2.6315789473684199</v>
      </c>
      <c r="J10" s="7">
        <v>1</v>
      </c>
      <c r="K10" s="8">
        <f t="shared" si="4"/>
        <v>0.82979692415344897</v>
      </c>
      <c r="M10" s="37"/>
      <c r="N10" s="37"/>
      <c r="O10" s="37"/>
      <c r="P10" s="37"/>
      <c r="Q10" s="37"/>
      <c r="R10" s="37"/>
      <c r="S10" s="37"/>
      <c r="T10" s="37"/>
    </row>
    <row r="11" spans="1:20" ht="14.4">
      <c r="A11" s="2" t="s">
        <v>106</v>
      </c>
      <c r="B11" s="13">
        <v>7</v>
      </c>
      <c r="C11" s="13">
        <v>6</v>
      </c>
      <c r="D11" s="13">
        <f t="shared" si="0"/>
        <v>20</v>
      </c>
      <c r="E11" s="14">
        <f t="shared" si="1"/>
        <v>3.3840947546531299</v>
      </c>
      <c r="F11" s="13">
        <v>5</v>
      </c>
      <c r="G11" s="14">
        <f t="shared" si="2"/>
        <v>2.7624309392265198</v>
      </c>
      <c r="H11" s="13">
        <v>5</v>
      </c>
      <c r="I11" s="6">
        <f t="shared" si="3"/>
        <v>2.6315789473684199</v>
      </c>
      <c r="J11" s="7">
        <v>1</v>
      </c>
      <c r="K11" s="8">
        <f t="shared" si="4"/>
        <v>0.82979692415344897</v>
      </c>
      <c r="M11" s="37"/>
      <c r="N11" s="37"/>
      <c r="O11" s="37"/>
      <c r="P11" s="37"/>
      <c r="Q11" s="37"/>
      <c r="R11" s="37"/>
      <c r="S11" s="37"/>
      <c r="T11" s="37"/>
    </row>
    <row r="12" spans="1:20" ht="14.4">
      <c r="A12" s="2" t="s">
        <v>107</v>
      </c>
      <c r="B12" s="13">
        <v>7</v>
      </c>
      <c r="C12" s="13">
        <v>6</v>
      </c>
      <c r="D12" s="13">
        <f t="shared" si="0"/>
        <v>20</v>
      </c>
      <c r="E12" s="14">
        <f t="shared" si="1"/>
        <v>3.3840947546531299</v>
      </c>
      <c r="F12" s="13">
        <v>5</v>
      </c>
      <c r="G12" s="14">
        <f t="shared" si="2"/>
        <v>2.7624309392265198</v>
      </c>
      <c r="H12" s="13">
        <v>5</v>
      </c>
      <c r="I12" s="6">
        <f t="shared" si="3"/>
        <v>2.6315789473684199</v>
      </c>
      <c r="J12" s="7">
        <v>1</v>
      </c>
      <c r="K12" s="8">
        <f t="shared" si="4"/>
        <v>0.82979692415344897</v>
      </c>
    </row>
    <row r="13" spans="1:20" ht="14.4">
      <c r="A13" s="2" t="s">
        <v>108</v>
      </c>
      <c r="B13" s="13">
        <v>5</v>
      </c>
      <c r="C13" s="13">
        <v>3</v>
      </c>
      <c r="D13" s="13">
        <f t="shared" si="0"/>
        <v>13</v>
      </c>
      <c r="E13" s="14">
        <f t="shared" si="1"/>
        <v>2.19966159052453</v>
      </c>
      <c r="F13" s="13">
        <v>3</v>
      </c>
      <c r="G13" s="14">
        <f t="shared" si="2"/>
        <v>1.65745856353591</v>
      </c>
      <c r="H13" s="13">
        <v>4</v>
      </c>
      <c r="I13" s="6">
        <f t="shared" si="3"/>
        <v>2.1052631578947398</v>
      </c>
      <c r="J13" s="7">
        <v>1</v>
      </c>
      <c r="K13" s="8">
        <f t="shared" si="4"/>
        <v>0.81165624568818395</v>
      </c>
    </row>
    <row r="14" spans="1:20" ht="14.4">
      <c r="A14" s="2" t="s">
        <v>109</v>
      </c>
      <c r="B14" s="13">
        <v>9</v>
      </c>
      <c r="C14" s="13">
        <v>8</v>
      </c>
      <c r="D14" s="13">
        <f t="shared" si="0"/>
        <v>26</v>
      </c>
      <c r="E14" s="14">
        <f t="shared" si="1"/>
        <v>4.3993231810490698</v>
      </c>
      <c r="F14" s="13">
        <v>7</v>
      </c>
      <c r="G14" s="14">
        <f t="shared" si="2"/>
        <v>3.8674033149171301</v>
      </c>
      <c r="H14" s="13">
        <v>7</v>
      </c>
      <c r="I14" s="6">
        <f t="shared" si="3"/>
        <v>3.6842105263157898</v>
      </c>
      <c r="J14" s="7">
        <v>1</v>
      </c>
      <c r="K14" s="8">
        <f t="shared" si="4"/>
        <v>0.77052571528534497</v>
      </c>
    </row>
    <row r="15" spans="1:20" ht="14.4">
      <c r="A15" s="2" t="s">
        <v>110</v>
      </c>
      <c r="B15" s="13">
        <v>8</v>
      </c>
      <c r="C15" s="13">
        <v>6</v>
      </c>
      <c r="D15" s="13">
        <f t="shared" si="0"/>
        <v>22</v>
      </c>
      <c r="E15" s="14">
        <f t="shared" si="1"/>
        <v>3.7225042301184401</v>
      </c>
      <c r="F15" s="13">
        <v>6</v>
      </c>
      <c r="G15" s="14">
        <f t="shared" si="2"/>
        <v>3.3149171270718201</v>
      </c>
      <c r="H15" s="13">
        <v>6</v>
      </c>
      <c r="I15" s="6">
        <f t="shared" si="3"/>
        <v>3.1578947368421102</v>
      </c>
      <c r="J15" s="7">
        <v>1</v>
      </c>
      <c r="K15" s="8">
        <f t="shared" si="4"/>
        <v>0.76064718047399404</v>
      </c>
    </row>
    <row r="16" spans="1:20" ht="14.4">
      <c r="A16" s="2" t="s">
        <v>111</v>
      </c>
      <c r="B16" s="13">
        <v>8</v>
      </c>
      <c r="C16" s="13">
        <v>8</v>
      </c>
      <c r="D16" s="13">
        <f t="shared" si="0"/>
        <v>24</v>
      </c>
      <c r="E16" s="14">
        <f t="shared" si="1"/>
        <v>4.0609137055837596</v>
      </c>
      <c r="F16" s="13">
        <v>7</v>
      </c>
      <c r="G16" s="14">
        <f t="shared" si="2"/>
        <v>3.8674033149171301</v>
      </c>
      <c r="H16" s="13">
        <v>7</v>
      </c>
      <c r="I16" s="6">
        <f t="shared" si="3"/>
        <v>3.6842105263157898</v>
      </c>
      <c r="J16" s="7">
        <v>1</v>
      </c>
      <c r="K16" s="8">
        <f t="shared" si="4"/>
        <v>0.71125450641724197</v>
      </c>
    </row>
    <row r="17" spans="1:11" ht="14.4">
      <c r="A17" s="2" t="s">
        <v>112</v>
      </c>
      <c r="B17" s="13">
        <v>8</v>
      </c>
      <c r="C17" s="13">
        <v>5</v>
      </c>
      <c r="D17" s="13">
        <f t="shared" si="0"/>
        <v>21</v>
      </c>
      <c r="E17" s="14">
        <f t="shared" si="1"/>
        <v>3.5532994923857899</v>
      </c>
      <c r="F17" s="13">
        <v>6</v>
      </c>
      <c r="G17" s="14">
        <f t="shared" si="2"/>
        <v>3.3149171270718201</v>
      </c>
      <c r="H17" s="13">
        <v>7</v>
      </c>
      <c r="I17" s="6">
        <f t="shared" si="3"/>
        <v>3.6842105263157898</v>
      </c>
      <c r="J17" s="7">
        <v>1</v>
      </c>
      <c r="K17" s="8">
        <f t="shared" si="4"/>
        <v>0.68902153675301503</v>
      </c>
    </row>
    <row r="18" spans="1:11" ht="14.4">
      <c r="A18" s="2" t="s">
        <v>113</v>
      </c>
      <c r="B18" s="13">
        <v>7</v>
      </c>
      <c r="C18" s="13">
        <v>6</v>
      </c>
      <c r="D18" s="13">
        <f t="shared" si="0"/>
        <v>20</v>
      </c>
      <c r="E18" s="14">
        <f t="shared" si="1"/>
        <v>3.3840947546531299</v>
      </c>
      <c r="F18" s="13">
        <v>6</v>
      </c>
      <c r="G18" s="14">
        <f t="shared" si="2"/>
        <v>3.3149171270718201</v>
      </c>
      <c r="H18" s="13">
        <v>7</v>
      </c>
      <c r="I18" s="6">
        <f t="shared" si="3"/>
        <v>3.6842105263157898</v>
      </c>
      <c r="J18" s="7">
        <v>1</v>
      </c>
      <c r="K18" s="8">
        <f t="shared" si="4"/>
        <v>0.656210987383824</v>
      </c>
    </row>
    <row r="19" spans="1:11" ht="14.4">
      <c r="A19" s="2" t="s">
        <v>114</v>
      </c>
      <c r="B19" s="13">
        <v>5</v>
      </c>
      <c r="C19" s="13">
        <v>3</v>
      </c>
      <c r="D19" s="13">
        <f t="shared" si="0"/>
        <v>13</v>
      </c>
      <c r="E19" s="14">
        <f t="shared" si="1"/>
        <v>2.19966159052453</v>
      </c>
      <c r="F19" s="13">
        <v>4</v>
      </c>
      <c r="G19" s="14">
        <f t="shared" si="2"/>
        <v>2.20994475138122</v>
      </c>
      <c r="H19" s="13">
        <v>5</v>
      </c>
      <c r="I19" s="6">
        <f t="shared" si="3"/>
        <v>2.6315789473684199</v>
      </c>
      <c r="J19" s="7">
        <v>1</v>
      </c>
      <c r="K19" s="8">
        <f t="shared" si="4"/>
        <v>0.62388752245887602</v>
      </c>
    </row>
    <row r="20" spans="1:11" ht="14.4">
      <c r="A20" s="2" t="s">
        <v>115</v>
      </c>
      <c r="B20" s="13">
        <v>5</v>
      </c>
      <c r="C20" s="13">
        <v>3</v>
      </c>
      <c r="D20" s="13">
        <f t="shared" si="0"/>
        <v>13</v>
      </c>
      <c r="E20" s="14">
        <f t="shared" si="1"/>
        <v>2.19966159052453</v>
      </c>
      <c r="F20" s="13">
        <v>4</v>
      </c>
      <c r="G20" s="14">
        <f t="shared" si="2"/>
        <v>2.20994475138122</v>
      </c>
      <c r="H20" s="13">
        <v>5</v>
      </c>
      <c r="I20" s="6">
        <f t="shared" si="3"/>
        <v>2.6315789473684199</v>
      </c>
      <c r="J20" s="7">
        <v>1</v>
      </c>
      <c r="K20" s="8">
        <f t="shared" si="4"/>
        <v>0.62388752245887602</v>
      </c>
    </row>
    <row r="21" spans="1:11" ht="14.4">
      <c r="A21" s="2" t="s">
        <v>116</v>
      </c>
      <c r="B21" s="13">
        <v>6</v>
      </c>
      <c r="C21" s="13">
        <v>7</v>
      </c>
      <c r="D21" s="13">
        <f t="shared" si="0"/>
        <v>19</v>
      </c>
      <c r="E21" s="14">
        <f t="shared" si="1"/>
        <v>3.2148900169204699</v>
      </c>
      <c r="F21" s="13">
        <v>6</v>
      </c>
      <c r="G21" s="14">
        <f t="shared" si="2"/>
        <v>3.3149171270718201</v>
      </c>
      <c r="H21" s="13">
        <v>7</v>
      </c>
      <c r="I21" s="6">
        <f t="shared" si="3"/>
        <v>3.6842105263157898</v>
      </c>
      <c r="J21" s="7">
        <v>1</v>
      </c>
      <c r="K21" s="8">
        <f t="shared" si="4"/>
        <v>0.62340043801463296</v>
      </c>
    </row>
    <row r="22" spans="1:11" ht="14.4">
      <c r="A22" s="2" t="s">
        <v>117</v>
      </c>
      <c r="B22" s="13">
        <v>6</v>
      </c>
      <c r="C22" s="13">
        <v>7</v>
      </c>
      <c r="D22" s="13">
        <f t="shared" si="0"/>
        <v>19</v>
      </c>
      <c r="E22" s="14">
        <f t="shared" si="1"/>
        <v>3.2148900169204699</v>
      </c>
      <c r="F22" s="13">
        <v>6</v>
      </c>
      <c r="G22" s="14">
        <f t="shared" si="2"/>
        <v>3.3149171270718201</v>
      </c>
      <c r="H22" s="13">
        <v>7</v>
      </c>
      <c r="I22" s="6">
        <f t="shared" si="3"/>
        <v>3.6842105263157898</v>
      </c>
      <c r="J22" s="7">
        <v>1</v>
      </c>
      <c r="K22" s="8">
        <f t="shared" si="4"/>
        <v>0.62340043801463296</v>
      </c>
    </row>
    <row r="23" spans="1:11" ht="14.4">
      <c r="A23" s="2" t="s">
        <v>118</v>
      </c>
      <c r="B23" s="13">
        <v>6</v>
      </c>
      <c r="C23" s="13">
        <v>5</v>
      </c>
      <c r="D23" s="13">
        <f t="shared" si="0"/>
        <v>17</v>
      </c>
      <c r="E23" s="14">
        <f t="shared" si="1"/>
        <v>2.8764805414551602</v>
      </c>
      <c r="F23" s="13">
        <v>6</v>
      </c>
      <c r="G23" s="14">
        <f t="shared" si="2"/>
        <v>3.3149171270718201</v>
      </c>
      <c r="H23" s="13">
        <v>6</v>
      </c>
      <c r="I23" s="6">
        <f t="shared" si="3"/>
        <v>3.1578947368421102</v>
      </c>
      <c r="J23" s="7">
        <v>1</v>
      </c>
      <c r="K23" s="8">
        <f t="shared" si="4"/>
        <v>0.58777282127535901</v>
      </c>
    </row>
    <row r="24" spans="1:11" ht="14.4">
      <c r="A24" s="2" t="s">
        <v>119</v>
      </c>
      <c r="B24" s="13">
        <v>7</v>
      </c>
      <c r="C24" s="13">
        <v>5</v>
      </c>
      <c r="D24" s="13">
        <f t="shared" si="0"/>
        <v>19</v>
      </c>
      <c r="E24" s="14">
        <f t="shared" si="1"/>
        <v>3.2148900169204699</v>
      </c>
      <c r="F24" s="13">
        <v>7</v>
      </c>
      <c r="G24" s="14">
        <f t="shared" si="2"/>
        <v>3.8674033149171301</v>
      </c>
      <c r="H24" s="13">
        <v>8</v>
      </c>
      <c r="I24" s="6">
        <f t="shared" si="3"/>
        <v>4.2105263157894699</v>
      </c>
      <c r="J24" s="7">
        <v>1</v>
      </c>
      <c r="K24" s="8">
        <f t="shared" si="4"/>
        <v>0.538267126007279</v>
      </c>
    </row>
    <row r="25" spans="1:11" ht="14.4">
      <c r="A25" s="2" t="s">
        <v>120</v>
      </c>
      <c r="B25" s="13">
        <v>6</v>
      </c>
      <c r="C25" s="13">
        <v>6</v>
      </c>
      <c r="D25" s="13">
        <f t="shared" si="0"/>
        <v>18</v>
      </c>
      <c r="E25" s="14">
        <f t="shared" si="1"/>
        <v>3.0456852791878202</v>
      </c>
      <c r="F25" s="13">
        <v>7</v>
      </c>
      <c r="G25" s="14">
        <f t="shared" si="2"/>
        <v>3.8674033149171301</v>
      </c>
      <c r="H25" s="13">
        <v>7</v>
      </c>
      <c r="I25" s="6">
        <f t="shared" si="3"/>
        <v>3.6842105263157898</v>
      </c>
      <c r="J25" s="7">
        <v>1</v>
      </c>
      <c r="K25" s="8">
        <f t="shared" si="4"/>
        <v>0.53344087981293098</v>
      </c>
    </row>
    <row r="26" spans="1:11" ht="14.4">
      <c r="A26" s="2" t="s">
        <v>39</v>
      </c>
      <c r="B26" s="13">
        <v>8</v>
      </c>
      <c r="C26" s="13">
        <v>6</v>
      </c>
      <c r="D26" s="13">
        <f t="shared" si="0"/>
        <v>22</v>
      </c>
      <c r="E26" s="14">
        <f t="shared" si="1"/>
        <v>3.7225042301184401</v>
      </c>
      <c r="F26" s="13">
        <v>9</v>
      </c>
      <c r="G26" s="14">
        <f t="shared" si="2"/>
        <v>4.9723756906077297</v>
      </c>
      <c r="H26" s="13">
        <v>9</v>
      </c>
      <c r="I26" s="6">
        <f t="shared" si="3"/>
        <v>4.7368421052631602</v>
      </c>
      <c r="J26" s="7">
        <v>1</v>
      </c>
      <c r="K26" s="8">
        <f t="shared" si="4"/>
        <v>0.50709812031599599</v>
      </c>
    </row>
    <row r="27" spans="1:11" ht="14.4">
      <c r="A27" s="2" t="s">
        <v>121</v>
      </c>
      <c r="B27" s="13">
        <v>6</v>
      </c>
      <c r="C27" s="13">
        <v>5</v>
      </c>
      <c r="D27" s="13">
        <f t="shared" si="0"/>
        <v>17</v>
      </c>
      <c r="E27" s="14">
        <f t="shared" si="1"/>
        <v>2.8764805414551602</v>
      </c>
      <c r="F27" s="13">
        <v>7</v>
      </c>
      <c r="G27" s="14">
        <f t="shared" si="2"/>
        <v>3.8674033149171301</v>
      </c>
      <c r="H27" s="13">
        <v>7</v>
      </c>
      <c r="I27" s="6">
        <f t="shared" si="3"/>
        <v>3.6842105263157898</v>
      </c>
      <c r="J27" s="7">
        <v>1</v>
      </c>
      <c r="K27" s="8">
        <f t="shared" si="4"/>
        <v>0.50380527537887898</v>
      </c>
    </row>
    <row r="28" spans="1:11" ht="14.4">
      <c r="A28" s="2" t="s">
        <v>122</v>
      </c>
      <c r="B28" s="13">
        <v>6</v>
      </c>
      <c r="C28" s="13">
        <v>5</v>
      </c>
      <c r="D28" s="13">
        <f t="shared" si="0"/>
        <v>17</v>
      </c>
      <c r="E28" s="14">
        <f t="shared" si="1"/>
        <v>2.8764805414551602</v>
      </c>
      <c r="F28" s="13">
        <v>7</v>
      </c>
      <c r="G28" s="14">
        <f t="shared" si="2"/>
        <v>3.8674033149171301</v>
      </c>
      <c r="H28" s="13">
        <v>7</v>
      </c>
      <c r="I28" s="6">
        <f t="shared" si="3"/>
        <v>3.6842105263157898</v>
      </c>
      <c r="J28" s="7">
        <v>1</v>
      </c>
      <c r="K28" s="8">
        <f t="shared" si="4"/>
        <v>0.50380527537887898</v>
      </c>
    </row>
    <row r="29" spans="1:11" ht="14.4">
      <c r="A29" s="2" t="s">
        <v>26</v>
      </c>
      <c r="B29" s="13">
        <v>5</v>
      </c>
      <c r="C29" s="13">
        <v>3</v>
      </c>
      <c r="D29" s="13">
        <f t="shared" si="0"/>
        <v>13</v>
      </c>
      <c r="E29" s="14">
        <f t="shared" si="1"/>
        <v>2.19966159052453</v>
      </c>
      <c r="F29" s="13">
        <v>6</v>
      </c>
      <c r="G29" s="14">
        <f t="shared" si="2"/>
        <v>3.3149171270718201</v>
      </c>
      <c r="H29" s="13">
        <v>6</v>
      </c>
      <c r="I29" s="6">
        <f t="shared" si="3"/>
        <v>3.1578947368421102</v>
      </c>
      <c r="J29" s="7">
        <v>1</v>
      </c>
      <c r="K29" s="8">
        <f t="shared" si="4"/>
        <v>0.449473333916451</v>
      </c>
    </row>
    <row r="30" spans="1:11" ht="14.4">
      <c r="A30" s="2" t="s">
        <v>123</v>
      </c>
      <c r="B30" s="13">
        <v>6</v>
      </c>
      <c r="C30" s="13">
        <v>7</v>
      </c>
      <c r="D30" s="13">
        <f t="shared" si="0"/>
        <v>19</v>
      </c>
      <c r="E30" s="14">
        <f t="shared" si="1"/>
        <v>3.2148900169204699</v>
      </c>
      <c r="F30" s="13">
        <v>9</v>
      </c>
      <c r="G30" s="14">
        <f t="shared" si="2"/>
        <v>4.9723756906077297</v>
      </c>
      <c r="H30" s="13">
        <v>9</v>
      </c>
      <c r="I30" s="6">
        <f t="shared" si="3"/>
        <v>4.7368421052631602</v>
      </c>
      <c r="J30" s="7">
        <v>1</v>
      </c>
      <c r="K30" s="8">
        <f t="shared" si="4"/>
        <v>0.43794837663654201</v>
      </c>
    </row>
    <row r="31" spans="1:11" ht="14.4">
      <c r="A31" s="2" t="s">
        <v>124</v>
      </c>
      <c r="B31" s="13">
        <v>6</v>
      </c>
      <c r="C31" s="13">
        <v>7</v>
      </c>
      <c r="D31" s="13">
        <f t="shared" si="0"/>
        <v>19</v>
      </c>
      <c r="E31" s="14">
        <f t="shared" si="1"/>
        <v>3.2148900169204699</v>
      </c>
      <c r="F31" s="13">
        <v>9</v>
      </c>
      <c r="G31" s="14">
        <f t="shared" si="2"/>
        <v>4.9723756906077297</v>
      </c>
      <c r="H31" s="13">
        <v>9</v>
      </c>
      <c r="I31" s="6">
        <f t="shared" si="3"/>
        <v>4.7368421052631602</v>
      </c>
      <c r="J31" s="7">
        <v>1</v>
      </c>
      <c r="K31" s="8">
        <f t="shared" si="4"/>
        <v>0.43794837663654201</v>
      </c>
    </row>
    <row r="32" spans="1:11" ht="14.4">
      <c r="A32" s="2" t="s">
        <v>125</v>
      </c>
      <c r="B32" s="13">
        <v>5</v>
      </c>
      <c r="C32" s="13">
        <v>3</v>
      </c>
      <c r="D32" s="13">
        <f t="shared" si="0"/>
        <v>13</v>
      </c>
      <c r="E32" s="14">
        <f t="shared" si="1"/>
        <v>2.19966159052453</v>
      </c>
      <c r="F32" s="13">
        <v>7</v>
      </c>
      <c r="G32" s="14">
        <f t="shared" si="2"/>
        <v>3.8674033149171301</v>
      </c>
      <c r="H32" s="13">
        <v>7</v>
      </c>
      <c r="I32" s="6">
        <f t="shared" si="3"/>
        <v>3.6842105263157898</v>
      </c>
      <c r="J32" s="7">
        <v>1</v>
      </c>
      <c r="K32" s="8">
        <f t="shared" si="4"/>
        <v>0.38526285764267298</v>
      </c>
    </row>
    <row r="33" spans="1:11" ht="14.4">
      <c r="A33" s="2" t="s">
        <v>46</v>
      </c>
      <c r="B33" s="7">
        <f>SUM(B3:B32)</f>
        <v>188</v>
      </c>
      <c r="C33" s="2">
        <f>SUM(C3:C32)</f>
        <v>182</v>
      </c>
      <c r="D33" s="7">
        <f>SUM(D3:D32)</f>
        <v>558</v>
      </c>
      <c r="E33" s="2">
        <v>100</v>
      </c>
      <c r="F33" s="7">
        <f>SUM(F3:F32)</f>
        <v>167</v>
      </c>
      <c r="G33" s="2">
        <v>100</v>
      </c>
      <c r="H33" s="7">
        <f>SUM(H3:H32)</f>
        <v>175</v>
      </c>
      <c r="I33" s="2">
        <v>100</v>
      </c>
      <c r="J33" s="7"/>
      <c r="K33" s="2"/>
    </row>
  </sheetData>
  <sortState ref="A3:K34">
    <sortCondition descending="1" ref="K3:K34"/>
  </sortState>
  <mergeCells count="1">
    <mergeCell ref="M2:T1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D10" sqref="D10"/>
    </sheetView>
  </sheetViews>
  <sheetFormatPr defaultColWidth="8.88671875" defaultRowHeight="13.8"/>
  <cols>
    <col min="1" max="1" width="20.44140625" customWidth="1"/>
    <col min="5" max="5" width="12.109375" customWidth="1"/>
    <col min="7" max="7" width="12.109375" customWidth="1"/>
  </cols>
  <sheetData>
    <row r="1" spans="1:11">
      <c r="A1" s="10" t="s">
        <v>126</v>
      </c>
    </row>
    <row r="2" spans="1:11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6">
      <c r="A3" s="11" t="s">
        <v>127</v>
      </c>
      <c r="B3" s="12">
        <v>6</v>
      </c>
      <c r="C3" s="12">
        <v>7</v>
      </c>
      <c r="D3" s="13">
        <f>B3*2+C3</f>
        <v>19</v>
      </c>
      <c r="E3" s="14">
        <f>D3/488*100</f>
        <v>3.8934426229508197</v>
      </c>
      <c r="F3" s="13">
        <v>1</v>
      </c>
      <c r="G3" s="14">
        <f>F3/164*100</f>
        <v>0.6097560975609756</v>
      </c>
      <c r="H3" s="13">
        <v>1</v>
      </c>
      <c r="I3" s="6">
        <f>H3/169*100</f>
        <v>0.59171597633136097</v>
      </c>
      <c r="J3" s="7">
        <v>1</v>
      </c>
      <c r="K3" s="8">
        <f>E3/(G3+I3*0.5)</f>
        <v>4.2992293122591594</v>
      </c>
    </row>
    <row r="4" spans="1:11" ht="15.6">
      <c r="A4" s="15" t="s">
        <v>128</v>
      </c>
      <c r="B4" s="12">
        <v>7</v>
      </c>
      <c r="C4" s="12">
        <v>8</v>
      </c>
      <c r="D4" s="13">
        <f>B4*2+C4</f>
        <v>22</v>
      </c>
      <c r="E4" s="14">
        <f>D4/488*100</f>
        <v>4.5081967213114753</v>
      </c>
      <c r="F4" s="13">
        <v>5</v>
      </c>
      <c r="G4" s="14">
        <f>F4/164*100</f>
        <v>3.0487804878048781</v>
      </c>
      <c r="H4" s="13">
        <v>6</v>
      </c>
      <c r="I4" s="6">
        <f>H4/169*100</f>
        <v>3.5502958579881656</v>
      </c>
      <c r="J4" s="7">
        <v>1</v>
      </c>
      <c r="K4" s="8">
        <f>E4/(G4+I4*0.5)</f>
        <v>0.93454884314038034</v>
      </c>
    </row>
    <row r="5" spans="1:11" ht="15.6">
      <c r="A5" s="11" t="s">
        <v>129</v>
      </c>
      <c r="B5" s="12">
        <v>7</v>
      </c>
      <c r="C5" s="12">
        <v>8</v>
      </c>
      <c r="D5" s="13">
        <f>B5*2+C5</f>
        <v>22</v>
      </c>
      <c r="E5" s="14">
        <f>D5/488*100</f>
        <v>4.5081967213114753</v>
      </c>
      <c r="F5" s="13">
        <v>6</v>
      </c>
      <c r="G5" s="14">
        <f>F5/164*100</f>
        <v>3.6585365853658534</v>
      </c>
      <c r="H5" s="13">
        <v>6</v>
      </c>
      <c r="I5" s="6">
        <f>H5/169*100</f>
        <v>3.5502958579881656</v>
      </c>
      <c r="J5" s="7">
        <v>1</v>
      </c>
      <c r="K5" s="8">
        <f>E5/(G5+I5*0.5)</f>
        <v>0.82967583219036423</v>
      </c>
    </row>
    <row r="6" spans="1:11" ht="15.6">
      <c r="A6" s="11" t="s">
        <v>130</v>
      </c>
      <c r="B6" s="12">
        <v>7</v>
      </c>
      <c r="C6" s="12">
        <v>8</v>
      </c>
      <c r="D6" s="13">
        <f>B6*2+C6</f>
        <v>22</v>
      </c>
      <c r="E6" s="14">
        <f>D6/488*100</f>
        <v>4.5081967213114753</v>
      </c>
      <c r="F6" s="13">
        <v>6</v>
      </c>
      <c r="G6" s="14">
        <f>F6/164*100</f>
        <v>3.6585365853658534</v>
      </c>
      <c r="H6" s="13">
        <v>6</v>
      </c>
      <c r="I6" s="6">
        <f>H6/169*100</f>
        <v>3.5502958579881656</v>
      </c>
      <c r="J6" s="7">
        <v>1</v>
      </c>
      <c r="K6" s="8">
        <f>E6/(G6+I6*0.5)</f>
        <v>0.82967583219036423</v>
      </c>
    </row>
    <row r="7" spans="1:11" ht="15.6">
      <c r="A7" s="11" t="s">
        <v>131</v>
      </c>
      <c r="B7" s="12">
        <v>6</v>
      </c>
      <c r="C7" s="12">
        <v>6</v>
      </c>
      <c r="D7" s="13">
        <f>B7*2+C7</f>
        <v>18</v>
      </c>
      <c r="E7" s="14">
        <f>D7/488*100</f>
        <v>3.6885245901639343</v>
      </c>
      <c r="F7" s="13">
        <v>5</v>
      </c>
      <c r="G7" s="14">
        <f>F7/164*100</f>
        <v>3.0487804878048781</v>
      </c>
      <c r="H7" s="13">
        <v>5</v>
      </c>
      <c r="I7" s="6">
        <f>H7/169*100</f>
        <v>2.9585798816568047</v>
      </c>
      <c r="J7" s="7">
        <v>1</v>
      </c>
      <c r="K7" s="8">
        <f>E7/(G7+I7*0.5)</f>
        <v>0.81459081705963032</v>
      </c>
    </row>
    <row r="8" spans="1:11" ht="15.6">
      <c r="A8" s="11" t="s">
        <v>132</v>
      </c>
      <c r="B8" s="12">
        <v>6</v>
      </c>
      <c r="C8" s="12">
        <v>7</v>
      </c>
      <c r="D8" s="13">
        <f>B8*2+C8</f>
        <v>19</v>
      </c>
      <c r="E8" s="14">
        <f>D8/488*100</f>
        <v>3.8934426229508197</v>
      </c>
      <c r="F8" s="13">
        <v>5</v>
      </c>
      <c r="G8" s="14">
        <f>F8/164*100</f>
        <v>3.0487804878048781</v>
      </c>
      <c r="H8" s="13">
        <v>6</v>
      </c>
      <c r="I8" s="6">
        <f>H8/169*100</f>
        <v>3.5502958579881656</v>
      </c>
      <c r="J8" s="7">
        <v>1</v>
      </c>
      <c r="K8" s="8">
        <f>E8/(G8+I8*0.5)</f>
        <v>0.80711036453032847</v>
      </c>
    </row>
    <row r="9" spans="1:11" ht="15.6">
      <c r="A9" s="11" t="s">
        <v>133</v>
      </c>
      <c r="B9" s="12">
        <v>7</v>
      </c>
      <c r="C9" s="12">
        <v>7</v>
      </c>
      <c r="D9" s="13">
        <f>B9*2+C9</f>
        <v>21</v>
      </c>
      <c r="E9" s="14">
        <f>D9/488*100</f>
        <v>4.3032786885245899</v>
      </c>
      <c r="F9" s="13">
        <v>6</v>
      </c>
      <c r="G9" s="14">
        <f>F9/164*100</f>
        <v>3.6585365853658534</v>
      </c>
      <c r="H9" s="13">
        <v>6</v>
      </c>
      <c r="I9" s="6">
        <f>H9/169*100</f>
        <v>3.5502958579881656</v>
      </c>
      <c r="J9" s="7">
        <v>1</v>
      </c>
      <c r="K9" s="8">
        <f>E9/(G9+I9*0.5)</f>
        <v>0.79196329436352941</v>
      </c>
    </row>
    <row r="10" spans="1:11" ht="15.6">
      <c r="A10" s="11" t="s">
        <v>134</v>
      </c>
      <c r="B10" s="12">
        <v>7</v>
      </c>
      <c r="C10" s="12">
        <v>7</v>
      </c>
      <c r="D10" s="13">
        <f>B10*2+C10</f>
        <v>21</v>
      </c>
      <c r="E10" s="14">
        <f>D10/488*100</f>
        <v>4.3032786885245899</v>
      </c>
      <c r="F10" s="13">
        <v>6</v>
      </c>
      <c r="G10" s="14">
        <f>F10/164*100</f>
        <v>3.6585365853658534</v>
      </c>
      <c r="H10" s="13">
        <v>7</v>
      </c>
      <c r="I10" s="6">
        <f>H10/169*100</f>
        <v>4.1420118343195274</v>
      </c>
      <c r="J10" s="7">
        <v>1</v>
      </c>
      <c r="K10" s="8">
        <f>E10/(G10+I10*0.5)</f>
        <v>0.75106846430193663</v>
      </c>
    </row>
    <row r="11" spans="1:11" ht="15.6">
      <c r="A11" s="11" t="s">
        <v>135</v>
      </c>
      <c r="B11" s="12">
        <v>6</v>
      </c>
      <c r="C11" s="12">
        <v>7</v>
      </c>
      <c r="D11" s="13">
        <f>B11*2+C11</f>
        <v>19</v>
      </c>
      <c r="E11" s="14">
        <f>D11/488*100</f>
        <v>3.8934426229508197</v>
      </c>
      <c r="F11" s="13">
        <v>6</v>
      </c>
      <c r="G11" s="14">
        <f>F11/164*100</f>
        <v>3.6585365853658534</v>
      </c>
      <c r="H11" s="13">
        <v>6</v>
      </c>
      <c r="I11" s="6">
        <f>H11/169*100</f>
        <v>3.5502958579881656</v>
      </c>
      <c r="J11" s="7">
        <v>1</v>
      </c>
      <c r="K11" s="8">
        <f>E11/(G11+I11*0.5)</f>
        <v>0.71653821870986001</v>
      </c>
    </row>
    <row r="12" spans="1:11" ht="15.6">
      <c r="A12" s="11" t="s">
        <v>95</v>
      </c>
      <c r="B12" s="12">
        <v>7</v>
      </c>
      <c r="C12" s="12">
        <v>8</v>
      </c>
      <c r="D12" s="13">
        <f>B12*2+C12</f>
        <v>22</v>
      </c>
      <c r="E12" s="14">
        <f>D12/488*100</f>
        <v>4.5081967213114753</v>
      </c>
      <c r="F12" s="13">
        <v>7</v>
      </c>
      <c r="G12" s="14">
        <f>F12/164*100</f>
        <v>4.2682926829268295</v>
      </c>
      <c r="H12" s="13">
        <v>7</v>
      </c>
      <c r="I12" s="6">
        <f>H12/169*100</f>
        <v>4.1420118343195274</v>
      </c>
      <c r="J12" s="7">
        <v>1</v>
      </c>
      <c r="K12" s="8">
        <f>E12/(G12+I12*0.5)</f>
        <v>0.71115071330602642</v>
      </c>
    </row>
    <row r="13" spans="1:11" ht="15.6">
      <c r="A13" s="11" t="s">
        <v>136</v>
      </c>
      <c r="B13" s="12">
        <v>7</v>
      </c>
      <c r="C13" s="12">
        <v>8</v>
      </c>
      <c r="D13" s="13">
        <f>B13*2+C13</f>
        <v>22</v>
      </c>
      <c r="E13" s="14">
        <f>D13/488*100</f>
        <v>4.5081967213114753</v>
      </c>
      <c r="F13" s="13">
        <v>7</v>
      </c>
      <c r="G13" s="14">
        <f>F13/164*100</f>
        <v>4.2682926829268295</v>
      </c>
      <c r="H13" s="13">
        <v>7</v>
      </c>
      <c r="I13" s="6">
        <f>H13/169*100</f>
        <v>4.1420118343195274</v>
      </c>
      <c r="J13" s="7">
        <v>1</v>
      </c>
      <c r="K13" s="8">
        <f>E13/(G13+I13*0.5)</f>
        <v>0.71115071330602642</v>
      </c>
    </row>
    <row r="14" spans="1:11" ht="15.6">
      <c r="A14" s="11" t="s">
        <v>137</v>
      </c>
      <c r="B14" s="12">
        <v>7</v>
      </c>
      <c r="C14" s="12">
        <v>8</v>
      </c>
      <c r="D14" s="13">
        <f>B14*2+C14</f>
        <v>22</v>
      </c>
      <c r="E14" s="14">
        <f>D14/488*100</f>
        <v>4.5081967213114753</v>
      </c>
      <c r="F14" s="13">
        <v>7</v>
      </c>
      <c r="G14" s="14">
        <f>F14/164*100</f>
        <v>4.2682926829268295</v>
      </c>
      <c r="H14" s="13">
        <v>8</v>
      </c>
      <c r="I14" s="6">
        <f>H14/169*100</f>
        <v>4.7337278106508878</v>
      </c>
      <c r="J14" s="7">
        <v>1</v>
      </c>
      <c r="K14" s="8">
        <f>E14/(G14+I14*0.5)</f>
        <v>0.67944089357188053</v>
      </c>
    </row>
    <row r="15" spans="1:11" ht="15.6">
      <c r="A15" s="11" t="s">
        <v>138</v>
      </c>
      <c r="B15" s="12">
        <v>5</v>
      </c>
      <c r="C15" s="12">
        <v>8</v>
      </c>
      <c r="D15" s="13">
        <f>B15*2+C15</f>
        <v>18</v>
      </c>
      <c r="E15" s="14">
        <f>D15/488*100</f>
        <v>3.6885245901639343</v>
      </c>
      <c r="F15" s="13">
        <v>6</v>
      </c>
      <c r="G15" s="14">
        <f>F15/164*100</f>
        <v>3.6585365853658534</v>
      </c>
      <c r="H15" s="13">
        <v>6</v>
      </c>
      <c r="I15" s="6">
        <f>H15/169*100</f>
        <v>3.5502958579881656</v>
      </c>
      <c r="J15" s="7">
        <v>1</v>
      </c>
      <c r="K15" s="8">
        <f>E15/(G15+I15*0.5)</f>
        <v>0.67882568088302531</v>
      </c>
    </row>
    <row r="16" spans="1:11" ht="15.6">
      <c r="A16" s="11" t="s">
        <v>139</v>
      </c>
      <c r="B16" s="12">
        <v>8</v>
      </c>
      <c r="C16" s="12">
        <v>8</v>
      </c>
      <c r="D16" s="13">
        <f>B16*2+C16</f>
        <v>24</v>
      </c>
      <c r="E16" s="14">
        <f>D16/488*100</f>
        <v>4.918032786885246</v>
      </c>
      <c r="F16" s="13">
        <v>8</v>
      </c>
      <c r="G16" s="14">
        <f>F16/164*100</f>
        <v>4.8780487804878048</v>
      </c>
      <c r="H16" s="13">
        <v>8</v>
      </c>
      <c r="I16" s="6">
        <f>H16/169*100</f>
        <v>4.7337278106508878</v>
      </c>
      <c r="J16" s="7">
        <v>1</v>
      </c>
      <c r="K16" s="8">
        <f>E16/(G16+I16*0.5)</f>
        <v>0.67882568088302531</v>
      </c>
    </row>
    <row r="17" spans="1:11" ht="15.6">
      <c r="A17" s="11" t="s">
        <v>140</v>
      </c>
      <c r="B17" s="12">
        <v>5</v>
      </c>
      <c r="C17" s="12">
        <v>5</v>
      </c>
      <c r="D17" s="13">
        <f>B17*2+C17</f>
        <v>15</v>
      </c>
      <c r="E17" s="14">
        <f>D17/488*100</f>
        <v>3.0737704918032787</v>
      </c>
      <c r="F17" s="13">
        <v>5</v>
      </c>
      <c r="G17" s="14">
        <f>F17/164*100</f>
        <v>3.0487804878048781</v>
      </c>
      <c r="H17" s="13">
        <v>6</v>
      </c>
      <c r="I17" s="6">
        <f>H17/169*100</f>
        <v>3.5502958579881656</v>
      </c>
      <c r="J17" s="7">
        <v>1</v>
      </c>
      <c r="K17" s="8">
        <f>E17/(G17+I17*0.5)</f>
        <v>0.63719239305025932</v>
      </c>
    </row>
    <row r="18" spans="1:11" ht="15.6">
      <c r="A18" s="11" t="s">
        <v>141</v>
      </c>
      <c r="B18" s="12">
        <v>6</v>
      </c>
      <c r="C18" s="12">
        <v>6</v>
      </c>
      <c r="D18" s="13">
        <f>B18*2+C18</f>
        <v>18</v>
      </c>
      <c r="E18" s="14">
        <f>D18/488*100</f>
        <v>3.6885245901639343</v>
      </c>
      <c r="F18" s="13">
        <v>7</v>
      </c>
      <c r="G18" s="14">
        <f>F18/164*100</f>
        <v>4.2682926829268295</v>
      </c>
      <c r="H18" s="13">
        <v>7</v>
      </c>
      <c r="I18" s="6">
        <f>H18/169*100</f>
        <v>4.1420118343195274</v>
      </c>
      <c r="J18" s="7">
        <v>1</v>
      </c>
      <c r="K18" s="8">
        <f>E18/(G18+I18*0.5)</f>
        <v>0.58185058361402164</v>
      </c>
    </row>
    <row r="19" spans="1:11" ht="15.6">
      <c r="A19" s="11" t="s">
        <v>142</v>
      </c>
      <c r="B19" s="12">
        <v>5</v>
      </c>
      <c r="C19" s="12">
        <v>5</v>
      </c>
      <c r="D19" s="13">
        <f>B19*2+C19</f>
        <v>15</v>
      </c>
      <c r="E19" s="14">
        <f>D19/488*100</f>
        <v>3.0737704918032787</v>
      </c>
      <c r="F19" s="13">
        <v>6</v>
      </c>
      <c r="G19" s="14">
        <f>F19/164*100</f>
        <v>3.6585365853658534</v>
      </c>
      <c r="H19" s="13">
        <v>6</v>
      </c>
      <c r="I19" s="6">
        <f>H19/169*100</f>
        <v>3.5502958579881656</v>
      </c>
      <c r="J19" s="7">
        <v>1</v>
      </c>
      <c r="K19" s="8">
        <f>E19/(G19+I19*0.5)</f>
        <v>0.56568806740252109</v>
      </c>
    </row>
    <row r="20" spans="1:11" ht="15.6">
      <c r="A20" s="11" t="s">
        <v>143</v>
      </c>
      <c r="B20" s="12">
        <v>5</v>
      </c>
      <c r="C20" s="12">
        <v>5</v>
      </c>
      <c r="D20" s="13">
        <f>B20*2+C20</f>
        <v>15</v>
      </c>
      <c r="E20" s="14">
        <f>D20/488*100</f>
        <v>3.0737704918032787</v>
      </c>
      <c r="F20" s="13">
        <v>6</v>
      </c>
      <c r="G20" s="14">
        <f>F20/164*100</f>
        <v>3.6585365853658534</v>
      </c>
      <c r="H20" s="13">
        <v>6</v>
      </c>
      <c r="I20" s="6">
        <f>H20/169*100</f>
        <v>3.5502958579881656</v>
      </c>
      <c r="J20" s="7">
        <v>1</v>
      </c>
      <c r="K20" s="8">
        <f>E20/(G20+I20*0.5)</f>
        <v>0.56568806740252109</v>
      </c>
    </row>
    <row r="21" spans="1:11" ht="15.6">
      <c r="A21" s="11" t="s">
        <v>144</v>
      </c>
      <c r="B21" s="12">
        <v>5</v>
      </c>
      <c r="C21" s="12">
        <v>5</v>
      </c>
      <c r="D21" s="13">
        <f>B21*2+C21</f>
        <v>15</v>
      </c>
      <c r="E21" s="14">
        <f>D21/488*100</f>
        <v>3.0737704918032787</v>
      </c>
      <c r="F21" s="13">
        <v>6</v>
      </c>
      <c r="G21" s="14">
        <f>F21/164*100</f>
        <v>3.6585365853658534</v>
      </c>
      <c r="H21" s="13">
        <v>6</v>
      </c>
      <c r="I21" s="6">
        <f>H21/169*100</f>
        <v>3.5502958579881656</v>
      </c>
      <c r="J21" s="7">
        <v>1</v>
      </c>
      <c r="K21" s="8">
        <f>E21/(G21+I21*0.5)</f>
        <v>0.56568806740252109</v>
      </c>
    </row>
    <row r="22" spans="1:11" ht="15.6">
      <c r="A22" s="11" t="s">
        <v>88</v>
      </c>
      <c r="B22" s="12">
        <v>5</v>
      </c>
      <c r="C22" s="12">
        <v>5</v>
      </c>
      <c r="D22" s="13">
        <f>B22*2+C22</f>
        <v>15</v>
      </c>
      <c r="E22" s="14">
        <f>D22/488*100</f>
        <v>3.0737704918032787</v>
      </c>
      <c r="F22" s="13">
        <v>6</v>
      </c>
      <c r="G22" s="14">
        <f>F22/164*100</f>
        <v>3.6585365853658534</v>
      </c>
      <c r="H22" s="13">
        <v>6</v>
      </c>
      <c r="I22" s="6">
        <f>H22/169*100</f>
        <v>3.5502958579881656</v>
      </c>
      <c r="J22" s="7">
        <v>1</v>
      </c>
      <c r="K22" s="8">
        <f>E22/(G22+I22*0.5)</f>
        <v>0.56568806740252109</v>
      </c>
    </row>
    <row r="23" spans="1:11" ht="15.6">
      <c r="A23" s="11" t="s">
        <v>145</v>
      </c>
      <c r="B23" s="12">
        <v>7</v>
      </c>
      <c r="C23" s="12">
        <v>6</v>
      </c>
      <c r="D23" s="13">
        <f>B23*2+C23</f>
        <v>20</v>
      </c>
      <c r="E23" s="14">
        <f>D23/488*100</f>
        <v>4.0983606557377046</v>
      </c>
      <c r="F23" s="13">
        <v>8</v>
      </c>
      <c r="G23" s="14">
        <f>F23/164*100</f>
        <v>4.8780487804878048</v>
      </c>
      <c r="H23" s="13">
        <v>8</v>
      </c>
      <c r="I23" s="6">
        <f>H23/169*100</f>
        <v>4.7337278106508878</v>
      </c>
      <c r="J23" s="7">
        <v>1</v>
      </c>
      <c r="K23" s="8">
        <f>E23/(G23+I23*0.5)</f>
        <v>0.56568806740252098</v>
      </c>
    </row>
    <row r="24" spans="1:11" ht="15.6">
      <c r="A24" s="11" t="s">
        <v>146</v>
      </c>
      <c r="B24" s="12">
        <v>7</v>
      </c>
      <c r="C24" s="12">
        <v>7</v>
      </c>
      <c r="D24" s="13">
        <f>B24*2+C24</f>
        <v>21</v>
      </c>
      <c r="E24" s="14">
        <f>D24/488*100</f>
        <v>4.3032786885245899</v>
      </c>
      <c r="F24" s="13">
        <v>9</v>
      </c>
      <c r="G24" s="14">
        <f>F24/164*100</f>
        <v>5.4878048780487809</v>
      </c>
      <c r="H24" s="13">
        <v>9</v>
      </c>
      <c r="I24" s="6">
        <f>H24/169*100</f>
        <v>5.3254437869822491</v>
      </c>
      <c r="J24" s="7">
        <v>1</v>
      </c>
      <c r="K24" s="8">
        <f>E24/(G24+I24*0.5)</f>
        <v>0.52797552957568628</v>
      </c>
    </row>
    <row r="25" spans="1:11" ht="15.6">
      <c r="A25" s="11" t="s">
        <v>147</v>
      </c>
      <c r="B25" s="12">
        <v>5</v>
      </c>
      <c r="C25" s="12">
        <v>6</v>
      </c>
      <c r="D25" s="13">
        <f>B25*2+C25</f>
        <v>16</v>
      </c>
      <c r="E25" s="14">
        <f>D25/488*100</f>
        <v>3.278688524590164</v>
      </c>
      <c r="F25" s="13">
        <v>7</v>
      </c>
      <c r="G25" s="14">
        <f>F25/164*100</f>
        <v>4.2682926829268295</v>
      </c>
      <c r="H25" s="13">
        <v>7</v>
      </c>
      <c r="I25" s="6">
        <f>H25/169*100</f>
        <v>4.1420118343195274</v>
      </c>
      <c r="J25" s="7">
        <v>1</v>
      </c>
      <c r="K25" s="8">
        <f>E25/(G25+I25*0.5)</f>
        <v>0.5172005187680192</v>
      </c>
    </row>
    <row r="26" spans="1:11" ht="15.6">
      <c r="A26" s="11" t="s">
        <v>148</v>
      </c>
      <c r="B26" s="12">
        <v>5</v>
      </c>
      <c r="C26" s="12">
        <v>8</v>
      </c>
      <c r="D26" s="13">
        <f>B26*2+C26</f>
        <v>18</v>
      </c>
      <c r="E26" s="14">
        <f>D26/488*100</f>
        <v>3.6885245901639343</v>
      </c>
      <c r="F26" s="13">
        <v>8</v>
      </c>
      <c r="G26" s="14">
        <f>F26/164*100</f>
        <v>4.8780487804878048</v>
      </c>
      <c r="H26" s="13">
        <v>8</v>
      </c>
      <c r="I26" s="6">
        <f>H26/169*100</f>
        <v>4.7337278106508878</v>
      </c>
      <c r="J26" s="7">
        <v>1</v>
      </c>
      <c r="K26" s="8">
        <f>E26/(G26+I26*0.5)</f>
        <v>0.50911926066226887</v>
      </c>
    </row>
    <row r="27" spans="1:11" ht="15.6">
      <c r="A27" s="11" t="s">
        <v>149</v>
      </c>
      <c r="B27" s="12">
        <v>5</v>
      </c>
      <c r="C27" s="12">
        <v>5</v>
      </c>
      <c r="D27" s="13">
        <f>B27*2+C27</f>
        <v>15</v>
      </c>
      <c r="E27" s="14">
        <f>D27/488*100</f>
        <v>3.0737704918032787</v>
      </c>
      <c r="F27" s="13">
        <v>7</v>
      </c>
      <c r="G27" s="14">
        <f>F27/164*100</f>
        <v>4.2682926829268295</v>
      </c>
      <c r="H27" s="13">
        <v>7</v>
      </c>
      <c r="I27" s="6">
        <f>H27/169*100</f>
        <v>4.1420118343195274</v>
      </c>
      <c r="J27" s="7">
        <v>1</v>
      </c>
      <c r="K27" s="8">
        <f>E27/(G27+I27*0.5)</f>
        <v>0.48487548634501798</v>
      </c>
    </row>
    <row r="28" spans="1:11" ht="15.6">
      <c r="A28" s="11" t="s">
        <v>150</v>
      </c>
      <c r="B28" s="12">
        <v>5</v>
      </c>
      <c r="C28" s="12">
        <v>4</v>
      </c>
      <c r="D28" s="13">
        <f>B28*2+C28</f>
        <v>14</v>
      </c>
      <c r="E28" s="14">
        <f>D28/488*100</f>
        <v>2.8688524590163933</v>
      </c>
      <c r="F28" s="13">
        <v>8</v>
      </c>
      <c r="G28" s="14">
        <f>F28/164*100</f>
        <v>4.8780487804878048</v>
      </c>
      <c r="H28" s="13">
        <v>8</v>
      </c>
      <c r="I28" s="6">
        <f>H28/169*100</f>
        <v>4.7337278106508878</v>
      </c>
      <c r="J28" s="7">
        <v>1</v>
      </c>
      <c r="K28" s="8">
        <f>E28/(G28+I28*0.5)</f>
        <v>0.39598164718176471</v>
      </c>
    </row>
    <row r="29" spans="1:11" ht="14.4">
      <c r="A29" s="2" t="s">
        <v>46</v>
      </c>
      <c r="B29" s="7">
        <f>SUM(B3:B28)</f>
        <v>158</v>
      </c>
      <c r="C29" s="2">
        <f>SUM(C3:C28)</f>
        <v>172</v>
      </c>
      <c r="D29" s="7">
        <f>SUM(D3:D28)</f>
        <v>488</v>
      </c>
      <c r="E29" s="2">
        <v>100</v>
      </c>
      <c r="F29" s="7">
        <f>SUM(F3:F28)</f>
        <v>164</v>
      </c>
      <c r="G29" s="2">
        <v>100</v>
      </c>
      <c r="H29" s="7">
        <f>SUM(H3:H28)</f>
        <v>169</v>
      </c>
      <c r="I29" s="2">
        <v>100</v>
      </c>
      <c r="J29" s="7"/>
      <c r="K29" s="2"/>
    </row>
  </sheetData>
  <sortState ref="A3:K28">
    <sortCondition descending="1" ref="K3:K28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39"/>
  <sheetViews>
    <sheetView workbookViewId="0">
      <selection activeCell="N11" sqref="N11"/>
    </sheetView>
  </sheetViews>
  <sheetFormatPr defaultColWidth="8.88671875" defaultRowHeight="13.8"/>
  <cols>
    <col min="2" max="2" width="21.6640625" customWidth="1"/>
  </cols>
  <sheetData>
    <row r="1" spans="2:12" ht="28.8"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spans="2:12" ht="16.2" thickBot="1">
      <c r="B2" s="40" t="s">
        <v>127</v>
      </c>
      <c r="C2" s="41">
        <v>6</v>
      </c>
      <c r="D2" s="41">
        <v>7</v>
      </c>
      <c r="E2" s="42">
        <f>C2*2+D2</f>
        <v>19</v>
      </c>
      <c r="F2" s="43">
        <f>E2/488*100</f>
        <v>3.8934426229508197</v>
      </c>
      <c r="G2" s="42">
        <v>1</v>
      </c>
      <c r="H2" s="43">
        <f>G2/164*100</f>
        <v>0.6097560975609756</v>
      </c>
      <c r="I2" s="42">
        <v>1</v>
      </c>
      <c r="J2" s="44">
        <f>I2/169*100</f>
        <v>0.59171597633136097</v>
      </c>
      <c r="K2" s="45">
        <v>1</v>
      </c>
      <c r="L2" s="46">
        <f>F2/(H2+J2*0.5)</f>
        <v>4.2992293122591594</v>
      </c>
    </row>
    <row r="3" spans="2:12" ht="16.2" thickBot="1">
      <c r="B3" s="47" t="s">
        <v>12</v>
      </c>
      <c r="C3" s="41">
        <v>6</v>
      </c>
      <c r="D3" s="41">
        <v>7</v>
      </c>
      <c r="E3" s="42">
        <f>C3*2+D3</f>
        <v>19</v>
      </c>
      <c r="F3" s="43">
        <v>4.3</v>
      </c>
      <c r="G3" s="42">
        <v>1</v>
      </c>
      <c r="H3" s="43">
        <f>G3/142*100</f>
        <v>0.70422535211267612</v>
      </c>
      <c r="I3" s="42">
        <v>1</v>
      </c>
      <c r="J3" s="43">
        <f>I3/143*100</f>
        <v>0.69930069930069927</v>
      </c>
      <c r="K3" s="42">
        <v>1</v>
      </c>
      <c r="L3" s="48">
        <f>F3/(H3+J3*0.5)</f>
        <v>4.0801775700934577</v>
      </c>
    </row>
    <row r="4" spans="2:12" ht="16.2" thickBot="1">
      <c r="B4" s="47" t="s">
        <v>37</v>
      </c>
      <c r="C4" s="41">
        <v>5</v>
      </c>
      <c r="D4" s="41">
        <v>9</v>
      </c>
      <c r="E4" s="42">
        <f>C4*2+D4</f>
        <v>19</v>
      </c>
      <c r="F4" s="43">
        <f>E4/447*100</f>
        <v>4.2505592841163313</v>
      </c>
      <c r="G4" s="42">
        <v>1</v>
      </c>
      <c r="H4" s="43">
        <f>G4/142*100</f>
        <v>0.70422535211267612</v>
      </c>
      <c r="I4" s="42">
        <v>1</v>
      </c>
      <c r="J4" s="43">
        <f>I4/143*100</f>
        <v>0.69930069930069927</v>
      </c>
      <c r="K4" s="42">
        <v>1</v>
      </c>
      <c r="L4" s="48">
        <f>F4/(H4+J4*0.5)</f>
        <v>4.0332643375358046</v>
      </c>
    </row>
    <row r="5" spans="2:12" ht="15" thickBot="1">
      <c r="B5" s="40" t="s">
        <v>98</v>
      </c>
      <c r="C5" s="42">
        <v>5</v>
      </c>
      <c r="D5" s="42">
        <v>9</v>
      </c>
      <c r="E5" s="42">
        <f>C5*2+D5</f>
        <v>19</v>
      </c>
      <c r="F5" s="43">
        <f>E5/591*100</f>
        <v>3.2148900169204735</v>
      </c>
      <c r="G5" s="42">
        <v>1</v>
      </c>
      <c r="H5" s="43">
        <f>G5/181*100</f>
        <v>0.55248618784530379</v>
      </c>
      <c r="I5" s="42">
        <v>1</v>
      </c>
      <c r="J5" s="44">
        <f>I5/190*100</f>
        <v>0.52631578947368418</v>
      </c>
      <c r="K5" s="45">
        <v>1</v>
      </c>
      <c r="L5" s="46">
        <f>F5/(H5+J5*0.5)</f>
        <v>3.9415353897288807</v>
      </c>
    </row>
    <row r="6" spans="2:12" ht="15" thickBot="1">
      <c r="B6" s="40" t="s">
        <v>48</v>
      </c>
      <c r="C6" s="49">
        <v>4</v>
      </c>
      <c r="D6" s="49">
        <v>9</v>
      </c>
      <c r="E6" s="50">
        <f>C6*2+D6</f>
        <v>17</v>
      </c>
      <c r="F6" s="51">
        <f>E6/887*100</f>
        <v>1.9165727170236753</v>
      </c>
      <c r="G6" s="50">
        <v>1</v>
      </c>
      <c r="H6" s="51">
        <f>G6/290*100</f>
        <v>0.34482758620689657</v>
      </c>
      <c r="I6" s="50">
        <v>1</v>
      </c>
      <c r="J6" s="51">
        <f>I6/296*100</f>
        <v>0.33783783783783783</v>
      </c>
      <c r="K6" s="50">
        <v>1</v>
      </c>
      <c r="L6" s="52">
        <f>F6/(H6+J6*0.5)</f>
        <v>3.7305805448823648</v>
      </c>
    </row>
    <row r="7" spans="2:12" ht="15" thickBot="1">
      <c r="B7" s="40" t="s">
        <v>99</v>
      </c>
      <c r="C7" s="42">
        <v>1</v>
      </c>
      <c r="D7" s="42">
        <v>9</v>
      </c>
      <c r="E7" s="42">
        <f>C7*2+D7</f>
        <v>11</v>
      </c>
      <c r="F7" s="43">
        <f>E7/591*100</f>
        <v>1.8612521150592216</v>
      </c>
      <c r="G7" s="42">
        <v>1</v>
      </c>
      <c r="H7" s="43">
        <f>G7/181*100</f>
        <v>0.55248618784530379</v>
      </c>
      <c r="I7" s="42">
        <v>1</v>
      </c>
      <c r="J7" s="44">
        <f>I7/190*100</f>
        <v>0.52631578947368418</v>
      </c>
      <c r="K7" s="45">
        <v>1</v>
      </c>
      <c r="L7" s="46">
        <f>F7/(H7+J7*0.5)</f>
        <v>2.2819415414219839</v>
      </c>
    </row>
    <row r="8" spans="2:12" ht="15" thickBot="1">
      <c r="B8" s="40" t="s">
        <v>100</v>
      </c>
      <c r="C8" s="42">
        <v>5</v>
      </c>
      <c r="D8" s="42">
        <v>6</v>
      </c>
      <c r="E8" s="42">
        <f>C8*2+D8</f>
        <v>16</v>
      </c>
      <c r="F8" s="43">
        <f>E8/591*100</f>
        <v>2.7072758037225042</v>
      </c>
      <c r="G8" s="42">
        <v>2</v>
      </c>
      <c r="H8" s="43">
        <f>G8/181*100</f>
        <v>1.1049723756906076</v>
      </c>
      <c r="I8" s="42">
        <v>2</v>
      </c>
      <c r="J8" s="44">
        <f>I8/190*100</f>
        <v>1.0526315789473684</v>
      </c>
      <c r="K8" s="45">
        <v>1</v>
      </c>
      <c r="L8" s="46">
        <f>F8/(H8+J8*0.5)</f>
        <v>1.6595938483068973</v>
      </c>
    </row>
    <row r="9" spans="2:12" ht="15" thickBot="1">
      <c r="B9" s="40" t="s">
        <v>49</v>
      </c>
      <c r="C9" s="49">
        <v>5</v>
      </c>
      <c r="D9" s="49">
        <v>8</v>
      </c>
      <c r="E9" s="50">
        <f>C9*2+D9</f>
        <v>18</v>
      </c>
      <c r="F9" s="51">
        <f>E9/887*100</f>
        <v>2.029312288613303</v>
      </c>
      <c r="G9" s="50">
        <v>3</v>
      </c>
      <c r="H9" s="51">
        <f>G9/290*100</f>
        <v>1.0344827586206897</v>
      </c>
      <c r="I9" s="50">
        <v>3</v>
      </c>
      <c r="J9" s="51">
        <f>I9/296*100</f>
        <v>1.0135135135135136</v>
      </c>
      <c r="K9" s="50">
        <v>1</v>
      </c>
      <c r="L9" s="52">
        <f>F9/(H9+J9*0.5)</f>
        <v>1.3166754864290697</v>
      </c>
    </row>
    <row r="10" spans="2:12" ht="15" thickBot="1">
      <c r="B10" s="40" t="s">
        <v>50</v>
      </c>
      <c r="C10" s="49">
        <v>6</v>
      </c>
      <c r="D10" s="49">
        <v>8</v>
      </c>
      <c r="E10" s="50">
        <f>C10*2+D10</f>
        <v>20</v>
      </c>
      <c r="F10" s="51">
        <f>E10/887*100</f>
        <v>2.254791431792559</v>
      </c>
      <c r="G10" s="50">
        <v>4</v>
      </c>
      <c r="H10" s="51">
        <f>G10/290*100</f>
        <v>1.3793103448275863</v>
      </c>
      <c r="I10" s="50">
        <v>4</v>
      </c>
      <c r="J10" s="51">
        <f>I10/296*100</f>
        <v>1.3513513513513513</v>
      </c>
      <c r="K10" s="50">
        <v>1</v>
      </c>
      <c r="L10" s="52">
        <f>F10/(H10+J10*0.5)</f>
        <v>1.0972295720242249</v>
      </c>
    </row>
    <row r="11" spans="2:12" ht="15" thickBot="1">
      <c r="B11" s="40" t="s">
        <v>51</v>
      </c>
      <c r="C11" s="49">
        <v>6</v>
      </c>
      <c r="D11" s="49">
        <v>8</v>
      </c>
      <c r="E11" s="50">
        <f>C11*2+D11</f>
        <v>20</v>
      </c>
      <c r="F11" s="51">
        <f>E11/887*100</f>
        <v>2.254791431792559</v>
      </c>
      <c r="G11" s="50">
        <v>4</v>
      </c>
      <c r="H11" s="51">
        <f>G11/290*100</f>
        <v>1.3793103448275863</v>
      </c>
      <c r="I11" s="50">
        <v>4</v>
      </c>
      <c r="J11" s="51">
        <f>I11/296*100</f>
        <v>1.3513513513513513</v>
      </c>
      <c r="K11" s="50">
        <v>1</v>
      </c>
      <c r="L11" s="52">
        <f>F11/(H11+J11*0.5)</f>
        <v>1.0972295720242249</v>
      </c>
    </row>
    <row r="12" spans="2:12" ht="15" thickBot="1">
      <c r="B12" s="40" t="s">
        <v>52</v>
      </c>
      <c r="C12" s="49">
        <v>6</v>
      </c>
      <c r="D12" s="49">
        <v>8</v>
      </c>
      <c r="E12" s="50">
        <f>C12*2+D12</f>
        <v>20</v>
      </c>
      <c r="F12" s="51">
        <f>E12/887*100</f>
        <v>2.254791431792559</v>
      </c>
      <c r="G12" s="50">
        <v>4</v>
      </c>
      <c r="H12" s="51">
        <f>G12/290*100</f>
        <v>1.3793103448275863</v>
      </c>
      <c r="I12" s="50">
        <v>4</v>
      </c>
      <c r="J12" s="51">
        <f>I12/296*100</f>
        <v>1.3513513513513513</v>
      </c>
      <c r="K12" s="50">
        <v>1</v>
      </c>
      <c r="L12" s="52">
        <f>F12/(H12+J12*0.5)</f>
        <v>1.0972295720242249</v>
      </c>
    </row>
    <row r="13" spans="2:12" ht="15" thickBot="1">
      <c r="B13" s="40" t="s">
        <v>101</v>
      </c>
      <c r="C13" s="42">
        <v>5</v>
      </c>
      <c r="D13" s="42">
        <v>5</v>
      </c>
      <c r="E13" s="42">
        <f>C13*2+D13</f>
        <v>15</v>
      </c>
      <c r="F13" s="43">
        <f>E13/591*100</f>
        <v>2.5380710659898478</v>
      </c>
      <c r="G13" s="42">
        <v>3</v>
      </c>
      <c r="H13" s="43">
        <f>G13/181*100</f>
        <v>1.6574585635359116</v>
      </c>
      <c r="I13" s="42">
        <v>3</v>
      </c>
      <c r="J13" s="44">
        <f>I13/190*100</f>
        <v>1.5789473684210527</v>
      </c>
      <c r="K13" s="45">
        <v>1</v>
      </c>
      <c r="L13" s="46">
        <f>F13/(H13+J13*0.5)</f>
        <v>1.0372461551918106</v>
      </c>
    </row>
    <row r="14" spans="2:12" ht="15" thickBot="1">
      <c r="B14" s="40" t="s">
        <v>102</v>
      </c>
      <c r="C14" s="42">
        <v>8</v>
      </c>
      <c r="D14" s="42">
        <v>9</v>
      </c>
      <c r="E14" s="42">
        <f>C14*2+D14</f>
        <v>25</v>
      </c>
      <c r="F14" s="43">
        <f>E14/591*100</f>
        <v>4.230118443316413</v>
      </c>
      <c r="G14" s="42">
        <v>5</v>
      </c>
      <c r="H14" s="43">
        <f>G14/181*100</f>
        <v>2.7624309392265194</v>
      </c>
      <c r="I14" s="42">
        <v>5</v>
      </c>
      <c r="J14" s="44">
        <f>I14/190*100</f>
        <v>2.6315789473684208</v>
      </c>
      <c r="K14" s="45">
        <v>1</v>
      </c>
      <c r="L14" s="46">
        <f>F14/(H14+J14*0.5)</f>
        <v>1.0372461551918106</v>
      </c>
    </row>
    <row r="15" spans="2:12" ht="15" thickBot="1">
      <c r="B15" s="40" t="s">
        <v>53</v>
      </c>
      <c r="C15" s="49">
        <v>8</v>
      </c>
      <c r="D15" s="49">
        <v>7</v>
      </c>
      <c r="E15" s="50">
        <f>C15*2+D15</f>
        <v>23</v>
      </c>
      <c r="F15" s="51">
        <f>E15/887*100</f>
        <v>2.593010146561443</v>
      </c>
      <c r="G15" s="50">
        <v>5</v>
      </c>
      <c r="H15" s="51">
        <f>G15/290*100</f>
        <v>1.7241379310344827</v>
      </c>
      <c r="I15" s="50">
        <v>5</v>
      </c>
      <c r="J15" s="51">
        <f>I15/296*100</f>
        <v>1.6891891891891893</v>
      </c>
      <c r="K15" s="50">
        <v>1</v>
      </c>
      <c r="L15" s="52">
        <f>F15/(H15+J15*0.5)</f>
        <v>1.0094512062622869</v>
      </c>
    </row>
    <row r="16" spans="2:12" ht="16.2" thickBot="1">
      <c r="B16" s="53" t="s">
        <v>128</v>
      </c>
      <c r="C16" s="41">
        <v>7</v>
      </c>
      <c r="D16" s="41">
        <v>8</v>
      </c>
      <c r="E16" s="42">
        <f>C16*2+D16</f>
        <v>22</v>
      </c>
      <c r="F16" s="43">
        <f>E16/488*100</f>
        <v>4.5081967213114753</v>
      </c>
      <c r="G16" s="42">
        <v>5</v>
      </c>
      <c r="H16" s="43">
        <f>G16/164*100</f>
        <v>3.0487804878048781</v>
      </c>
      <c r="I16" s="42">
        <v>6</v>
      </c>
      <c r="J16" s="44">
        <f>I16/169*100</f>
        <v>3.5502958579881656</v>
      </c>
      <c r="K16" s="45">
        <v>1</v>
      </c>
      <c r="L16" s="46">
        <f>F16/(H16+J16*0.5)</f>
        <v>0.93454884314038034</v>
      </c>
    </row>
    <row r="17" spans="2:12" ht="15" thickBot="1">
      <c r="B17" s="40" t="s">
        <v>54</v>
      </c>
      <c r="C17" s="49">
        <v>6</v>
      </c>
      <c r="D17" s="49">
        <v>9</v>
      </c>
      <c r="E17" s="50">
        <f>C17*2+D17</f>
        <v>21</v>
      </c>
      <c r="F17" s="51">
        <f>E17/887*100</f>
        <v>2.367531003382187</v>
      </c>
      <c r="G17" s="50">
        <v>5</v>
      </c>
      <c r="H17" s="51">
        <f>G17/290*100</f>
        <v>1.7241379310344827</v>
      </c>
      <c r="I17" s="50">
        <v>5</v>
      </c>
      <c r="J17" s="51">
        <f>I17/296*100</f>
        <v>1.6891891891891893</v>
      </c>
      <c r="K17" s="50">
        <v>1</v>
      </c>
      <c r="L17" s="52">
        <f>F17/(H17+J17*0.5)</f>
        <v>0.92167284050034892</v>
      </c>
    </row>
    <row r="18" spans="2:12" ht="15" thickBot="1">
      <c r="B18" s="40" t="s">
        <v>55</v>
      </c>
      <c r="C18" s="49">
        <v>8</v>
      </c>
      <c r="D18" s="49">
        <v>9</v>
      </c>
      <c r="E18" s="50">
        <f>C18*2+D18</f>
        <v>25</v>
      </c>
      <c r="F18" s="51">
        <f>E18/887*100</f>
        <v>2.818489289740699</v>
      </c>
      <c r="G18" s="50">
        <v>6</v>
      </c>
      <c r="H18" s="51">
        <f>G18/290*100</f>
        <v>2.0689655172413794</v>
      </c>
      <c r="I18" s="50">
        <v>6</v>
      </c>
      <c r="J18" s="51">
        <f>I18/296*100</f>
        <v>2.0270270270270272</v>
      </c>
      <c r="K18" s="50">
        <v>1</v>
      </c>
      <c r="L18" s="52">
        <f>F18/(H18+J18*0.5)</f>
        <v>0.91435797668685403</v>
      </c>
    </row>
    <row r="19" spans="2:12" ht="15" thickBot="1">
      <c r="B19" s="40" t="s">
        <v>103</v>
      </c>
      <c r="C19" s="42">
        <v>7</v>
      </c>
      <c r="D19" s="42">
        <v>8</v>
      </c>
      <c r="E19" s="42">
        <f>C19*2+D19</f>
        <v>22</v>
      </c>
      <c r="F19" s="43">
        <f>E19/591*100</f>
        <v>3.7225042301184432</v>
      </c>
      <c r="G19" s="42">
        <v>5</v>
      </c>
      <c r="H19" s="43">
        <f>G19/181*100</f>
        <v>2.7624309392265194</v>
      </c>
      <c r="I19" s="42">
        <v>5</v>
      </c>
      <c r="J19" s="44">
        <f>I19/190*100</f>
        <v>2.6315789473684208</v>
      </c>
      <c r="K19" s="45">
        <v>1</v>
      </c>
      <c r="L19" s="46">
        <f>F19/(H19+J19*0.5)</f>
        <v>0.91277661656879339</v>
      </c>
    </row>
    <row r="20" spans="2:12" ht="15" thickBot="1">
      <c r="B20" s="40" t="s">
        <v>104</v>
      </c>
      <c r="C20" s="42">
        <v>9</v>
      </c>
      <c r="D20" s="42">
        <v>8</v>
      </c>
      <c r="E20" s="42">
        <f>C20*2+D20</f>
        <v>26</v>
      </c>
      <c r="F20" s="43">
        <f>E20/591*100</f>
        <v>4.3993231810490698</v>
      </c>
      <c r="G20" s="42">
        <v>6</v>
      </c>
      <c r="H20" s="43">
        <f>G20/181*100</f>
        <v>3.3149171270718232</v>
      </c>
      <c r="I20" s="42">
        <v>6</v>
      </c>
      <c r="J20" s="44">
        <f>I20/190*100</f>
        <v>3.1578947368421053</v>
      </c>
      <c r="K20" s="45">
        <v>1</v>
      </c>
      <c r="L20" s="46">
        <f>F20/(H20+J20*0.5)</f>
        <v>0.89894666783290267</v>
      </c>
    </row>
    <row r="21" spans="2:12" ht="15" thickBot="1">
      <c r="B21" s="40" t="s">
        <v>56</v>
      </c>
      <c r="C21" s="49">
        <v>6</v>
      </c>
      <c r="D21" s="49">
        <v>8</v>
      </c>
      <c r="E21" s="50">
        <f>C21*2+D21</f>
        <v>20</v>
      </c>
      <c r="F21" s="51">
        <f>E21/887*100</f>
        <v>2.254791431792559</v>
      </c>
      <c r="G21" s="50">
        <v>5</v>
      </c>
      <c r="H21" s="51">
        <f>G21/290*100</f>
        <v>1.7241379310344827</v>
      </c>
      <c r="I21" s="50">
        <v>5</v>
      </c>
      <c r="J21" s="51">
        <f>I21/296*100</f>
        <v>1.6891891891891893</v>
      </c>
      <c r="K21" s="50">
        <v>1</v>
      </c>
      <c r="L21" s="52">
        <f>F21/(H21+J21*0.5)</f>
        <v>0.87778365761937993</v>
      </c>
    </row>
    <row r="22" spans="2:12" ht="16.2" thickBot="1">
      <c r="B22" s="54" t="s">
        <v>13</v>
      </c>
      <c r="C22" s="41">
        <v>8</v>
      </c>
      <c r="D22" s="41">
        <v>8</v>
      </c>
      <c r="E22" s="42">
        <f>C22*2+D22</f>
        <v>24</v>
      </c>
      <c r="F22" s="43">
        <f>E22/447*100</f>
        <v>5.3691275167785237</v>
      </c>
      <c r="G22" s="42">
        <v>6</v>
      </c>
      <c r="H22" s="43">
        <f>G22/142*100</f>
        <v>4.225352112676056</v>
      </c>
      <c r="I22" s="42">
        <v>6</v>
      </c>
      <c r="J22" s="43">
        <f>I22/143*100</f>
        <v>4.1958041958041958</v>
      </c>
      <c r="K22" s="42">
        <v>1</v>
      </c>
      <c r="L22" s="48">
        <f>F22/(H22+J22*0.5)</f>
        <v>0.84910828158648521</v>
      </c>
    </row>
    <row r="23" spans="2:12" ht="15" thickBot="1">
      <c r="B23" s="40" t="s">
        <v>105</v>
      </c>
      <c r="C23" s="42">
        <v>6</v>
      </c>
      <c r="D23" s="42">
        <v>8</v>
      </c>
      <c r="E23" s="42">
        <f>C23*2+D23</f>
        <v>20</v>
      </c>
      <c r="F23" s="43">
        <f>E23/591*100</f>
        <v>3.3840947546531304</v>
      </c>
      <c r="G23" s="42">
        <v>5</v>
      </c>
      <c r="H23" s="43">
        <f>G23/181*100</f>
        <v>2.7624309392265194</v>
      </c>
      <c r="I23" s="42">
        <v>5</v>
      </c>
      <c r="J23" s="44">
        <f>I23/190*100</f>
        <v>2.6315789473684208</v>
      </c>
      <c r="K23" s="45">
        <v>1</v>
      </c>
      <c r="L23" s="46">
        <f>F23/(H23+J23*0.5)</f>
        <v>0.82979692415344852</v>
      </c>
    </row>
    <row r="24" spans="2:12" ht="15" thickBot="1">
      <c r="B24" s="40" t="s">
        <v>106</v>
      </c>
      <c r="C24" s="42">
        <v>7</v>
      </c>
      <c r="D24" s="42">
        <v>6</v>
      </c>
      <c r="E24" s="42">
        <f>C24*2+D24</f>
        <v>20</v>
      </c>
      <c r="F24" s="43">
        <f>E24/591*100</f>
        <v>3.3840947546531304</v>
      </c>
      <c r="G24" s="42">
        <v>5</v>
      </c>
      <c r="H24" s="43">
        <f>G24/181*100</f>
        <v>2.7624309392265194</v>
      </c>
      <c r="I24" s="42">
        <v>5</v>
      </c>
      <c r="J24" s="44">
        <f>I24/190*100</f>
        <v>2.6315789473684208</v>
      </c>
      <c r="K24" s="45">
        <v>1</v>
      </c>
      <c r="L24" s="46">
        <f>F24/(H24+J24*0.5)</f>
        <v>0.82979692415344852</v>
      </c>
    </row>
    <row r="25" spans="2:12" ht="15" thickBot="1">
      <c r="B25" s="40" t="s">
        <v>107</v>
      </c>
      <c r="C25" s="42">
        <v>7</v>
      </c>
      <c r="D25" s="42">
        <v>6</v>
      </c>
      <c r="E25" s="42">
        <f>C25*2+D25</f>
        <v>20</v>
      </c>
      <c r="F25" s="43">
        <f>E25/591*100</f>
        <v>3.3840947546531304</v>
      </c>
      <c r="G25" s="42">
        <v>5</v>
      </c>
      <c r="H25" s="43">
        <f>G25/181*100</f>
        <v>2.7624309392265194</v>
      </c>
      <c r="I25" s="42">
        <v>5</v>
      </c>
      <c r="J25" s="44">
        <f>I25/190*100</f>
        <v>2.6315789473684208</v>
      </c>
      <c r="K25" s="45">
        <v>1</v>
      </c>
      <c r="L25" s="46">
        <f>F25/(H25+J25*0.5)</f>
        <v>0.82979692415344852</v>
      </c>
    </row>
    <row r="26" spans="2:12" ht="16.2" thickBot="1">
      <c r="B26" s="40" t="s">
        <v>129</v>
      </c>
      <c r="C26" s="41">
        <v>7</v>
      </c>
      <c r="D26" s="41">
        <v>8</v>
      </c>
      <c r="E26" s="42">
        <f>C26*2+D26</f>
        <v>22</v>
      </c>
      <c r="F26" s="43">
        <f>E26/488*100</f>
        <v>4.5081967213114753</v>
      </c>
      <c r="G26" s="42">
        <v>6</v>
      </c>
      <c r="H26" s="43">
        <f>G26/164*100</f>
        <v>3.6585365853658534</v>
      </c>
      <c r="I26" s="42">
        <v>6</v>
      </c>
      <c r="J26" s="44">
        <f>I26/169*100</f>
        <v>3.5502958579881656</v>
      </c>
      <c r="K26" s="45">
        <v>1</v>
      </c>
      <c r="L26" s="46">
        <f>F26/(H26+J26*0.5)</f>
        <v>0.82967583219036423</v>
      </c>
    </row>
    <row r="27" spans="2:12" ht="16.2" thickBot="1">
      <c r="B27" s="40" t="s">
        <v>130</v>
      </c>
      <c r="C27" s="41">
        <v>7</v>
      </c>
      <c r="D27" s="41">
        <v>8</v>
      </c>
      <c r="E27" s="42">
        <f>C27*2+D27</f>
        <v>22</v>
      </c>
      <c r="F27" s="43">
        <f>E27/488*100</f>
        <v>4.5081967213114753</v>
      </c>
      <c r="G27" s="42">
        <v>6</v>
      </c>
      <c r="H27" s="43">
        <f>G27/164*100</f>
        <v>3.6585365853658534</v>
      </c>
      <c r="I27" s="42">
        <v>6</v>
      </c>
      <c r="J27" s="44">
        <f>I27/169*100</f>
        <v>3.5502958579881656</v>
      </c>
      <c r="K27" s="45">
        <v>1</v>
      </c>
      <c r="L27" s="46">
        <f>F27/(H27+J27*0.5)</f>
        <v>0.82967583219036423</v>
      </c>
    </row>
    <row r="28" spans="2:12" ht="16.2" thickBot="1">
      <c r="B28" s="40" t="s">
        <v>131</v>
      </c>
      <c r="C28" s="41">
        <v>6</v>
      </c>
      <c r="D28" s="41">
        <v>6</v>
      </c>
      <c r="E28" s="42">
        <f>C28*2+D28</f>
        <v>18</v>
      </c>
      <c r="F28" s="43">
        <f>E28/488*100</f>
        <v>3.6885245901639343</v>
      </c>
      <c r="G28" s="42">
        <v>5</v>
      </c>
      <c r="H28" s="43">
        <f>G28/164*100</f>
        <v>3.0487804878048781</v>
      </c>
      <c r="I28" s="42">
        <v>5</v>
      </c>
      <c r="J28" s="44">
        <f>I28/169*100</f>
        <v>2.9585798816568047</v>
      </c>
      <c r="K28" s="45">
        <v>1</v>
      </c>
      <c r="L28" s="46">
        <f>F28/(H28+J28*0.5)</f>
        <v>0.81459081705963032</v>
      </c>
    </row>
    <row r="29" spans="2:12" ht="15" thickBot="1">
      <c r="B29" s="40" t="s">
        <v>108</v>
      </c>
      <c r="C29" s="42">
        <v>5</v>
      </c>
      <c r="D29" s="42">
        <v>3</v>
      </c>
      <c r="E29" s="42">
        <f>C29*2+D29</f>
        <v>13</v>
      </c>
      <c r="F29" s="43">
        <f>E29/591*100</f>
        <v>2.1996615905245349</v>
      </c>
      <c r="G29" s="42">
        <v>3</v>
      </c>
      <c r="H29" s="43">
        <f>G29/181*100</f>
        <v>1.6574585635359116</v>
      </c>
      <c r="I29" s="42">
        <v>4</v>
      </c>
      <c r="J29" s="44">
        <f>I29/190*100</f>
        <v>2.1052631578947367</v>
      </c>
      <c r="K29" s="45">
        <v>1</v>
      </c>
      <c r="L29" s="46">
        <f>F29/(H29+J29*0.5)</f>
        <v>0.81165624568818406</v>
      </c>
    </row>
    <row r="30" spans="2:12" ht="16.2" thickBot="1">
      <c r="B30" s="40" t="s">
        <v>132</v>
      </c>
      <c r="C30" s="41">
        <v>6</v>
      </c>
      <c r="D30" s="41">
        <v>7</v>
      </c>
      <c r="E30" s="42">
        <f>C30*2+D30</f>
        <v>19</v>
      </c>
      <c r="F30" s="43">
        <f>E30/488*100</f>
        <v>3.8934426229508197</v>
      </c>
      <c r="G30" s="42">
        <v>5</v>
      </c>
      <c r="H30" s="43">
        <f>G30/164*100</f>
        <v>3.0487804878048781</v>
      </c>
      <c r="I30" s="42">
        <v>6</v>
      </c>
      <c r="J30" s="44">
        <f>I30/169*100</f>
        <v>3.5502958579881656</v>
      </c>
      <c r="K30" s="45">
        <v>1</v>
      </c>
      <c r="L30" s="46">
        <f>F30/(H30+J30*0.5)</f>
        <v>0.80711036453032847</v>
      </c>
    </row>
    <row r="31" spans="2:12" ht="15" thickBot="1">
      <c r="B31" s="40" t="s">
        <v>57</v>
      </c>
      <c r="C31" s="49">
        <v>7</v>
      </c>
      <c r="D31" s="49">
        <v>8</v>
      </c>
      <c r="E31" s="50">
        <f>C31*2+D31</f>
        <v>22</v>
      </c>
      <c r="F31" s="51">
        <f>E31/887*100</f>
        <v>2.480270574971815</v>
      </c>
      <c r="G31" s="50">
        <v>6</v>
      </c>
      <c r="H31" s="51">
        <f>G31/290*100</f>
        <v>2.0689655172413794</v>
      </c>
      <c r="I31" s="50">
        <v>6</v>
      </c>
      <c r="J31" s="51">
        <f>I31/296*100</f>
        <v>2.0270270270270272</v>
      </c>
      <c r="K31" s="50">
        <v>1</v>
      </c>
      <c r="L31" s="52">
        <f>F31/(H31+J31*0.5)</f>
        <v>0.8046350194844315</v>
      </c>
    </row>
    <row r="32" spans="2:12" ht="16.2" thickBot="1">
      <c r="B32" s="47" t="s">
        <v>15</v>
      </c>
      <c r="C32" s="41">
        <v>5</v>
      </c>
      <c r="D32" s="41">
        <v>5</v>
      </c>
      <c r="E32" s="42">
        <f>C32*2+D32</f>
        <v>15</v>
      </c>
      <c r="F32" s="43">
        <f>E32/447*100</f>
        <v>3.3557046979865772</v>
      </c>
      <c r="G32" s="42">
        <v>4</v>
      </c>
      <c r="H32" s="43">
        <f>G32/142*100</f>
        <v>2.8169014084507045</v>
      </c>
      <c r="I32" s="42">
        <v>4</v>
      </c>
      <c r="J32" s="43">
        <f>I32/143*100</f>
        <v>2.7972027972027971</v>
      </c>
      <c r="K32" s="42">
        <v>1</v>
      </c>
      <c r="L32" s="48">
        <f>F32/(H32+J32*0.5)</f>
        <v>0.79603901398732979</v>
      </c>
    </row>
    <row r="33" spans="2:12" ht="16.2" thickBot="1">
      <c r="B33" s="47" t="s">
        <v>16</v>
      </c>
      <c r="C33" s="41">
        <v>5</v>
      </c>
      <c r="D33" s="41">
        <v>5</v>
      </c>
      <c r="E33" s="42">
        <f>C33*2+D33</f>
        <v>15</v>
      </c>
      <c r="F33" s="43">
        <f>E33/447*100</f>
        <v>3.3557046979865772</v>
      </c>
      <c r="G33" s="42">
        <v>4</v>
      </c>
      <c r="H33" s="43">
        <f>G33/142*100</f>
        <v>2.8169014084507045</v>
      </c>
      <c r="I33" s="42">
        <v>4</v>
      </c>
      <c r="J33" s="43">
        <f>I33/143*100</f>
        <v>2.7972027972027971</v>
      </c>
      <c r="K33" s="42">
        <v>1</v>
      </c>
      <c r="L33" s="48">
        <f>F33/(H33+J33*0.5)</f>
        <v>0.79603901398732979</v>
      </c>
    </row>
    <row r="34" spans="2:12" ht="16.2" thickBot="1">
      <c r="B34" s="47" t="s">
        <v>17</v>
      </c>
      <c r="C34" s="41">
        <v>5</v>
      </c>
      <c r="D34" s="41">
        <v>5</v>
      </c>
      <c r="E34" s="42">
        <f>C34*2+D34</f>
        <v>15</v>
      </c>
      <c r="F34" s="43">
        <f>E34/447*100</f>
        <v>3.3557046979865772</v>
      </c>
      <c r="G34" s="42">
        <v>4</v>
      </c>
      <c r="H34" s="43">
        <f>G34/142*100</f>
        <v>2.8169014084507045</v>
      </c>
      <c r="I34" s="42">
        <v>4</v>
      </c>
      <c r="J34" s="43">
        <f>I34/143*100</f>
        <v>2.7972027972027971</v>
      </c>
      <c r="K34" s="42">
        <v>1</v>
      </c>
      <c r="L34" s="48">
        <f>F34/(H34+J34*0.5)</f>
        <v>0.79603901398732979</v>
      </c>
    </row>
    <row r="35" spans="2:12" ht="16.2" thickBot="1">
      <c r="B35" s="47" t="s">
        <v>44</v>
      </c>
      <c r="C35" s="41">
        <v>5</v>
      </c>
      <c r="D35" s="41">
        <v>5</v>
      </c>
      <c r="E35" s="42">
        <f>C35*2+D35</f>
        <v>15</v>
      </c>
      <c r="F35" s="43">
        <f>E35/447*100</f>
        <v>3.3557046979865772</v>
      </c>
      <c r="G35" s="42">
        <v>4</v>
      </c>
      <c r="H35" s="43">
        <f>G35/142*100</f>
        <v>2.8169014084507045</v>
      </c>
      <c r="I35" s="42">
        <v>4</v>
      </c>
      <c r="J35" s="43">
        <f>I35/143*100</f>
        <v>2.7972027972027971</v>
      </c>
      <c r="K35" s="42">
        <v>1</v>
      </c>
      <c r="L35" s="48">
        <f>F35/(H35+J35*0.5)</f>
        <v>0.79603901398732979</v>
      </c>
    </row>
    <row r="36" spans="2:12" ht="15.6">
      <c r="B36" s="55" t="s">
        <v>133</v>
      </c>
      <c r="C36" s="56">
        <v>7</v>
      </c>
      <c r="D36" s="56">
        <v>7</v>
      </c>
      <c r="E36" s="57">
        <f>C36*2+D36</f>
        <v>21</v>
      </c>
      <c r="F36" s="58">
        <f>E36/488*100</f>
        <v>4.3032786885245899</v>
      </c>
      <c r="G36" s="57">
        <v>6</v>
      </c>
      <c r="H36" s="58">
        <f>G36/164*100</f>
        <v>3.6585365853658534</v>
      </c>
      <c r="I36" s="57">
        <v>6</v>
      </c>
      <c r="J36" s="59">
        <f>I36/169*100</f>
        <v>3.5502958579881656</v>
      </c>
      <c r="K36" s="60">
        <v>1</v>
      </c>
      <c r="L36" s="61">
        <f>F36/(H36+J36*0.5)</f>
        <v>0.79196329436352941</v>
      </c>
    </row>
    <row r="37" spans="2:12" ht="14.4">
      <c r="B37" s="62" t="s">
        <v>58</v>
      </c>
      <c r="C37" s="63">
        <v>6</v>
      </c>
      <c r="D37" s="63">
        <v>6</v>
      </c>
      <c r="E37" s="64">
        <f>C37*2+D37</f>
        <v>18</v>
      </c>
      <c r="F37" s="65">
        <f>E37/887*100</f>
        <v>2.029312288613303</v>
      </c>
      <c r="G37" s="64">
        <v>5</v>
      </c>
      <c r="H37" s="65">
        <f>G37/290*100</f>
        <v>1.7241379310344827</v>
      </c>
      <c r="I37" s="64">
        <v>5</v>
      </c>
      <c r="J37" s="65">
        <f>I37/296*100</f>
        <v>1.6891891891891893</v>
      </c>
      <c r="K37" s="64">
        <v>1</v>
      </c>
      <c r="L37" s="66">
        <f>F37/(H37+J37*0.5)</f>
        <v>0.79000529185744184</v>
      </c>
    </row>
    <row r="38" spans="2:12" ht="15.6">
      <c r="B38" s="67" t="s">
        <v>18</v>
      </c>
      <c r="C38" s="56">
        <v>7</v>
      </c>
      <c r="D38" s="56">
        <v>8</v>
      </c>
      <c r="E38" s="57">
        <f>C38*2+D38</f>
        <v>22</v>
      </c>
      <c r="F38" s="58">
        <f>E38/447*100</f>
        <v>4.9217002237136462</v>
      </c>
      <c r="G38" s="57">
        <v>6</v>
      </c>
      <c r="H38" s="58">
        <f>G38/142*100</f>
        <v>4.225352112676056</v>
      </c>
      <c r="I38" s="57">
        <v>6</v>
      </c>
      <c r="J38" s="58">
        <f>I38/143*100</f>
        <v>4.1958041958041958</v>
      </c>
      <c r="K38" s="57">
        <v>1</v>
      </c>
      <c r="L38" s="68">
        <f>F38/(H38+J38*0.5)</f>
        <v>0.77834925812094469</v>
      </c>
    </row>
    <row r="39" spans="2:12" ht="14.4">
      <c r="B39" s="69" t="s">
        <v>109</v>
      </c>
      <c r="C39" s="57">
        <v>9</v>
      </c>
      <c r="D39" s="57">
        <v>8</v>
      </c>
      <c r="E39" s="57">
        <f>C39*2+D39</f>
        <v>26</v>
      </c>
      <c r="F39" s="58">
        <f>E39/591*100</f>
        <v>4.3993231810490698</v>
      </c>
      <c r="G39" s="57">
        <v>7</v>
      </c>
      <c r="H39" s="58">
        <f>G39/181*100</f>
        <v>3.867403314917127</v>
      </c>
      <c r="I39" s="57">
        <v>7</v>
      </c>
      <c r="J39" s="59">
        <f>I39/190*100</f>
        <v>3.6842105263157889</v>
      </c>
      <c r="K39" s="60">
        <v>1</v>
      </c>
      <c r="L39" s="61">
        <f>F39/(H39+J39*0.5)</f>
        <v>0.77052571528534519</v>
      </c>
    </row>
    <row r="40" spans="2:12" ht="14.4">
      <c r="B40" s="62" t="s">
        <v>59</v>
      </c>
      <c r="C40" s="63">
        <v>6</v>
      </c>
      <c r="D40" s="63">
        <v>9</v>
      </c>
      <c r="E40" s="64">
        <f>C40*2+D40</f>
        <v>21</v>
      </c>
      <c r="F40" s="65">
        <f>E40/887*100</f>
        <v>2.367531003382187</v>
      </c>
      <c r="G40" s="64">
        <v>6</v>
      </c>
      <c r="H40" s="65">
        <f>G40/290*100</f>
        <v>2.0689655172413794</v>
      </c>
      <c r="I40" s="64">
        <v>6</v>
      </c>
      <c r="J40" s="65">
        <f>I40/296*100</f>
        <v>2.0270270270270272</v>
      </c>
      <c r="K40" s="64">
        <v>1</v>
      </c>
      <c r="L40" s="66">
        <f>F40/(H40+J40*0.5)</f>
        <v>0.7680607004169574</v>
      </c>
    </row>
    <row r="41" spans="2:12" ht="14.4">
      <c r="B41" s="55" t="s">
        <v>110</v>
      </c>
      <c r="C41" s="57">
        <v>8</v>
      </c>
      <c r="D41" s="57">
        <v>6</v>
      </c>
      <c r="E41" s="57">
        <f>C41*2+D41</f>
        <v>22</v>
      </c>
      <c r="F41" s="58">
        <f>E41/591*100</f>
        <v>3.7225042301184432</v>
      </c>
      <c r="G41" s="57">
        <v>6</v>
      </c>
      <c r="H41" s="58">
        <f>G41/181*100</f>
        <v>3.3149171270718232</v>
      </c>
      <c r="I41" s="57">
        <v>6</v>
      </c>
      <c r="J41" s="59">
        <f>I41/190*100</f>
        <v>3.1578947368421053</v>
      </c>
      <c r="K41" s="60">
        <v>1</v>
      </c>
      <c r="L41" s="61">
        <f>F41/(H41+J41*0.5)</f>
        <v>0.76064718047399438</v>
      </c>
    </row>
    <row r="42" spans="2:12" ht="15.6">
      <c r="B42" s="70" t="s">
        <v>43</v>
      </c>
      <c r="C42" s="71">
        <v>6</v>
      </c>
      <c r="D42" s="71">
        <v>7</v>
      </c>
      <c r="E42" s="72">
        <f>C42*2+D42</f>
        <v>19</v>
      </c>
      <c r="F42" s="73">
        <f>E42/447*100</f>
        <v>4.2505592841163313</v>
      </c>
      <c r="G42" s="72">
        <v>5</v>
      </c>
      <c r="H42" s="73">
        <f>G42/142*100</f>
        <v>3.5211267605633805</v>
      </c>
      <c r="I42" s="72">
        <v>6</v>
      </c>
      <c r="J42" s="73">
        <f>I42/143*100</f>
        <v>4.1958041958041958</v>
      </c>
      <c r="K42" s="72">
        <v>1</v>
      </c>
      <c r="L42" s="74">
        <f>F42/(H42+J42*0.5)</f>
        <v>0.75645799143966885</v>
      </c>
    </row>
    <row r="43" spans="2:12" ht="15.6">
      <c r="B43" s="55" t="s">
        <v>134</v>
      </c>
      <c r="C43" s="56">
        <v>7</v>
      </c>
      <c r="D43" s="56">
        <v>7</v>
      </c>
      <c r="E43" s="57">
        <f>C43*2+D43</f>
        <v>21</v>
      </c>
      <c r="F43" s="58">
        <f>E43/488*100</f>
        <v>4.3032786885245899</v>
      </c>
      <c r="G43" s="57">
        <v>6</v>
      </c>
      <c r="H43" s="58">
        <f>G43/164*100</f>
        <v>3.6585365853658534</v>
      </c>
      <c r="I43" s="57">
        <v>7</v>
      </c>
      <c r="J43" s="59">
        <f>I43/169*100</f>
        <v>4.1420118343195274</v>
      </c>
      <c r="K43" s="60">
        <v>1</v>
      </c>
      <c r="L43" s="61">
        <f>F43/(H43+J43*0.5)</f>
        <v>0.75106846430193663</v>
      </c>
    </row>
    <row r="44" spans="2:12" ht="14.4">
      <c r="B44" s="62" t="s">
        <v>60</v>
      </c>
      <c r="C44" s="63">
        <v>6</v>
      </c>
      <c r="D44" s="63">
        <v>8</v>
      </c>
      <c r="E44" s="64">
        <f>C44*2+D44</f>
        <v>20</v>
      </c>
      <c r="F44" s="65">
        <f>E44/887*100</f>
        <v>2.254791431792559</v>
      </c>
      <c r="G44" s="64">
        <v>6</v>
      </c>
      <c r="H44" s="65">
        <f>G44/290*100</f>
        <v>2.0689655172413794</v>
      </c>
      <c r="I44" s="64">
        <v>6</v>
      </c>
      <c r="J44" s="65">
        <f>I44/296*100</f>
        <v>2.0270270270270272</v>
      </c>
      <c r="K44" s="64">
        <v>1</v>
      </c>
      <c r="L44" s="66">
        <f>F44/(H44+J44*0.5)</f>
        <v>0.73148638134948318</v>
      </c>
    </row>
    <row r="45" spans="2:12" ht="14.4">
      <c r="B45" s="62" t="s">
        <v>61</v>
      </c>
      <c r="C45" s="63">
        <v>6</v>
      </c>
      <c r="D45" s="63">
        <v>8</v>
      </c>
      <c r="E45" s="64">
        <f>C45*2+D45</f>
        <v>20</v>
      </c>
      <c r="F45" s="65">
        <f>E45/887*100</f>
        <v>2.254791431792559</v>
      </c>
      <c r="G45" s="64">
        <v>6</v>
      </c>
      <c r="H45" s="65">
        <f>G45/290*100</f>
        <v>2.0689655172413794</v>
      </c>
      <c r="I45" s="64">
        <v>6</v>
      </c>
      <c r="J45" s="65">
        <f>I45/296*100</f>
        <v>2.0270270270270272</v>
      </c>
      <c r="K45" s="64">
        <v>1</v>
      </c>
      <c r="L45" s="66">
        <f>F45/(H45+J45*0.5)</f>
        <v>0.73148638134948318</v>
      </c>
    </row>
    <row r="46" spans="2:12" ht="15.6">
      <c r="B46" s="70" t="s">
        <v>19</v>
      </c>
      <c r="C46" s="71">
        <v>8</v>
      </c>
      <c r="D46" s="71">
        <v>8</v>
      </c>
      <c r="E46" s="72">
        <f>C46*2+D46</f>
        <v>24</v>
      </c>
      <c r="F46" s="73">
        <f>E46/447*100</f>
        <v>5.3691275167785237</v>
      </c>
      <c r="G46" s="72">
        <v>7</v>
      </c>
      <c r="H46" s="73">
        <f>G46/142*100</f>
        <v>4.929577464788732</v>
      </c>
      <c r="I46" s="72">
        <v>7</v>
      </c>
      <c r="J46" s="73">
        <f>I46/143*100</f>
        <v>4.895104895104895</v>
      </c>
      <c r="K46" s="72">
        <v>1</v>
      </c>
      <c r="L46" s="74">
        <f>F46/(H46+J46*0.5)</f>
        <v>0.72780709850270164</v>
      </c>
    </row>
    <row r="47" spans="2:12" ht="15.6">
      <c r="B47" s="62" t="s">
        <v>135</v>
      </c>
      <c r="C47" s="56">
        <v>6</v>
      </c>
      <c r="D47" s="56">
        <v>7</v>
      </c>
      <c r="E47" s="57">
        <f>C47*2+D47</f>
        <v>19</v>
      </c>
      <c r="F47" s="58">
        <f>E47/488*100</f>
        <v>3.8934426229508197</v>
      </c>
      <c r="G47" s="57">
        <v>6</v>
      </c>
      <c r="H47" s="58">
        <f>G47/164*100</f>
        <v>3.6585365853658534</v>
      </c>
      <c r="I47" s="57">
        <v>6</v>
      </c>
      <c r="J47" s="59">
        <f>I47/169*100</f>
        <v>3.5502958579881656</v>
      </c>
      <c r="K47" s="60">
        <v>1</v>
      </c>
      <c r="L47" s="61">
        <f>F47/(H47+J47*0.5)</f>
        <v>0.71653821870986001</v>
      </c>
    </row>
    <row r="48" spans="2:12" ht="14.4">
      <c r="B48" s="62" t="s">
        <v>62</v>
      </c>
      <c r="C48" s="63">
        <v>4</v>
      </c>
      <c r="D48" s="63">
        <v>5</v>
      </c>
      <c r="E48" s="64">
        <f>C48*2+D48</f>
        <v>13</v>
      </c>
      <c r="F48" s="65">
        <f>E48/887*100</f>
        <v>1.4656144306651635</v>
      </c>
      <c r="G48" s="64">
        <v>4</v>
      </c>
      <c r="H48" s="65">
        <f>G48/290*100</f>
        <v>1.3793103448275863</v>
      </c>
      <c r="I48" s="64">
        <v>4</v>
      </c>
      <c r="J48" s="65">
        <f>I48/296*100</f>
        <v>1.3513513513513513</v>
      </c>
      <c r="K48" s="64">
        <v>1</v>
      </c>
      <c r="L48" s="66">
        <f>F48/(H48+J48*0.5)</f>
        <v>0.71319922181574624</v>
      </c>
    </row>
    <row r="49" spans="2:12" ht="14.4">
      <c r="B49" s="62" t="s">
        <v>111</v>
      </c>
      <c r="C49" s="57">
        <v>8</v>
      </c>
      <c r="D49" s="57">
        <v>8</v>
      </c>
      <c r="E49" s="57">
        <f>C49*2+D49</f>
        <v>24</v>
      </c>
      <c r="F49" s="58">
        <f>E49/591*100</f>
        <v>4.0609137055837561</v>
      </c>
      <c r="G49" s="57">
        <v>7</v>
      </c>
      <c r="H49" s="58">
        <f>G49/181*100</f>
        <v>3.867403314917127</v>
      </c>
      <c r="I49" s="57">
        <v>7</v>
      </c>
      <c r="J49" s="59">
        <f>I49/190*100</f>
        <v>3.6842105263157889</v>
      </c>
      <c r="K49" s="60">
        <v>1</v>
      </c>
      <c r="L49" s="61">
        <f>F49/(H49+J49*0.5)</f>
        <v>0.71125450641724164</v>
      </c>
    </row>
    <row r="50" spans="2:12" ht="15.6">
      <c r="B50" s="62" t="s">
        <v>95</v>
      </c>
      <c r="C50" s="56">
        <v>7</v>
      </c>
      <c r="D50" s="56">
        <v>8</v>
      </c>
      <c r="E50" s="57">
        <f>C50*2+D50</f>
        <v>22</v>
      </c>
      <c r="F50" s="58">
        <f>E50/488*100</f>
        <v>4.5081967213114753</v>
      </c>
      <c r="G50" s="57">
        <v>7</v>
      </c>
      <c r="H50" s="58">
        <f>G50/164*100</f>
        <v>4.2682926829268295</v>
      </c>
      <c r="I50" s="57">
        <v>7</v>
      </c>
      <c r="J50" s="59">
        <f>I50/169*100</f>
        <v>4.1420118343195274</v>
      </c>
      <c r="K50" s="60">
        <v>1</v>
      </c>
      <c r="L50" s="61">
        <f>F50/(H50+J50*0.5)</f>
        <v>0.71115071330602642</v>
      </c>
    </row>
    <row r="51" spans="2:12" ht="15.6">
      <c r="B51" s="69" t="s">
        <v>136</v>
      </c>
      <c r="C51" s="56">
        <v>7</v>
      </c>
      <c r="D51" s="56">
        <v>8</v>
      </c>
      <c r="E51" s="57">
        <f>C51*2+D51</f>
        <v>22</v>
      </c>
      <c r="F51" s="58">
        <f>E51/488*100</f>
        <v>4.5081967213114753</v>
      </c>
      <c r="G51" s="57">
        <v>7</v>
      </c>
      <c r="H51" s="58">
        <f>G51/164*100</f>
        <v>4.2682926829268295</v>
      </c>
      <c r="I51" s="57">
        <v>7</v>
      </c>
      <c r="J51" s="59">
        <f>I51/169*100</f>
        <v>4.1420118343195274</v>
      </c>
      <c r="K51" s="60">
        <v>1</v>
      </c>
      <c r="L51" s="61">
        <f>F51/(H51+J51*0.5)</f>
        <v>0.71115071330602642</v>
      </c>
    </row>
    <row r="52" spans="2:12" ht="15.6">
      <c r="B52" s="75" t="s">
        <v>20</v>
      </c>
      <c r="C52" s="56">
        <v>7</v>
      </c>
      <c r="D52" s="56">
        <v>6</v>
      </c>
      <c r="E52" s="57">
        <f>C52*2+D52</f>
        <v>20</v>
      </c>
      <c r="F52" s="58">
        <f>E52/447*100</f>
        <v>4.4742729306487696</v>
      </c>
      <c r="G52" s="57">
        <v>6</v>
      </c>
      <c r="H52" s="58">
        <f>G52/142*100</f>
        <v>4.225352112676056</v>
      </c>
      <c r="I52" s="57">
        <v>6</v>
      </c>
      <c r="J52" s="58">
        <f>I52/143*100</f>
        <v>4.1958041958041958</v>
      </c>
      <c r="K52" s="57">
        <v>1</v>
      </c>
      <c r="L52" s="68">
        <f>F52/(H52+J52*0.5)</f>
        <v>0.70759023465540427</v>
      </c>
    </row>
    <row r="53" spans="2:12" ht="15.6">
      <c r="B53" s="76" t="s">
        <v>21</v>
      </c>
      <c r="C53" s="56">
        <v>6</v>
      </c>
      <c r="D53" s="56">
        <v>8</v>
      </c>
      <c r="E53" s="57">
        <f>C53*2+D53</f>
        <v>20</v>
      </c>
      <c r="F53" s="58">
        <f>E53/447*100</f>
        <v>4.4742729306487696</v>
      </c>
      <c r="G53" s="57">
        <v>6</v>
      </c>
      <c r="H53" s="58">
        <f>G53/142*100</f>
        <v>4.225352112676056</v>
      </c>
      <c r="I53" s="57">
        <v>6</v>
      </c>
      <c r="J53" s="58">
        <f>I53/143*100</f>
        <v>4.1958041958041958</v>
      </c>
      <c r="K53" s="57">
        <v>1</v>
      </c>
      <c r="L53" s="68">
        <f>F53/(H53+J53*0.5)</f>
        <v>0.70759023465540427</v>
      </c>
    </row>
    <row r="54" spans="2:12" ht="15">
      <c r="B54" s="62" t="s">
        <v>63</v>
      </c>
      <c r="C54" s="63">
        <v>6</v>
      </c>
      <c r="D54" s="63">
        <v>7</v>
      </c>
      <c r="E54" s="64">
        <f>C54*2+D54</f>
        <v>19</v>
      </c>
      <c r="F54" s="65">
        <f>E54/887*100</f>
        <v>2.142051860202931</v>
      </c>
      <c r="G54" s="64">
        <v>6</v>
      </c>
      <c r="H54" s="65">
        <f>G54/290*100</f>
        <v>2.0689655172413794</v>
      </c>
      <c r="I54" s="64">
        <v>6</v>
      </c>
      <c r="J54" s="65">
        <f>I54/296*100</f>
        <v>2.0270270270270272</v>
      </c>
      <c r="K54" s="64">
        <v>1</v>
      </c>
      <c r="L54" s="66">
        <f>F54/(H54+J54*0.5)</f>
        <v>0.69491206228200897</v>
      </c>
    </row>
    <row r="55" spans="2:12" ht="14.4">
      <c r="B55" s="62" t="s">
        <v>64</v>
      </c>
      <c r="C55" s="63">
        <v>5</v>
      </c>
      <c r="D55" s="63">
        <v>9</v>
      </c>
      <c r="E55" s="64">
        <f>C55*2+D55</f>
        <v>19</v>
      </c>
      <c r="F55" s="65">
        <f>E55/887*100</f>
        <v>2.142051860202931</v>
      </c>
      <c r="G55" s="64">
        <v>6</v>
      </c>
      <c r="H55" s="65">
        <f>G55/290*100</f>
        <v>2.0689655172413794</v>
      </c>
      <c r="I55" s="64">
        <v>6</v>
      </c>
      <c r="J55" s="65">
        <f>I55/296*100</f>
        <v>2.0270270270270272</v>
      </c>
      <c r="K55" s="64">
        <v>1</v>
      </c>
      <c r="L55" s="66">
        <f>F55/(H55+J55*0.5)</f>
        <v>0.69491206228200897</v>
      </c>
    </row>
    <row r="56" spans="2:12" ht="14.4">
      <c r="B56" s="62" t="s">
        <v>65</v>
      </c>
      <c r="C56" s="63">
        <v>6</v>
      </c>
      <c r="D56" s="63">
        <v>7</v>
      </c>
      <c r="E56" s="64">
        <f>C56*2+D56</f>
        <v>19</v>
      </c>
      <c r="F56" s="65">
        <f>E56/887*100</f>
        <v>2.142051860202931</v>
      </c>
      <c r="G56" s="64">
        <v>6</v>
      </c>
      <c r="H56" s="65">
        <f>G56/290*100</f>
        <v>2.0689655172413794</v>
      </c>
      <c r="I56" s="64">
        <v>6</v>
      </c>
      <c r="J56" s="65">
        <f>I56/296*100</f>
        <v>2.0270270270270272</v>
      </c>
      <c r="K56" s="64">
        <v>1</v>
      </c>
      <c r="L56" s="66">
        <f>F56/(H56+J56*0.5)</f>
        <v>0.69491206228200897</v>
      </c>
    </row>
    <row r="57" spans="2:12" ht="14.4">
      <c r="B57" s="62" t="s">
        <v>66</v>
      </c>
      <c r="C57" s="63">
        <v>6</v>
      </c>
      <c r="D57" s="63">
        <v>7</v>
      </c>
      <c r="E57" s="64">
        <f>C57*2+D57</f>
        <v>19</v>
      </c>
      <c r="F57" s="65">
        <f>E57/887*100</f>
        <v>2.142051860202931</v>
      </c>
      <c r="G57" s="64">
        <v>6</v>
      </c>
      <c r="H57" s="65">
        <f>G57/290*100</f>
        <v>2.0689655172413794</v>
      </c>
      <c r="I57" s="64">
        <v>6</v>
      </c>
      <c r="J57" s="65">
        <f>I57/296*100</f>
        <v>2.0270270270270272</v>
      </c>
      <c r="K57" s="64">
        <v>1</v>
      </c>
      <c r="L57" s="66">
        <f>F57/(H57+J57*0.5)</f>
        <v>0.69491206228200897</v>
      </c>
    </row>
    <row r="58" spans="2:12" ht="14.4">
      <c r="B58" s="62" t="s">
        <v>67</v>
      </c>
      <c r="C58" s="63">
        <v>6</v>
      </c>
      <c r="D58" s="63">
        <v>7</v>
      </c>
      <c r="E58" s="64">
        <f>C58*2+D58</f>
        <v>19</v>
      </c>
      <c r="F58" s="65">
        <f>E58/887*100</f>
        <v>2.142051860202931</v>
      </c>
      <c r="G58" s="64">
        <v>6</v>
      </c>
      <c r="H58" s="65">
        <f>G58/290*100</f>
        <v>2.0689655172413794</v>
      </c>
      <c r="I58" s="64">
        <v>6</v>
      </c>
      <c r="J58" s="65">
        <f>I58/296*100</f>
        <v>2.0270270270270272</v>
      </c>
      <c r="K58" s="64">
        <v>1</v>
      </c>
      <c r="L58" s="66">
        <f>F58/(H58+J58*0.5)</f>
        <v>0.69491206228200897</v>
      </c>
    </row>
    <row r="59" spans="2:12" ht="14.4">
      <c r="B59" s="62" t="s">
        <v>68</v>
      </c>
      <c r="C59" s="63">
        <v>7</v>
      </c>
      <c r="D59" s="63">
        <v>8</v>
      </c>
      <c r="E59" s="64">
        <f>C59*2+D59</f>
        <v>22</v>
      </c>
      <c r="F59" s="65">
        <f>E59/887*100</f>
        <v>2.480270574971815</v>
      </c>
      <c r="G59" s="64">
        <v>7</v>
      </c>
      <c r="H59" s="65">
        <f>G59/290*100</f>
        <v>2.4137931034482758</v>
      </c>
      <c r="I59" s="64">
        <v>7</v>
      </c>
      <c r="J59" s="65">
        <f>I59/296*100</f>
        <v>2.3648648648648649</v>
      </c>
      <c r="K59" s="64">
        <v>1</v>
      </c>
      <c r="L59" s="66">
        <f>F59/(H59+J59*0.5)</f>
        <v>0.68968715955808424</v>
      </c>
    </row>
    <row r="60" spans="2:12" ht="14.4">
      <c r="B60" s="62" t="s">
        <v>69</v>
      </c>
      <c r="C60" s="63">
        <v>7</v>
      </c>
      <c r="D60" s="63">
        <v>8</v>
      </c>
      <c r="E60" s="64">
        <f>C60*2+D60</f>
        <v>22</v>
      </c>
      <c r="F60" s="65">
        <f>E60/887*100</f>
        <v>2.480270574971815</v>
      </c>
      <c r="G60" s="64">
        <v>7</v>
      </c>
      <c r="H60" s="65">
        <f>G60/290*100</f>
        <v>2.4137931034482758</v>
      </c>
      <c r="I60" s="64">
        <v>7</v>
      </c>
      <c r="J60" s="65">
        <f>I60/296*100</f>
        <v>2.3648648648648649</v>
      </c>
      <c r="K60" s="64">
        <v>1</v>
      </c>
      <c r="L60" s="66">
        <f>F60/(H60+J60*0.5)</f>
        <v>0.68968715955808424</v>
      </c>
    </row>
    <row r="61" spans="2:12" ht="14.4">
      <c r="B61" s="62" t="s">
        <v>112</v>
      </c>
      <c r="C61" s="57">
        <v>8</v>
      </c>
      <c r="D61" s="57">
        <v>5</v>
      </c>
      <c r="E61" s="57">
        <f>C61*2+D61</f>
        <v>21</v>
      </c>
      <c r="F61" s="58">
        <f>E61/591*100</f>
        <v>3.5532994923857872</v>
      </c>
      <c r="G61" s="57">
        <v>6</v>
      </c>
      <c r="H61" s="58">
        <f>G61/181*100</f>
        <v>3.3149171270718232</v>
      </c>
      <c r="I61" s="57">
        <v>7</v>
      </c>
      <c r="J61" s="59">
        <f>I61/190*100</f>
        <v>3.6842105263157889</v>
      </c>
      <c r="K61" s="60">
        <v>1</v>
      </c>
      <c r="L61" s="61">
        <f>F61/(H61+J61*0.5)</f>
        <v>0.68902153675301514</v>
      </c>
    </row>
    <row r="62" spans="2:12" ht="15.6">
      <c r="B62" s="62" t="s">
        <v>137</v>
      </c>
      <c r="C62" s="56">
        <v>7</v>
      </c>
      <c r="D62" s="56">
        <v>8</v>
      </c>
      <c r="E62" s="57">
        <f>C62*2+D62</f>
        <v>22</v>
      </c>
      <c r="F62" s="58">
        <f>E62/488*100</f>
        <v>4.5081967213114753</v>
      </c>
      <c r="G62" s="57">
        <v>7</v>
      </c>
      <c r="H62" s="58">
        <f>G62/164*100</f>
        <v>4.2682926829268295</v>
      </c>
      <c r="I62" s="57">
        <v>8</v>
      </c>
      <c r="J62" s="59">
        <f>I62/169*100</f>
        <v>4.7337278106508878</v>
      </c>
      <c r="K62" s="60">
        <v>1</v>
      </c>
      <c r="L62" s="61">
        <f>F62/(H62+J62*0.5)</f>
        <v>0.67944089357188053</v>
      </c>
    </row>
    <row r="63" spans="2:12" ht="15.6">
      <c r="B63" s="77" t="s">
        <v>22</v>
      </c>
      <c r="C63" s="56">
        <v>5</v>
      </c>
      <c r="D63" s="56">
        <v>6</v>
      </c>
      <c r="E63" s="57">
        <f>C63*2+D63</f>
        <v>16</v>
      </c>
      <c r="F63" s="58">
        <f>E63/447*100</f>
        <v>3.5794183445190155</v>
      </c>
      <c r="G63" s="57">
        <v>5</v>
      </c>
      <c r="H63" s="58">
        <f>G63/142*100</f>
        <v>3.5211267605633805</v>
      </c>
      <c r="I63" s="57">
        <v>5</v>
      </c>
      <c r="J63" s="58">
        <f>I63/143*100</f>
        <v>3.4965034965034967</v>
      </c>
      <c r="K63" s="57">
        <v>1</v>
      </c>
      <c r="L63" s="68">
        <f>F63/(H63+J63*0.5)</f>
        <v>0.67928662526918815</v>
      </c>
    </row>
    <row r="64" spans="2:12" ht="15.6">
      <c r="B64" s="62" t="s">
        <v>138</v>
      </c>
      <c r="C64" s="56">
        <v>5</v>
      </c>
      <c r="D64" s="56">
        <v>8</v>
      </c>
      <c r="E64" s="57">
        <f>C64*2+D64</f>
        <v>18</v>
      </c>
      <c r="F64" s="58">
        <f>E64/488*100</f>
        <v>3.6885245901639343</v>
      </c>
      <c r="G64" s="57">
        <v>6</v>
      </c>
      <c r="H64" s="58">
        <f>G64/164*100</f>
        <v>3.6585365853658534</v>
      </c>
      <c r="I64" s="57">
        <v>6</v>
      </c>
      <c r="J64" s="59">
        <f>I64/169*100</f>
        <v>3.5502958579881656</v>
      </c>
      <c r="K64" s="60">
        <v>1</v>
      </c>
      <c r="L64" s="61">
        <f>F64/(H64+J64*0.5)</f>
        <v>0.67882568088302531</v>
      </c>
    </row>
    <row r="65" spans="2:12" ht="15.6">
      <c r="B65" s="69" t="s">
        <v>139</v>
      </c>
      <c r="C65" s="56">
        <v>8</v>
      </c>
      <c r="D65" s="56">
        <v>8</v>
      </c>
      <c r="E65" s="57">
        <f>C65*2+D65</f>
        <v>24</v>
      </c>
      <c r="F65" s="58">
        <f>E65/488*100</f>
        <v>4.918032786885246</v>
      </c>
      <c r="G65" s="57">
        <v>8</v>
      </c>
      <c r="H65" s="58">
        <f>G65/164*100</f>
        <v>4.8780487804878048</v>
      </c>
      <c r="I65" s="57">
        <v>8</v>
      </c>
      <c r="J65" s="59">
        <f>I65/169*100</f>
        <v>4.7337278106508878</v>
      </c>
      <c r="K65" s="60">
        <v>1</v>
      </c>
      <c r="L65" s="61">
        <f>F65/(H65+J65*0.5)</f>
        <v>0.67882568088302531</v>
      </c>
    </row>
    <row r="66" spans="2:12" ht="15.6">
      <c r="B66" s="67" t="s">
        <v>23</v>
      </c>
      <c r="C66" s="56">
        <v>6</v>
      </c>
      <c r="D66" s="56">
        <v>7</v>
      </c>
      <c r="E66" s="57">
        <f>C66*2+D66</f>
        <v>19</v>
      </c>
      <c r="F66" s="58">
        <f>E66/447*100</f>
        <v>4.2505592841163313</v>
      </c>
      <c r="G66" s="57">
        <v>6</v>
      </c>
      <c r="H66" s="58">
        <f>G66/142*100</f>
        <v>4.225352112676056</v>
      </c>
      <c r="I66" s="57">
        <v>6</v>
      </c>
      <c r="J66" s="58">
        <f>I66/143*100</f>
        <v>4.1958041958041958</v>
      </c>
      <c r="K66" s="57">
        <v>1</v>
      </c>
      <c r="L66" s="68">
        <f>F66/(H66+J66*0.5)</f>
        <v>0.67221072292263417</v>
      </c>
    </row>
    <row r="67" spans="2:12" ht="15.6">
      <c r="B67" s="78" t="s">
        <v>24</v>
      </c>
      <c r="C67" s="56">
        <v>6</v>
      </c>
      <c r="D67" s="56">
        <v>7</v>
      </c>
      <c r="E67" s="57">
        <f>C67*2+D67</f>
        <v>19</v>
      </c>
      <c r="F67" s="58">
        <f>E67/447*100</f>
        <v>4.2505592841163313</v>
      </c>
      <c r="G67" s="57">
        <v>6</v>
      </c>
      <c r="H67" s="58">
        <f>G67/142*100</f>
        <v>4.225352112676056</v>
      </c>
      <c r="I67" s="57">
        <v>6</v>
      </c>
      <c r="J67" s="58">
        <f>I67/143*100</f>
        <v>4.1958041958041958</v>
      </c>
      <c r="K67" s="57">
        <v>1</v>
      </c>
      <c r="L67" s="68">
        <f>F67/(H67+J67*0.5)</f>
        <v>0.67221072292263417</v>
      </c>
    </row>
    <row r="68" spans="2:12" ht="15.6">
      <c r="B68" s="77" t="s">
        <v>25</v>
      </c>
      <c r="C68" s="56">
        <v>7</v>
      </c>
      <c r="D68" s="56">
        <v>8</v>
      </c>
      <c r="E68" s="57">
        <f>C68*2+D68</f>
        <v>22</v>
      </c>
      <c r="F68" s="58">
        <f>E68/447*100</f>
        <v>4.9217002237136462</v>
      </c>
      <c r="G68" s="57">
        <v>7</v>
      </c>
      <c r="H68" s="58">
        <f>G68/142*100</f>
        <v>4.929577464788732</v>
      </c>
      <c r="I68" s="57">
        <v>7</v>
      </c>
      <c r="J68" s="58">
        <f>I68/143*100</f>
        <v>4.895104895104895</v>
      </c>
      <c r="K68" s="57">
        <v>1</v>
      </c>
      <c r="L68" s="68">
        <f>F68/(H68+J68*0.5)</f>
        <v>0.66715650696080975</v>
      </c>
    </row>
    <row r="69" spans="2:12" ht="15.6">
      <c r="B69" s="67" t="s">
        <v>26</v>
      </c>
      <c r="C69" s="56">
        <v>7</v>
      </c>
      <c r="D69" s="56">
        <v>8</v>
      </c>
      <c r="E69" s="57">
        <f>C69*2+D69</f>
        <v>22</v>
      </c>
      <c r="F69" s="58">
        <f>E69/447*100</f>
        <v>4.9217002237136462</v>
      </c>
      <c r="G69" s="57">
        <v>7</v>
      </c>
      <c r="H69" s="58">
        <f>G69/142*100</f>
        <v>4.929577464788732</v>
      </c>
      <c r="I69" s="57">
        <v>7</v>
      </c>
      <c r="J69" s="58">
        <f>I69/143*100</f>
        <v>4.895104895104895</v>
      </c>
      <c r="K69" s="57">
        <v>1</v>
      </c>
      <c r="L69" s="68">
        <f>F69/(H69+J69*0.5)</f>
        <v>0.66715650696080975</v>
      </c>
    </row>
    <row r="70" spans="2:12" ht="15.6">
      <c r="B70" s="70" t="s">
        <v>40</v>
      </c>
      <c r="C70" s="71">
        <v>7</v>
      </c>
      <c r="D70" s="71">
        <v>8</v>
      </c>
      <c r="E70" s="72">
        <f>C70*2+D70</f>
        <v>22</v>
      </c>
      <c r="F70" s="73">
        <f>E70/447*100</f>
        <v>4.9217002237136462</v>
      </c>
      <c r="G70" s="72">
        <v>7</v>
      </c>
      <c r="H70" s="73">
        <f>G70/142*100</f>
        <v>4.929577464788732</v>
      </c>
      <c r="I70" s="72">
        <v>7</v>
      </c>
      <c r="J70" s="73">
        <f>I70/143*100</f>
        <v>4.895104895104895</v>
      </c>
      <c r="K70" s="72">
        <v>1</v>
      </c>
      <c r="L70" s="74">
        <f>F70/(H70+J70*0.5)</f>
        <v>0.66715650696080975</v>
      </c>
    </row>
    <row r="71" spans="2:12" ht="14.4">
      <c r="B71" s="62" t="s">
        <v>70</v>
      </c>
      <c r="C71" s="64">
        <v>6</v>
      </c>
      <c r="D71" s="64">
        <v>7</v>
      </c>
      <c r="E71" s="64">
        <f>C71*2+D71</f>
        <v>19</v>
      </c>
      <c r="F71" s="64">
        <f>E71/887*100</f>
        <v>2.142051860202931</v>
      </c>
      <c r="G71" s="79">
        <v>6</v>
      </c>
      <c r="H71" s="80">
        <f>G71/290*100</f>
        <v>2.0689655172413794</v>
      </c>
      <c r="I71" s="79">
        <v>7</v>
      </c>
      <c r="J71" s="80">
        <f>I71/296*100</f>
        <v>2.3648648648648649</v>
      </c>
      <c r="K71" s="64">
        <v>1</v>
      </c>
      <c r="L71" s="66">
        <f>F71/(H71+J71*0.5)</f>
        <v>0.65880950082343104</v>
      </c>
    </row>
    <row r="72" spans="2:12" ht="14.4">
      <c r="B72" s="69" t="s">
        <v>113</v>
      </c>
      <c r="C72" s="57">
        <v>7</v>
      </c>
      <c r="D72" s="57">
        <v>6</v>
      </c>
      <c r="E72" s="57">
        <f>C72*2+D72</f>
        <v>20</v>
      </c>
      <c r="F72" s="58">
        <f>E72/591*100</f>
        <v>3.3840947546531304</v>
      </c>
      <c r="G72" s="57">
        <v>6</v>
      </c>
      <c r="H72" s="58">
        <f>G72/181*100</f>
        <v>3.3149171270718232</v>
      </c>
      <c r="I72" s="57">
        <v>7</v>
      </c>
      <c r="J72" s="59">
        <f>I72/190*100</f>
        <v>3.6842105263157889</v>
      </c>
      <c r="K72" s="60">
        <v>1</v>
      </c>
      <c r="L72" s="61">
        <f>F72/(H72+J72*0.5)</f>
        <v>0.65621098738382388</v>
      </c>
    </row>
    <row r="73" spans="2:12" ht="15.6">
      <c r="B73" s="62" t="s">
        <v>140</v>
      </c>
      <c r="C73" s="56">
        <v>5</v>
      </c>
      <c r="D73" s="56">
        <v>5</v>
      </c>
      <c r="E73" s="57">
        <f>C73*2+D73</f>
        <v>15</v>
      </c>
      <c r="F73" s="58">
        <f>E73/488*100</f>
        <v>3.0737704918032787</v>
      </c>
      <c r="G73" s="57">
        <v>5</v>
      </c>
      <c r="H73" s="58">
        <f>G73/164*100</f>
        <v>3.0487804878048781</v>
      </c>
      <c r="I73" s="57">
        <v>6</v>
      </c>
      <c r="J73" s="59">
        <f>I73/169*100</f>
        <v>3.5502958579881656</v>
      </c>
      <c r="K73" s="60">
        <v>1</v>
      </c>
      <c r="L73" s="61">
        <f>F73/(H73+J73*0.5)</f>
        <v>0.63719239305025932</v>
      </c>
    </row>
    <row r="74" spans="2:12" ht="15.6">
      <c r="B74" s="77" t="s">
        <v>27</v>
      </c>
      <c r="C74" s="56">
        <v>5</v>
      </c>
      <c r="D74" s="56">
        <v>5</v>
      </c>
      <c r="E74" s="57">
        <f>C74*2+D74</f>
        <v>15</v>
      </c>
      <c r="F74" s="58">
        <f>E74/447*100</f>
        <v>3.3557046979865772</v>
      </c>
      <c r="G74" s="57">
        <v>5</v>
      </c>
      <c r="H74" s="58">
        <f>G74/142*100</f>
        <v>3.5211267605633805</v>
      </c>
      <c r="I74" s="57">
        <v>5</v>
      </c>
      <c r="J74" s="58">
        <f>I74/143*100</f>
        <v>3.4965034965034967</v>
      </c>
      <c r="K74" s="57">
        <v>1</v>
      </c>
      <c r="L74" s="68">
        <f>F74/(H74+J74*0.5)</f>
        <v>0.63683121118986397</v>
      </c>
    </row>
    <row r="75" spans="2:12" ht="15.6">
      <c r="B75" s="78" t="s">
        <v>28</v>
      </c>
      <c r="C75" s="56">
        <v>7</v>
      </c>
      <c r="D75" s="56">
        <v>7</v>
      </c>
      <c r="E75" s="57">
        <f>C75*2+D75</f>
        <v>21</v>
      </c>
      <c r="F75" s="58">
        <f>E75/447*100</f>
        <v>4.6979865771812079</v>
      </c>
      <c r="G75" s="57">
        <v>7</v>
      </c>
      <c r="H75" s="58">
        <f>G75/142*100</f>
        <v>4.929577464788732</v>
      </c>
      <c r="I75" s="57">
        <v>7</v>
      </c>
      <c r="J75" s="58">
        <f>I75/143*100</f>
        <v>4.895104895104895</v>
      </c>
      <c r="K75" s="57">
        <v>1</v>
      </c>
      <c r="L75" s="68">
        <f>F75/(H75+J75*0.5)</f>
        <v>0.63683121118986386</v>
      </c>
    </row>
    <row r="76" spans="2:12" ht="15.6">
      <c r="B76" s="67" t="s">
        <v>29</v>
      </c>
      <c r="C76" s="56">
        <v>6</v>
      </c>
      <c r="D76" s="56">
        <v>6</v>
      </c>
      <c r="E76" s="57">
        <f>C76*2+D76</f>
        <v>18</v>
      </c>
      <c r="F76" s="58">
        <f>E76/447*100</f>
        <v>4.0268456375838921</v>
      </c>
      <c r="G76" s="57">
        <v>6</v>
      </c>
      <c r="H76" s="58">
        <f>G76/142*100</f>
        <v>4.225352112676056</v>
      </c>
      <c r="I76" s="57">
        <v>6</v>
      </c>
      <c r="J76" s="58">
        <f>I76/143*100</f>
        <v>4.1958041958041958</v>
      </c>
      <c r="K76" s="57">
        <v>1</v>
      </c>
      <c r="L76" s="68">
        <f>F76/(H76+J76*0.5)</f>
        <v>0.63683121118986374</v>
      </c>
    </row>
    <row r="77" spans="2:12" ht="15.6">
      <c r="B77" s="77" t="s">
        <v>30</v>
      </c>
      <c r="C77" s="56">
        <v>5</v>
      </c>
      <c r="D77" s="56">
        <v>8</v>
      </c>
      <c r="E77" s="57">
        <f>C77*2+D77</f>
        <v>18</v>
      </c>
      <c r="F77" s="58">
        <f>E77/447*100</f>
        <v>4.0268456375838921</v>
      </c>
      <c r="G77" s="57">
        <v>6</v>
      </c>
      <c r="H77" s="58">
        <f>G77/142*100</f>
        <v>4.225352112676056</v>
      </c>
      <c r="I77" s="57">
        <v>6</v>
      </c>
      <c r="J77" s="58">
        <f>I77/143*100</f>
        <v>4.1958041958041958</v>
      </c>
      <c r="K77" s="57">
        <v>1</v>
      </c>
      <c r="L77" s="68">
        <f>F77/(H77+J77*0.5)</f>
        <v>0.63683121118986374</v>
      </c>
    </row>
    <row r="78" spans="2:12" ht="14.4">
      <c r="B78" s="69" t="s">
        <v>71</v>
      </c>
      <c r="C78" s="63">
        <v>6</v>
      </c>
      <c r="D78" s="63">
        <v>8</v>
      </c>
      <c r="E78" s="64">
        <f>C78*2+D78</f>
        <v>20</v>
      </c>
      <c r="F78" s="65">
        <f>E78/887*100</f>
        <v>2.254791431792559</v>
      </c>
      <c r="G78" s="64">
        <v>7</v>
      </c>
      <c r="H78" s="65">
        <f>G78/290*100</f>
        <v>2.4137931034482758</v>
      </c>
      <c r="I78" s="64">
        <v>7</v>
      </c>
      <c r="J78" s="65">
        <f>I78/296*100</f>
        <v>2.3648648648648649</v>
      </c>
      <c r="K78" s="64">
        <v>1</v>
      </c>
      <c r="L78" s="66">
        <f>F78/(H78+J78*0.5)</f>
        <v>0.6269883268709856</v>
      </c>
    </row>
    <row r="79" spans="2:12" ht="14.4">
      <c r="B79" s="69" t="s">
        <v>72</v>
      </c>
      <c r="C79" s="63">
        <v>5</v>
      </c>
      <c r="D79" s="63">
        <v>8</v>
      </c>
      <c r="E79" s="64">
        <f>C79*2+D79</f>
        <v>18</v>
      </c>
      <c r="F79" s="65">
        <f>E79/887*100</f>
        <v>2.029312288613303</v>
      </c>
      <c r="G79" s="64">
        <v>6</v>
      </c>
      <c r="H79" s="65">
        <f>G79/290*100</f>
        <v>2.0689655172413794</v>
      </c>
      <c r="I79" s="64">
        <v>7</v>
      </c>
      <c r="J79" s="65">
        <f>I79/296*100</f>
        <v>2.3648648648648649</v>
      </c>
      <c r="K79" s="64">
        <v>1</v>
      </c>
      <c r="L79" s="66">
        <f>F79/(H79+J79*0.5)</f>
        <v>0.62413531656956622</v>
      </c>
    </row>
    <row r="80" spans="2:12" ht="14.4">
      <c r="B80" s="62" t="s">
        <v>114</v>
      </c>
      <c r="C80" s="57">
        <v>5</v>
      </c>
      <c r="D80" s="57">
        <v>3</v>
      </c>
      <c r="E80" s="57">
        <f>C80*2+D80</f>
        <v>13</v>
      </c>
      <c r="F80" s="58">
        <f>E80/591*100</f>
        <v>2.1996615905245349</v>
      </c>
      <c r="G80" s="57">
        <v>4</v>
      </c>
      <c r="H80" s="58">
        <f>G80/181*100</f>
        <v>2.2099447513812152</v>
      </c>
      <c r="I80" s="57">
        <v>5</v>
      </c>
      <c r="J80" s="59">
        <f>I80/190*100</f>
        <v>2.6315789473684208</v>
      </c>
      <c r="K80" s="60">
        <v>1</v>
      </c>
      <c r="L80" s="61">
        <f>F80/(H80+J80*0.5)</f>
        <v>0.62388752245887635</v>
      </c>
    </row>
    <row r="81" spans="2:12" ht="14.4">
      <c r="B81" s="62" t="s">
        <v>115</v>
      </c>
      <c r="C81" s="57">
        <v>5</v>
      </c>
      <c r="D81" s="57">
        <v>3</v>
      </c>
      <c r="E81" s="57">
        <f>C81*2+D81</f>
        <v>13</v>
      </c>
      <c r="F81" s="58">
        <f>E81/591*100</f>
        <v>2.1996615905245349</v>
      </c>
      <c r="G81" s="57">
        <v>4</v>
      </c>
      <c r="H81" s="58">
        <f>G81/181*100</f>
        <v>2.2099447513812152</v>
      </c>
      <c r="I81" s="57">
        <v>5</v>
      </c>
      <c r="J81" s="59">
        <f>I81/190*100</f>
        <v>2.6315789473684208</v>
      </c>
      <c r="K81" s="60">
        <v>1</v>
      </c>
      <c r="L81" s="61">
        <f>F81/(H81+J81*0.5)</f>
        <v>0.62388752245887635</v>
      </c>
    </row>
    <row r="82" spans="2:12" ht="14.4">
      <c r="B82" s="69" t="s">
        <v>116</v>
      </c>
      <c r="C82" s="57">
        <v>6</v>
      </c>
      <c r="D82" s="57">
        <v>7</v>
      </c>
      <c r="E82" s="57">
        <f>C82*2+D82</f>
        <v>19</v>
      </c>
      <c r="F82" s="58">
        <f>E82/591*100</f>
        <v>3.2148900169204735</v>
      </c>
      <c r="G82" s="57">
        <v>6</v>
      </c>
      <c r="H82" s="58">
        <f>G82/181*100</f>
        <v>3.3149171270718232</v>
      </c>
      <c r="I82" s="57">
        <v>7</v>
      </c>
      <c r="J82" s="59">
        <f>I82/190*100</f>
        <v>3.6842105263157889</v>
      </c>
      <c r="K82" s="60">
        <v>1</v>
      </c>
      <c r="L82" s="61">
        <f>F82/(H82+J82*0.5)</f>
        <v>0.62340043801463263</v>
      </c>
    </row>
    <row r="83" spans="2:12" ht="14.4">
      <c r="B83" s="69" t="s">
        <v>117</v>
      </c>
      <c r="C83" s="57">
        <v>6</v>
      </c>
      <c r="D83" s="57">
        <v>7</v>
      </c>
      <c r="E83" s="57">
        <f>C83*2+D83</f>
        <v>19</v>
      </c>
      <c r="F83" s="58">
        <f>E83/591*100</f>
        <v>3.2148900169204735</v>
      </c>
      <c r="G83" s="57">
        <v>6</v>
      </c>
      <c r="H83" s="58">
        <f>G83/181*100</f>
        <v>3.3149171270718232</v>
      </c>
      <c r="I83" s="57">
        <v>7</v>
      </c>
      <c r="J83" s="59">
        <f>I83/190*100</f>
        <v>3.6842105263157889</v>
      </c>
      <c r="K83" s="60">
        <v>1</v>
      </c>
      <c r="L83" s="61">
        <f>F83/(H83+J83*0.5)</f>
        <v>0.62340043801463263</v>
      </c>
    </row>
    <row r="84" spans="2:12" ht="15.6" thickBot="1">
      <c r="B84" s="55" t="s">
        <v>73</v>
      </c>
      <c r="C84" s="49">
        <v>5</v>
      </c>
      <c r="D84" s="49">
        <v>7</v>
      </c>
      <c r="E84" s="50">
        <f>C84*2+D84</f>
        <v>17</v>
      </c>
      <c r="F84" s="51">
        <f>E84/887*100</f>
        <v>1.9165727170236753</v>
      </c>
      <c r="G84" s="50">
        <v>6</v>
      </c>
      <c r="H84" s="51">
        <f>G84/290*100</f>
        <v>2.0689655172413794</v>
      </c>
      <c r="I84" s="50">
        <v>6</v>
      </c>
      <c r="J84" s="65">
        <f>I84/296*100</f>
        <v>2.0270270270270272</v>
      </c>
      <c r="K84" s="64">
        <v>1</v>
      </c>
      <c r="L84" s="66">
        <f>F84/(H84+J84*0.5)</f>
        <v>0.62176342414706076</v>
      </c>
    </row>
    <row r="85" spans="2:12" ht="16.2" thickBot="1">
      <c r="B85" s="81" t="s">
        <v>31</v>
      </c>
      <c r="C85" s="41">
        <v>6</v>
      </c>
      <c r="D85" s="41">
        <v>5</v>
      </c>
      <c r="E85" s="42">
        <f>C85*2+D85</f>
        <v>17</v>
      </c>
      <c r="F85" s="43">
        <f>E85/447*100</f>
        <v>3.8031319910514538</v>
      </c>
      <c r="G85" s="42">
        <v>6</v>
      </c>
      <c r="H85" s="43">
        <f>G85/142*100</f>
        <v>4.225352112676056</v>
      </c>
      <c r="I85" s="42">
        <v>6</v>
      </c>
      <c r="J85" s="58">
        <f>I85/143*100</f>
        <v>4.1958041958041958</v>
      </c>
      <c r="K85" s="57">
        <v>1</v>
      </c>
      <c r="L85" s="68">
        <f>F85/(H85+J85*0.5)</f>
        <v>0.60145169945709365</v>
      </c>
    </row>
    <row r="86" spans="2:12" ht="16.2" thickBot="1">
      <c r="B86" s="75" t="s">
        <v>45</v>
      </c>
      <c r="C86" s="41">
        <v>5</v>
      </c>
      <c r="D86" s="41">
        <v>7</v>
      </c>
      <c r="E86" s="42">
        <f>C86*2+D86</f>
        <v>17</v>
      </c>
      <c r="F86" s="43">
        <f>E86/447*100</f>
        <v>3.8031319910514538</v>
      </c>
      <c r="G86" s="42">
        <v>6</v>
      </c>
      <c r="H86" s="43">
        <f>G86/142*100</f>
        <v>4.225352112676056</v>
      </c>
      <c r="I86" s="42">
        <v>6</v>
      </c>
      <c r="J86" s="58">
        <f>I86/143*100</f>
        <v>4.1958041958041958</v>
      </c>
      <c r="K86" s="57">
        <v>1</v>
      </c>
      <c r="L86" s="68">
        <f>F86/(H86+J86*0.5)</f>
        <v>0.60145169945709365</v>
      </c>
    </row>
    <row r="87" spans="2:12" ht="15" thickBot="1">
      <c r="B87" s="55" t="s">
        <v>74</v>
      </c>
      <c r="C87" s="49">
        <v>6</v>
      </c>
      <c r="D87" s="49">
        <v>7</v>
      </c>
      <c r="E87" s="50">
        <f>C87*2+D87</f>
        <v>19</v>
      </c>
      <c r="F87" s="51">
        <f>E87/887*100</f>
        <v>2.142051860202931</v>
      </c>
      <c r="G87" s="50">
        <v>7</v>
      </c>
      <c r="H87" s="51">
        <f>G87/290*100</f>
        <v>2.4137931034482758</v>
      </c>
      <c r="I87" s="50">
        <v>7</v>
      </c>
      <c r="J87" s="65">
        <f>I87/296*100</f>
        <v>2.3648648648648649</v>
      </c>
      <c r="K87" s="64">
        <v>1</v>
      </c>
      <c r="L87" s="66">
        <f>F87/(H87+J87*0.5)</f>
        <v>0.59563891052743634</v>
      </c>
    </row>
    <row r="88" spans="2:12" ht="16.2" thickBot="1">
      <c r="B88" s="82" t="s">
        <v>32</v>
      </c>
      <c r="C88" s="83">
        <v>5</v>
      </c>
      <c r="D88" s="83">
        <v>4</v>
      </c>
      <c r="E88" s="84">
        <f>C88*2+D88</f>
        <v>14</v>
      </c>
      <c r="F88" s="85">
        <f>E88/447*100</f>
        <v>3.1319910514541389</v>
      </c>
      <c r="G88" s="84">
        <v>5</v>
      </c>
      <c r="H88" s="85">
        <f>G88/142*100</f>
        <v>3.5211267605633805</v>
      </c>
      <c r="I88" s="84">
        <v>5</v>
      </c>
      <c r="J88" s="73">
        <f>I88/143*100</f>
        <v>3.4965034965034967</v>
      </c>
      <c r="K88" s="72">
        <v>1</v>
      </c>
      <c r="L88" s="74">
        <f>F88/(H88+J88*0.5)</f>
        <v>0.59437579711053967</v>
      </c>
    </row>
    <row r="89" spans="2:12" ht="15.6" thickBot="1">
      <c r="B89" s="86" t="s">
        <v>75</v>
      </c>
      <c r="C89" s="49">
        <v>5</v>
      </c>
      <c r="D89" s="49">
        <v>7</v>
      </c>
      <c r="E89" s="50">
        <f>C89*2+D89</f>
        <v>17</v>
      </c>
      <c r="F89" s="51">
        <f>E89/887*100</f>
        <v>1.9165727170236753</v>
      </c>
      <c r="G89" s="50">
        <v>6</v>
      </c>
      <c r="H89" s="51">
        <f>G89/290*100</f>
        <v>2.0689655172413794</v>
      </c>
      <c r="I89" s="50">
        <v>7</v>
      </c>
      <c r="J89" s="65">
        <f>I89/296*100</f>
        <v>2.3648648648648649</v>
      </c>
      <c r="K89" s="64">
        <v>1</v>
      </c>
      <c r="L89" s="66">
        <f>F89/(H89+J89*0.5)</f>
        <v>0.58946113231570141</v>
      </c>
    </row>
    <row r="90" spans="2:12" ht="15" thickBot="1">
      <c r="B90" s="55" t="s">
        <v>118</v>
      </c>
      <c r="C90" s="42">
        <v>6</v>
      </c>
      <c r="D90" s="42">
        <v>5</v>
      </c>
      <c r="E90" s="42">
        <f>C90*2+D90</f>
        <v>17</v>
      </c>
      <c r="F90" s="43">
        <f>E90/591*100</f>
        <v>2.8764805414551606</v>
      </c>
      <c r="G90" s="42">
        <v>6</v>
      </c>
      <c r="H90" s="43">
        <f>G90/181*100</f>
        <v>3.3149171270718232</v>
      </c>
      <c r="I90" s="42">
        <v>6</v>
      </c>
      <c r="J90" s="59">
        <f>I90/190*100</f>
        <v>3.1578947368421053</v>
      </c>
      <c r="K90" s="60">
        <v>1</v>
      </c>
      <c r="L90" s="61">
        <f>F90/(H90+J90*0.5)</f>
        <v>0.58777282127535935</v>
      </c>
    </row>
    <row r="91" spans="2:12" ht="15" thickBot="1">
      <c r="B91" s="55" t="s">
        <v>76</v>
      </c>
      <c r="C91" s="49">
        <v>5</v>
      </c>
      <c r="D91" s="49">
        <v>6</v>
      </c>
      <c r="E91" s="50">
        <f>C91*2+D91</f>
        <v>16</v>
      </c>
      <c r="F91" s="51">
        <f>E91/887*100</f>
        <v>1.8038331454340473</v>
      </c>
      <c r="G91" s="50">
        <v>6</v>
      </c>
      <c r="H91" s="51">
        <f>G91/290*100</f>
        <v>2.0689655172413794</v>
      </c>
      <c r="I91" s="50">
        <v>6</v>
      </c>
      <c r="J91" s="65">
        <f>I91/296*100</f>
        <v>2.0270270270270272</v>
      </c>
      <c r="K91" s="64">
        <v>1</v>
      </c>
      <c r="L91" s="66">
        <f>F91/(H91+J91*0.5)</f>
        <v>0.58518910507958655</v>
      </c>
    </row>
    <row r="92" spans="2:12" ht="15" thickBot="1">
      <c r="B92" s="55" t="s">
        <v>77</v>
      </c>
      <c r="C92" s="49">
        <v>5</v>
      </c>
      <c r="D92" s="49">
        <v>6</v>
      </c>
      <c r="E92" s="50">
        <f>C92*2+D92</f>
        <v>16</v>
      </c>
      <c r="F92" s="51">
        <f>E92/887*100</f>
        <v>1.8038331454340473</v>
      </c>
      <c r="G92" s="50">
        <v>6</v>
      </c>
      <c r="H92" s="51">
        <f>G92/290*100</f>
        <v>2.0689655172413794</v>
      </c>
      <c r="I92" s="50">
        <v>6</v>
      </c>
      <c r="J92" s="65">
        <f>I92/296*100</f>
        <v>2.0270270270270272</v>
      </c>
      <c r="K92" s="64">
        <v>1</v>
      </c>
      <c r="L92" s="66">
        <f>F92/(H92+J92*0.5)</f>
        <v>0.58518910507958655</v>
      </c>
    </row>
    <row r="93" spans="2:12" ht="15" thickBot="1">
      <c r="B93" s="55" t="s">
        <v>78</v>
      </c>
      <c r="C93" s="49">
        <v>5</v>
      </c>
      <c r="D93" s="49">
        <v>6</v>
      </c>
      <c r="E93" s="50">
        <f>C93*2+D93</f>
        <v>16</v>
      </c>
      <c r="F93" s="51">
        <f>E93/887*100</f>
        <v>1.8038331454340473</v>
      </c>
      <c r="G93" s="50">
        <v>6</v>
      </c>
      <c r="H93" s="51">
        <f>G93/290*100</f>
        <v>2.0689655172413794</v>
      </c>
      <c r="I93" s="50">
        <v>6</v>
      </c>
      <c r="J93" s="65">
        <f>I93/296*100</f>
        <v>2.0270270270270272</v>
      </c>
      <c r="K93" s="64">
        <v>1</v>
      </c>
      <c r="L93" s="66">
        <f>F93/(H93+J93*0.5)</f>
        <v>0.58518910507958655</v>
      </c>
    </row>
    <row r="94" spans="2:12" ht="15.6" thickBot="1">
      <c r="B94" s="55" t="s">
        <v>79</v>
      </c>
      <c r="C94" s="49">
        <v>5</v>
      </c>
      <c r="D94" s="49">
        <v>6</v>
      </c>
      <c r="E94" s="50">
        <f>C94*2+D94</f>
        <v>16</v>
      </c>
      <c r="F94" s="51">
        <f>E94/887*100</f>
        <v>1.8038331454340473</v>
      </c>
      <c r="G94" s="50">
        <v>6</v>
      </c>
      <c r="H94" s="51">
        <f>G94/290*100</f>
        <v>2.0689655172413794</v>
      </c>
      <c r="I94" s="50">
        <v>6</v>
      </c>
      <c r="J94" s="65">
        <f>I94/296*100</f>
        <v>2.0270270270270272</v>
      </c>
      <c r="K94" s="64">
        <v>1</v>
      </c>
      <c r="L94" s="66">
        <f>F94/(H94+J94*0.5)</f>
        <v>0.58518910507958655</v>
      </c>
    </row>
    <row r="95" spans="2:12" ht="15" thickBot="1">
      <c r="B95" s="55" t="s">
        <v>80</v>
      </c>
      <c r="C95" s="49">
        <v>8</v>
      </c>
      <c r="D95" s="49">
        <v>8</v>
      </c>
      <c r="E95" s="50">
        <f>C95*2+D95</f>
        <v>24</v>
      </c>
      <c r="F95" s="51">
        <f>E95/887*100</f>
        <v>2.705749718151071</v>
      </c>
      <c r="G95" s="50">
        <v>9</v>
      </c>
      <c r="H95" s="51">
        <f>G95/290*100</f>
        <v>3.103448275862069</v>
      </c>
      <c r="I95" s="50">
        <v>9</v>
      </c>
      <c r="J95" s="65">
        <f>I95/296*100</f>
        <v>3.0405405405405408</v>
      </c>
      <c r="K95" s="64">
        <v>1</v>
      </c>
      <c r="L95" s="66">
        <f>F95/(H95+J95*0.5)</f>
        <v>0.58518910507958655</v>
      </c>
    </row>
    <row r="96" spans="2:12" ht="15" thickBot="1">
      <c r="B96" s="55" t="s">
        <v>81</v>
      </c>
      <c r="C96" s="49">
        <v>8</v>
      </c>
      <c r="D96" s="49">
        <v>8</v>
      </c>
      <c r="E96" s="50">
        <f>C96*2+D96</f>
        <v>24</v>
      </c>
      <c r="F96" s="51">
        <f>E96/887*100</f>
        <v>2.705749718151071</v>
      </c>
      <c r="G96" s="50">
        <v>9</v>
      </c>
      <c r="H96" s="51">
        <f>G96/290*100</f>
        <v>3.103448275862069</v>
      </c>
      <c r="I96" s="50">
        <v>9</v>
      </c>
      <c r="J96" s="65">
        <f>I96/296*100</f>
        <v>3.0405405405405408</v>
      </c>
      <c r="K96" s="64">
        <v>1</v>
      </c>
      <c r="L96" s="66">
        <f>F96/(H96+J96*0.5)</f>
        <v>0.58518910507958655</v>
      </c>
    </row>
    <row r="97" spans="2:12" ht="16.2" thickBot="1">
      <c r="B97" s="55" t="s">
        <v>141</v>
      </c>
      <c r="C97" s="41">
        <v>6</v>
      </c>
      <c r="D97" s="41">
        <v>6</v>
      </c>
      <c r="E97" s="42">
        <f>C97*2+D97</f>
        <v>18</v>
      </c>
      <c r="F97" s="43">
        <f>E97/488*100</f>
        <v>3.6885245901639343</v>
      </c>
      <c r="G97" s="42">
        <v>7</v>
      </c>
      <c r="H97" s="43">
        <f>G97/164*100</f>
        <v>4.2682926829268295</v>
      </c>
      <c r="I97" s="42">
        <v>7</v>
      </c>
      <c r="J97" s="59">
        <f>I97/169*100</f>
        <v>4.1420118343195274</v>
      </c>
      <c r="K97" s="60">
        <v>1</v>
      </c>
      <c r="L97" s="61">
        <f>F97/(H97+J97*0.5)</f>
        <v>0.58185058361402164</v>
      </c>
    </row>
    <row r="98" spans="2:12" ht="16.2" thickBot="1">
      <c r="B98" s="82" t="s">
        <v>42</v>
      </c>
      <c r="C98" s="83">
        <v>6</v>
      </c>
      <c r="D98" s="83">
        <v>8</v>
      </c>
      <c r="E98" s="84">
        <f>C98*2+D98</f>
        <v>20</v>
      </c>
      <c r="F98" s="85">
        <f>E98/447*100</f>
        <v>4.4742729306487696</v>
      </c>
      <c r="G98" s="84">
        <v>7</v>
      </c>
      <c r="H98" s="85">
        <f>G98/142*100</f>
        <v>4.929577464788732</v>
      </c>
      <c r="I98" s="84">
        <v>8</v>
      </c>
      <c r="J98" s="73">
        <f>I98/143*100</f>
        <v>5.5944055944055942</v>
      </c>
      <c r="K98" s="72">
        <v>1</v>
      </c>
      <c r="L98" s="74">
        <f>F98/(H98+J98*0.5)</f>
        <v>0.57906045971799824</v>
      </c>
    </row>
    <row r="99" spans="2:12" ht="16.2" thickBot="1">
      <c r="B99" s="75" t="s">
        <v>30</v>
      </c>
      <c r="C99" s="41">
        <v>5</v>
      </c>
      <c r="D99" s="41">
        <v>8</v>
      </c>
      <c r="E99" s="42">
        <f>C99*2+D99</f>
        <v>18</v>
      </c>
      <c r="F99" s="43">
        <f>E99/447*100</f>
        <v>4.0268456375838921</v>
      </c>
      <c r="G99" s="42">
        <v>7</v>
      </c>
      <c r="H99" s="43">
        <f>G99/142*100</f>
        <v>4.929577464788732</v>
      </c>
      <c r="I99" s="42">
        <v>6</v>
      </c>
      <c r="J99" s="58">
        <f>I99/143*100</f>
        <v>4.1958041958041958</v>
      </c>
      <c r="K99" s="57">
        <v>1</v>
      </c>
      <c r="L99" s="68">
        <f>F99/(H99+J99*0.5)</f>
        <v>0.57301420824652072</v>
      </c>
    </row>
    <row r="100" spans="2:12" ht="16.2" thickBot="1">
      <c r="B100" s="75" t="s">
        <v>41</v>
      </c>
      <c r="C100" s="41">
        <v>5</v>
      </c>
      <c r="D100" s="41">
        <v>7</v>
      </c>
      <c r="E100" s="42">
        <f>C100*2+D100</f>
        <v>17</v>
      </c>
      <c r="F100" s="43">
        <f>E100/447*100</f>
        <v>3.8031319910514538</v>
      </c>
      <c r="G100" s="42">
        <v>6</v>
      </c>
      <c r="H100" s="43">
        <f>G100/142*100</f>
        <v>4.225352112676056</v>
      </c>
      <c r="I100" s="42">
        <v>7</v>
      </c>
      <c r="J100" s="58">
        <f>I100/143*100</f>
        <v>4.895104895104895</v>
      </c>
      <c r="K100" s="57">
        <v>1</v>
      </c>
      <c r="L100" s="68">
        <f>F100/(H100+J100*0.5)</f>
        <v>0.56993651815712787</v>
      </c>
    </row>
    <row r="101" spans="2:12" ht="15" thickBot="1">
      <c r="B101" s="55" t="s">
        <v>82</v>
      </c>
      <c r="C101" s="49">
        <v>6</v>
      </c>
      <c r="D101" s="49">
        <v>7</v>
      </c>
      <c r="E101" s="50">
        <f>C101*2+D101</f>
        <v>19</v>
      </c>
      <c r="F101" s="51">
        <f>E101/887*100</f>
        <v>2.142051860202931</v>
      </c>
      <c r="G101" s="50">
        <v>7</v>
      </c>
      <c r="H101" s="51">
        <f>G101/290*100</f>
        <v>2.4137931034482758</v>
      </c>
      <c r="I101" s="50">
        <v>8</v>
      </c>
      <c r="J101" s="65">
        <f>I101/296*100</f>
        <v>2.7027027027027026</v>
      </c>
      <c r="K101" s="64">
        <v>1</v>
      </c>
      <c r="L101" s="66">
        <f>F101/(H101+J101*0.5)</f>
        <v>0.56891624900934279</v>
      </c>
    </row>
    <row r="102" spans="2:12" ht="16.2" thickBot="1">
      <c r="B102" s="55" t="s">
        <v>142</v>
      </c>
      <c r="C102" s="41">
        <v>5</v>
      </c>
      <c r="D102" s="41">
        <v>5</v>
      </c>
      <c r="E102" s="42">
        <f>C102*2+D102</f>
        <v>15</v>
      </c>
      <c r="F102" s="43">
        <f>E102/488*100</f>
        <v>3.0737704918032787</v>
      </c>
      <c r="G102" s="42">
        <v>6</v>
      </c>
      <c r="H102" s="43">
        <f>G102/164*100</f>
        <v>3.6585365853658534</v>
      </c>
      <c r="I102" s="42">
        <v>6</v>
      </c>
      <c r="J102" s="59">
        <f>I102/169*100</f>
        <v>3.5502958579881656</v>
      </c>
      <c r="K102" s="60">
        <v>1</v>
      </c>
      <c r="L102" s="61">
        <f>F102/(H102+J102*0.5)</f>
        <v>0.56568806740252109</v>
      </c>
    </row>
    <row r="103" spans="2:12" ht="16.2" thickBot="1">
      <c r="B103" s="55" t="s">
        <v>143</v>
      </c>
      <c r="C103" s="41">
        <v>5</v>
      </c>
      <c r="D103" s="41">
        <v>5</v>
      </c>
      <c r="E103" s="42">
        <f>C103*2+D103</f>
        <v>15</v>
      </c>
      <c r="F103" s="43">
        <f>E103/488*100</f>
        <v>3.0737704918032787</v>
      </c>
      <c r="G103" s="42">
        <v>6</v>
      </c>
      <c r="H103" s="43">
        <f>G103/164*100</f>
        <v>3.6585365853658534</v>
      </c>
      <c r="I103" s="42">
        <v>6</v>
      </c>
      <c r="J103" s="59">
        <f>I103/169*100</f>
        <v>3.5502958579881656</v>
      </c>
      <c r="K103" s="60">
        <v>1</v>
      </c>
      <c r="L103" s="61">
        <f>F103/(H103+J103*0.5)</f>
        <v>0.56568806740252109</v>
      </c>
    </row>
    <row r="104" spans="2:12" ht="16.2" thickBot="1">
      <c r="B104" s="55" t="s">
        <v>144</v>
      </c>
      <c r="C104" s="41">
        <v>5</v>
      </c>
      <c r="D104" s="41">
        <v>5</v>
      </c>
      <c r="E104" s="42">
        <f>C104*2+D104</f>
        <v>15</v>
      </c>
      <c r="F104" s="43">
        <f>E104/488*100</f>
        <v>3.0737704918032787</v>
      </c>
      <c r="G104" s="42">
        <v>6</v>
      </c>
      <c r="H104" s="43">
        <f>G104/164*100</f>
        <v>3.6585365853658534</v>
      </c>
      <c r="I104" s="42">
        <v>6</v>
      </c>
      <c r="J104" s="59">
        <f>I104/169*100</f>
        <v>3.5502958579881656</v>
      </c>
      <c r="K104" s="60">
        <v>1</v>
      </c>
      <c r="L104" s="61">
        <f>F104/(H104+J104*0.5)</f>
        <v>0.56568806740252109</v>
      </c>
    </row>
    <row r="105" spans="2:12" ht="16.2" thickBot="1">
      <c r="B105" s="55" t="s">
        <v>88</v>
      </c>
      <c r="C105" s="41">
        <v>5</v>
      </c>
      <c r="D105" s="41">
        <v>5</v>
      </c>
      <c r="E105" s="42">
        <f>C105*2+D105</f>
        <v>15</v>
      </c>
      <c r="F105" s="43">
        <f>E105/488*100</f>
        <v>3.0737704918032787</v>
      </c>
      <c r="G105" s="42">
        <v>6</v>
      </c>
      <c r="H105" s="43">
        <f>G105/164*100</f>
        <v>3.6585365853658534</v>
      </c>
      <c r="I105" s="42">
        <v>6</v>
      </c>
      <c r="J105" s="59">
        <f>I105/169*100</f>
        <v>3.5502958579881656</v>
      </c>
      <c r="K105" s="60">
        <v>1</v>
      </c>
      <c r="L105" s="61">
        <f>F105/(H105+J105*0.5)</f>
        <v>0.56568806740252109</v>
      </c>
    </row>
    <row r="106" spans="2:12" ht="16.2" thickBot="1">
      <c r="B106" s="55" t="s">
        <v>145</v>
      </c>
      <c r="C106" s="41">
        <v>7</v>
      </c>
      <c r="D106" s="41">
        <v>6</v>
      </c>
      <c r="E106" s="42">
        <f>C106*2+D106</f>
        <v>20</v>
      </c>
      <c r="F106" s="43">
        <f>E106/488*100</f>
        <v>4.0983606557377046</v>
      </c>
      <c r="G106" s="42">
        <v>8</v>
      </c>
      <c r="H106" s="43">
        <f>G106/164*100</f>
        <v>4.8780487804878048</v>
      </c>
      <c r="I106" s="42">
        <v>8</v>
      </c>
      <c r="J106" s="59">
        <f>I106/169*100</f>
        <v>4.7337278106508878</v>
      </c>
      <c r="K106" s="60">
        <v>1</v>
      </c>
      <c r="L106" s="61">
        <f>F106/(H106+J106*0.5)</f>
        <v>0.56568806740252098</v>
      </c>
    </row>
    <row r="107" spans="2:12" ht="15" thickBot="1">
      <c r="B107" s="55" t="s">
        <v>83</v>
      </c>
      <c r="C107" s="49">
        <v>6</v>
      </c>
      <c r="D107" s="49">
        <v>6</v>
      </c>
      <c r="E107" s="50">
        <f>C107*2+D107</f>
        <v>18</v>
      </c>
      <c r="F107" s="51">
        <f>E107/887*100</f>
        <v>2.029312288613303</v>
      </c>
      <c r="G107" s="50">
        <v>7</v>
      </c>
      <c r="H107" s="51">
        <f>G107/290*100</f>
        <v>2.4137931034482758</v>
      </c>
      <c r="I107" s="50">
        <v>7</v>
      </c>
      <c r="J107" s="65">
        <f>I107/296*100</f>
        <v>2.3648648648648649</v>
      </c>
      <c r="K107" s="64">
        <v>1</v>
      </c>
      <c r="L107" s="66">
        <f>F107/(H107+J107*0.5)</f>
        <v>0.56428949418388707</v>
      </c>
    </row>
    <row r="108" spans="2:12" ht="15.6" thickBot="1">
      <c r="B108" s="86" t="s">
        <v>84</v>
      </c>
      <c r="C108" s="49">
        <v>5</v>
      </c>
      <c r="D108" s="49">
        <v>6</v>
      </c>
      <c r="E108" s="50">
        <f>C108*2+D108</f>
        <v>16</v>
      </c>
      <c r="F108" s="51">
        <f>E108/887*100</f>
        <v>1.8038331454340473</v>
      </c>
      <c r="G108" s="50">
        <v>6</v>
      </c>
      <c r="H108" s="51">
        <f>G108/290*100</f>
        <v>2.0689655172413794</v>
      </c>
      <c r="I108" s="50">
        <v>7</v>
      </c>
      <c r="J108" s="65">
        <f>I108/296*100</f>
        <v>2.3648648648648649</v>
      </c>
      <c r="K108" s="64">
        <v>1</v>
      </c>
      <c r="L108" s="66">
        <f>F108/(H108+J108*0.5)</f>
        <v>0.5547869480618367</v>
      </c>
    </row>
    <row r="109" spans="2:12" ht="15" thickBot="1">
      <c r="B109" s="55" t="s">
        <v>85</v>
      </c>
      <c r="C109" s="49">
        <v>6</v>
      </c>
      <c r="D109" s="49">
        <v>8</v>
      </c>
      <c r="E109" s="50">
        <f>C109*2+D109</f>
        <v>20</v>
      </c>
      <c r="F109" s="51">
        <f>E109/887*100</f>
        <v>2.254791431792559</v>
      </c>
      <c r="G109" s="50">
        <v>8</v>
      </c>
      <c r="H109" s="51">
        <f>G109/290*100</f>
        <v>2.7586206896551726</v>
      </c>
      <c r="I109" s="50">
        <v>8</v>
      </c>
      <c r="J109" s="65">
        <f>I109/296*100</f>
        <v>2.7027027027027026</v>
      </c>
      <c r="K109" s="64">
        <v>1</v>
      </c>
      <c r="L109" s="66">
        <f>F109/(H109+J109*0.5)</f>
        <v>0.54861478601211244</v>
      </c>
    </row>
    <row r="110" spans="2:12" ht="15" thickBot="1">
      <c r="B110" s="55" t="s">
        <v>119</v>
      </c>
      <c r="C110" s="42">
        <v>7</v>
      </c>
      <c r="D110" s="42">
        <v>5</v>
      </c>
      <c r="E110" s="42">
        <f>C110*2+D110</f>
        <v>19</v>
      </c>
      <c r="F110" s="43">
        <f>E110/591*100</f>
        <v>3.2148900169204735</v>
      </c>
      <c r="G110" s="42">
        <v>7</v>
      </c>
      <c r="H110" s="43">
        <f>G110/181*100</f>
        <v>3.867403314917127</v>
      </c>
      <c r="I110" s="42">
        <v>8</v>
      </c>
      <c r="J110" s="59">
        <f>I110/190*100</f>
        <v>4.2105263157894735</v>
      </c>
      <c r="K110" s="60">
        <v>1</v>
      </c>
      <c r="L110" s="61">
        <f>F110/(H110+J110*0.5)</f>
        <v>0.53826712600727888</v>
      </c>
    </row>
    <row r="111" spans="2:12" ht="16.2" thickBot="1">
      <c r="B111" s="82" t="s">
        <v>33</v>
      </c>
      <c r="C111" s="83">
        <v>7</v>
      </c>
      <c r="D111" s="83">
        <v>7</v>
      </c>
      <c r="E111" s="84">
        <f>C111*2+D111</f>
        <v>21</v>
      </c>
      <c r="F111" s="85">
        <f>E111/447*100</f>
        <v>4.6979865771812079</v>
      </c>
      <c r="G111" s="84">
        <v>8</v>
      </c>
      <c r="H111" s="85">
        <f>G111/142*100</f>
        <v>5.6338028169014089</v>
      </c>
      <c r="I111" s="84">
        <v>9</v>
      </c>
      <c r="J111" s="73">
        <f>I111/143*100</f>
        <v>6.2937062937062942</v>
      </c>
      <c r="K111" s="72">
        <v>1</v>
      </c>
      <c r="L111" s="74">
        <f>F111/(H111+J111*0.5)</f>
        <v>0.5350382245442602</v>
      </c>
    </row>
    <row r="112" spans="2:12" ht="15" thickBot="1">
      <c r="B112" s="55" t="s">
        <v>120</v>
      </c>
      <c r="C112" s="42">
        <v>6</v>
      </c>
      <c r="D112" s="42">
        <v>6</v>
      </c>
      <c r="E112" s="42">
        <f>C112*2+D112</f>
        <v>18</v>
      </c>
      <c r="F112" s="43">
        <f>E112/591*100</f>
        <v>3.0456852791878175</v>
      </c>
      <c r="G112" s="42">
        <v>7</v>
      </c>
      <c r="H112" s="43">
        <f>G112/181*100</f>
        <v>3.867403314917127</v>
      </c>
      <c r="I112" s="42">
        <v>7</v>
      </c>
      <c r="J112" s="59">
        <f>I112/190*100</f>
        <v>3.6842105263157889</v>
      </c>
      <c r="K112" s="60">
        <v>1</v>
      </c>
      <c r="L112" s="61">
        <f>F112/(H112+J112*0.5)</f>
        <v>0.53344087981293131</v>
      </c>
    </row>
    <row r="113" spans="2:12" ht="15" thickBot="1">
      <c r="B113" s="55" t="s">
        <v>86</v>
      </c>
      <c r="C113" s="49">
        <v>5</v>
      </c>
      <c r="D113" s="49">
        <v>7</v>
      </c>
      <c r="E113" s="50">
        <f>C113*2+D113</f>
        <v>17</v>
      </c>
      <c r="F113" s="51">
        <f>E113/887*100</f>
        <v>1.9165727170236753</v>
      </c>
      <c r="G113" s="50">
        <v>7</v>
      </c>
      <c r="H113" s="51">
        <f>G113/290*100</f>
        <v>2.4137931034482758</v>
      </c>
      <c r="I113" s="50">
        <v>7</v>
      </c>
      <c r="J113" s="65">
        <f>I113/296*100</f>
        <v>2.3648648648648649</v>
      </c>
      <c r="K113" s="64">
        <v>1</v>
      </c>
      <c r="L113" s="66">
        <f>F113/(H113+J113*0.5)</f>
        <v>0.53294007784033781</v>
      </c>
    </row>
    <row r="114" spans="2:12" ht="16.2" thickBot="1">
      <c r="B114" s="62" t="s">
        <v>146</v>
      </c>
      <c r="C114" s="41">
        <v>7</v>
      </c>
      <c r="D114" s="41">
        <v>7</v>
      </c>
      <c r="E114" s="42">
        <f>C114*2+D114</f>
        <v>21</v>
      </c>
      <c r="F114" s="43">
        <f>E114/488*100</f>
        <v>4.3032786885245899</v>
      </c>
      <c r="G114" s="42">
        <v>9</v>
      </c>
      <c r="H114" s="43">
        <f>G114/164*100</f>
        <v>5.4878048780487809</v>
      </c>
      <c r="I114" s="42">
        <v>9</v>
      </c>
      <c r="J114" s="59">
        <f>I114/169*100</f>
        <v>5.3254437869822491</v>
      </c>
      <c r="K114" s="60">
        <v>1</v>
      </c>
      <c r="L114" s="61">
        <f>F114/(H114+J114*0.5)</f>
        <v>0.52797552957568628</v>
      </c>
    </row>
    <row r="115" spans="2:12" ht="15" thickBot="1">
      <c r="B115" s="62" t="s">
        <v>87</v>
      </c>
      <c r="C115" s="49">
        <v>6</v>
      </c>
      <c r="D115" s="49">
        <v>7</v>
      </c>
      <c r="E115" s="50">
        <f>C115*2+D115</f>
        <v>19</v>
      </c>
      <c r="F115" s="51">
        <f>E115/887*100</f>
        <v>2.142051860202931</v>
      </c>
      <c r="G115" s="50">
        <v>8</v>
      </c>
      <c r="H115" s="51">
        <f>G115/290*100</f>
        <v>2.7586206896551726</v>
      </c>
      <c r="I115" s="50">
        <v>8</v>
      </c>
      <c r="J115" s="65">
        <f>I115/296*100</f>
        <v>2.7027027027027026</v>
      </c>
      <c r="K115" s="64">
        <v>1</v>
      </c>
      <c r="L115" s="66">
        <f>F115/(H115+J115*0.5)</f>
        <v>0.52118404671150687</v>
      </c>
    </row>
    <row r="116" spans="2:12" ht="16.2" thickBot="1">
      <c r="B116" s="62" t="s">
        <v>147</v>
      </c>
      <c r="C116" s="41">
        <v>5</v>
      </c>
      <c r="D116" s="41">
        <v>6</v>
      </c>
      <c r="E116" s="42">
        <f>C116*2+D116</f>
        <v>16</v>
      </c>
      <c r="F116" s="43">
        <f>E116/488*100</f>
        <v>3.278688524590164</v>
      </c>
      <c r="G116" s="42">
        <v>7</v>
      </c>
      <c r="H116" s="43">
        <f>G116/164*100</f>
        <v>4.2682926829268295</v>
      </c>
      <c r="I116" s="42">
        <v>7</v>
      </c>
      <c r="J116" s="59">
        <f>I116/169*100</f>
        <v>4.1420118343195274</v>
      </c>
      <c r="K116" s="60">
        <v>1</v>
      </c>
      <c r="L116" s="61">
        <f>F116/(H116+J116*0.5)</f>
        <v>0.5172005187680192</v>
      </c>
    </row>
    <row r="117" spans="2:12" ht="16.2" thickBot="1">
      <c r="B117" s="70" t="s">
        <v>38</v>
      </c>
      <c r="C117" s="83">
        <v>4</v>
      </c>
      <c r="D117" s="83">
        <v>4</v>
      </c>
      <c r="E117" s="84">
        <f>C117*2+D117</f>
        <v>12</v>
      </c>
      <c r="F117" s="85">
        <f>E117/447*100</f>
        <v>2.6845637583892619</v>
      </c>
      <c r="G117" s="84">
        <v>5</v>
      </c>
      <c r="H117" s="85">
        <f>G117/142*100</f>
        <v>3.5211267605633805</v>
      </c>
      <c r="I117" s="84">
        <v>5</v>
      </c>
      <c r="J117" s="73">
        <f>I117/143*100</f>
        <v>3.4965034965034967</v>
      </c>
      <c r="K117" s="72">
        <v>1</v>
      </c>
      <c r="L117" s="74">
        <f>F117/(H117+J117*0.5)</f>
        <v>0.5094649689518912</v>
      </c>
    </row>
    <row r="118" spans="2:12" ht="16.2" thickBot="1">
      <c r="B118" s="62" t="s">
        <v>148</v>
      </c>
      <c r="C118" s="41">
        <v>5</v>
      </c>
      <c r="D118" s="41">
        <v>8</v>
      </c>
      <c r="E118" s="42">
        <f>C118*2+D118</f>
        <v>18</v>
      </c>
      <c r="F118" s="43">
        <f>E118/488*100</f>
        <v>3.6885245901639343</v>
      </c>
      <c r="G118" s="42">
        <v>8</v>
      </c>
      <c r="H118" s="43">
        <f>G118/164*100</f>
        <v>4.8780487804878048</v>
      </c>
      <c r="I118" s="42">
        <v>8</v>
      </c>
      <c r="J118" s="59">
        <f>I118/169*100</f>
        <v>4.7337278106508878</v>
      </c>
      <c r="K118" s="60">
        <v>1</v>
      </c>
      <c r="L118" s="61">
        <f>F118/(H118+J118*0.5)</f>
        <v>0.50911926066226887</v>
      </c>
    </row>
    <row r="119" spans="2:12" ht="15" thickBot="1">
      <c r="B119" s="62" t="s">
        <v>39</v>
      </c>
      <c r="C119" s="42">
        <v>8</v>
      </c>
      <c r="D119" s="42">
        <v>6</v>
      </c>
      <c r="E119" s="42">
        <f>C119*2+D119</f>
        <v>22</v>
      </c>
      <c r="F119" s="43">
        <f>E119/591*100</f>
        <v>3.7225042301184432</v>
      </c>
      <c r="G119" s="42">
        <v>9</v>
      </c>
      <c r="H119" s="43">
        <f>G119/181*100</f>
        <v>4.972375690607735</v>
      </c>
      <c r="I119" s="42">
        <v>9</v>
      </c>
      <c r="J119" s="59">
        <f>I119/190*100</f>
        <v>4.7368421052631584</v>
      </c>
      <c r="K119" s="60">
        <v>1</v>
      </c>
      <c r="L119" s="61">
        <f>F119/(H119+J119*0.5)</f>
        <v>0.50709812031599621</v>
      </c>
    </row>
    <row r="120" spans="2:12" ht="15" thickBot="1">
      <c r="B120" s="62" t="s">
        <v>121</v>
      </c>
      <c r="C120" s="42">
        <v>6</v>
      </c>
      <c r="D120" s="42">
        <v>5</v>
      </c>
      <c r="E120" s="42">
        <f>C120*2+D120</f>
        <v>17</v>
      </c>
      <c r="F120" s="43">
        <f>E120/591*100</f>
        <v>2.8764805414551606</v>
      </c>
      <c r="G120" s="42">
        <v>7</v>
      </c>
      <c r="H120" s="43">
        <f>G120/181*100</f>
        <v>3.867403314917127</v>
      </c>
      <c r="I120" s="42">
        <v>7</v>
      </c>
      <c r="J120" s="59">
        <f>I120/190*100</f>
        <v>3.6842105263157889</v>
      </c>
      <c r="K120" s="60">
        <v>1</v>
      </c>
      <c r="L120" s="61">
        <f>F120/(H120+J120*0.5)</f>
        <v>0.50380527537887942</v>
      </c>
    </row>
    <row r="121" spans="2:12" ht="15" thickBot="1">
      <c r="B121" s="62" t="s">
        <v>122</v>
      </c>
      <c r="C121" s="42">
        <v>6</v>
      </c>
      <c r="D121" s="42">
        <v>5</v>
      </c>
      <c r="E121" s="42">
        <f>C121*2+D121</f>
        <v>17</v>
      </c>
      <c r="F121" s="43">
        <f>E121/591*100</f>
        <v>2.8764805414551606</v>
      </c>
      <c r="G121" s="42">
        <v>7</v>
      </c>
      <c r="H121" s="43">
        <f>G121/181*100</f>
        <v>3.867403314917127</v>
      </c>
      <c r="I121" s="42">
        <v>7</v>
      </c>
      <c r="J121" s="59">
        <f>I121/190*100</f>
        <v>3.6842105263157889</v>
      </c>
      <c r="K121" s="60">
        <v>1</v>
      </c>
      <c r="L121" s="61">
        <f>F121/(H121+J121*0.5)</f>
        <v>0.50380527537887942</v>
      </c>
    </row>
    <row r="122" spans="2:12" ht="15" thickBot="1">
      <c r="B122" s="62" t="s">
        <v>88</v>
      </c>
      <c r="C122" s="49">
        <v>5</v>
      </c>
      <c r="D122" s="49">
        <v>6</v>
      </c>
      <c r="E122" s="50">
        <f>C122*2+D122</f>
        <v>16</v>
      </c>
      <c r="F122" s="51">
        <f>E122/887*100</f>
        <v>1.8038331454340473</v>
      </c>
      <c r="G122" s="50">
        <v>7</v>
      </c>
      <c r="H122" s="51">
        <f>G122/290*100</f>
        <v>2.4137931034482758</v>
      </c>
      <c r="I122" s="50">
        <v>7</v>
      </c>
      <c r="J122" s="65">
        <f>I122/296*100</f>
        <v>2.3648648648648649</v>
      </c>
      <c r="K122" s="64">
        <v>1</v>
      </c>
      <c r="L122" s="66">
        <f>F122/(H122+J122*0.5)</f>
        <v>0.50159066149678855</v>
      </c>
    </row>
    <row r="123" spans="2:12" ht="15" thickBot="1">
      <c r="B123" s="62" t="s">
        <v>89</v>
      </c>
      <c r="C123" s="49">
        <v>5</v>
      </c>
      <c r="D123" s="49">
        <v>6</v>
      </c>
      <c r="E123" s="50">
        <f>C123*2+D123</f>
        <v>16</v>
      </c>
      <c r="F123" s="51">
        <f>E123/887*100</f>
        <v>1.8038331454340473</v>
      </c>
      <c r="G123" s="50">
        <v>7</v>
      </c>
      <c r="H123" s="51">
        <f>G123/290*100</f>
        <v>2.4137931034482758</v>
      </c>
      <c r="I123" s="50">
        <v>7</v>
      </c>
      <c r="J123" s="65">
        <f>I123/296*100</f>
        <v>2.3648648648648649</v>
      </c>
      <c r="K123" s="64">
        <v>1</v>
      </c>
      <c r="L123" s="66">
        <f>F123/(H123+J123*0.5)</f>
        <v>0.50159066149678855</v>
      </c>
    </row>
    <row r="124" spans="2:12" ht="15" thickBot="1">
      <c r="B124" s="62" t="s">
        <v>90</v>
      </c>
      <c r="C124" s="49">
        <v>5</v>
      </c>
      <c r="D124" s="49">
        <v>6</v>
      </c>
      <c r="E124" s="50">
        <f>C124*2+D124</f>
        <v>16</v>
      </c>
      <c r="F124" s="51">
        <f>E124/887*100</f>
        <v>1.8038331454340473</v>
      </c>
      <c r="G124" s="50">
        <v>7</v>
      </c>
      <c r="H124" s="51">
        <f>G124/290*100</f>
        <v>2.4137931034482758</v>
      </c>
      <c r="I124" s="50">
        <v>7</v>
      </c>
      <c r="J124" s="65">
        <f>I124/296*100</f>
        <v>2.3648648648648649</v>
      </c>
      <c r="K124" s="64">
        <v>1</v>
      </c>
      <c r="L124" s="66">
        <f>F124/(H124+J124*0.5)</f>
        <v>0.50159066149678855</v>
      </c>
    </row>
    <row r="125" spans="2:12" ht="16.2" thickBot="1">
      <c r="B125" s="67" t="s">
        <v>34</v>
      </c>
      <c r="C125" s="41">
        <v>7</v>
      </c>
      <c r="D125" s="41">
        <v>7</v>
      </c>
      <c r="E125" s="42">
        <f>C125*2+D125</f>
        <v>21</v>
      </c>
      <c r="F125" s="43">
        <f>E125/447*100</f>
        <v>4.6979865771812079</v>
      </c>
      <c r="G125" s="42">
        <v>9</v>
      </c>
      <c r="H125" s="43">
        <f>G125/142*100</f>
        <v>6.3380281690140841</v>
      </c>
      <c r="I125" s="42">
        <v>9</v>
      </c>
      <c r="J125" s="58">
        <f>I125/143*100</f>
        <v>6.2937062937062942</v>
      </c>
      <c r="K125" s="57">
        <v>1</v>
      </c>
      <c r="L125" s="68">
        <f>F125/(H125+J125*0.5)</f>
        <v>0.49531316425878302</v>
      </c>
    </row>
    <row r="126" spans="2:12" ht="15" thickBot="1">
      <c r="B126" s="62" t="s">
        <v>91</v>
      </c>
      <c r="C126" s="49">
        <v>6</v>
      </c>
      <c r="D126" s="49">
        <v>6</v>
      </c>
      <c r="E126" s="50">
        <f>C126*2+D126</f>
        <v>18</v>
      </c>
      <c r="F126" s="51">
        <f>E126/887*100</f>
        <v>2.029312288613303</v>
      </c>
      <c r="G126" s="50">
        <v>8</v>
      </c>
      <c r="H126" s="51">
        <f>G126/290*100</f>
        <v>2.7586206896551726</v>
      </c>
      <c r="I126" s="50">
        <v>8</v>
      </c>
      <c r="J126" s="65">
        <f>I126/296*100</f>
        <v>2.7027027027027026</v>
      </c>
      <c r="K126" s="64">
        <v>1</v>
      </c>
      <c r="L126" s="66">
        <f>F126/(H126+J126*0.5)</f>
        <v>0.49375330741090123</v>
      </c>
    </row>
    <row r="127" spans="2:12" ht="16.2" thickBot="1">
      <c r="B127" s="62" t="s">
        <v>149</v>
      </c>
      <c r="C127" s="41">
        <v>5</v>
      </c>
      <c r="D127" s="41">
        <v>5</v>
      </c>
      <c r="E127" s="42">
        <f>C127*2+D127</f>
        <v>15</v>
      </c>
      <c r="F127" s="43">
        <f>E127/488*100</f>
        <v>3.0737704918032787</v>
      </c>
      <c r="G127" s="42">
        <v>7</v>
      </c>
      <c r="H127" s="43">
        <f>G127/164*100</f>
        <v>4.2682926829268295</v>
      </c>
      <c r="I127" s="42">
        <v>7</v>
      </c>
      <c r="J127" s="59">
        <f>I127/169*100</f>
        <v>4.1420118343195274</v>
      </c>
      <c r="K127" s="60">
        <v>1</v>
      </c>
      <c r="L127" s="61">
        <f>F127/(H127+J127*0.5)</f>
        <v>0.48487548634501798</v>
      </c>
    </row>
    <row r="128" spans="2:12" ht="15" thickBot="1">
      <c r="B128" s="62" t="s">
        <v>92</v>
      </c>
      <c r="C128" s="49">
        <v>5</v>
      </c>
      <c r="D128" s="49">
        <v>6</v>
      </c>
      <c r="E128" s="50">
        <f>C128*2+D128</f>
        <v>16</v>
      </c>
      <c r="F128" s="51">
        <f>E128/887*100</f>
        <v>1.8038331454340473</v>
      </c>
      <c r="G128" s="50">
        <v>7</v>
      </c>
      <c r="H128" s="51">
        <f>G128/290*100</f>
        <v>2.4137931034482758</v>
      </c>
      <c r="I128" s="50">
        <v>8</v>
      </c>
      <c r="J128" s="65">
        <f>I128/296*100</f>
        <v>2.7027027027027026</v>
      </c>
      <c r="K128" s="64">
        <v>1</v>
      </c>
      <c r="L128" s="66">
        <f>F128/(H128+J128*0.5)</f>
        <v>0.47908736758681503</v>
      </c>
    </row>
    <row r="129" spans="2:12" ht="16.2" thickBot="1">
      <c r="B129" s="70" t="s">
        <v>39</v>
      </c>
      <c r="C129" s="83">
        <v>4</v>
      </c>
      <c r="D129" s="83">
        <v>4</v>
      </c>
      <c r="E129" s="84">
        <f>C129*2+D129</f>
        <v>12</v>
      </c>
      <c r="F129" s="85">
        <f>E129/447*100</f>
        <v>2.6845637583892619</v>
      </c>
      <c r="G129" s="84">
        <v>5</v>
      </c>
      <c r="H129" s="85">
        <f>G129/142*100</f>
        <v>3.5211267605633805</v>
      </c>
      <c r="I129" s="84">
        <v>6</v>
      </c>
      <c r="J129" s="73">
        <f>I129/143*100</f>
        <v>4.1958041958041958</v>
      </c>
      <c r="K129" s="72">
        <v>1</v>
      </c>
      <c r="L129" s="74">
        <f>F129/(H129+J129*0.5)</f>
        <v>0.47776294196189611</v>
      </c>
    </row>
    <row r="130" spans="2:12" ht="16.2" thickBot="1">
      <c r="B130" s="67" t="s">
        <v>35</v>
      </c>
      <c r="C130" s="41">
        <v>5</v>
      </c>
      <c r="D130" s="41">
        <v>5</v>
      </c>
      <c r="E130" s="42">
        <f>C130*2+D130</f>
        <v>15</v>
      </c>
      <c r="F130" s="43">
        <f>E130/447*100</f>
        <v>3.3557046979865772</v>
      </c>
      <c r="G130" s="42">
        <v>7</v>
      </c>
      <c r="H130" s="43">
        <f>G130/142*100</f>
        <v>4.929577464788732</v>
      </c>
      <c r="I130" s="42">
        <v>7</v>
      </c>
      <c r="J130" s="58">
        <f>I130/143*100</f>
        <v>4.895104895104895</v>
      </c>
      <c r="K130" s="57">
        <v>1</v>
      </c>
      <c r="L130" s="68">
        <f>F130/(H130+J130*0.5)</f>
        <v>0.4548794365641885</v>
      </c>
    </row>
    <row r="131" spans="2:12" ht="15" thickBot="1">
      <c r="B131" s="62" t="s">
        <v>26</v>
      </c>
      <c r="C131" s="42">
        <v>5</v>
      </c>
      <c r="D131" s="42">
        <v>3</v>
      </c>
      <c r="E131" s="42">
        <f>C131*2+D131</f>
        <v>13</v>
      </c>
      <c r="F131" s="43">
        <f>E131/591*100</f>
        <v>2.1996615905245349</v>
      </c>
      <c r="G131" s="42">
        <v>6</v>
      </c>
      <c r="H131" s="43">
        <f>G131/181*100</f>
        <v>3.3149171270718232</v>
      </c>
      <c r="I131" s="42">
        <v>6</v>
      </c>
      <c r="J131" s="59">
        <f>I131/190*100</f>
        <v>3.1578947368421053</v>
      </c>
      <c r="K131" s="60">
        <v>1</v>
      </c>
      <c r="L131" s="61">
        <f>F131/(H131+J131*0.5)</f>
        <v>0.44947333391645133</v>
      </c>
    </row>
    <row r="132" spans="2:12" ht="15" thickBot="1">
      <c r="B132" s="62" t="s">
        <v>123</v>
      </c>
      <c r="C132" s="42">
        <v>6</v>
      </c>
      <c r="D132" s="42">
        <v>7</v>
      </c>
      <c r="E132" s="42">
        <f>C132*2+D132</f>
        <v>19</v>
      </c>
      <c r="F132" s="43">
        <f>E132/591*100</f>
        <v>3.2148900169204735</v>
      </c>
      <c r="G132" s="42">
        <v>9</v>
      </c>
      <c r="H132" s="43">
        <f>G132/181*100</f>
        <v>4.972375690607735</v>
      </c>
      <c r="I132" s="42">
        <v>9</v>
      </c>
      <c r="J132" s="59">
        <f>I132/190*100</f>
        <v>4.7368421052631584</v>
      </c>
      <c r="K132" s="60">
        <v>1</v>
      </c>
      <c r="L132" s="61">
        <f>F132/(H132+J132*0.5)</f>
        <v>0.43794837663654218</v>
      </c>
    </row>
    <row r="133" spans="2:12" ht="15" thickBot="1">
      <c r="B133" s="62" t="s">
        <v>124</v>
      </c>
      <c r="C133" s="42">
        <v>6</v>
      </c>
      <c r="D133" s="42">
        <v>7</v>
      </c>
      <c r="E133" s="42">
        <f>C133*2+D133</f>
        <v>19</v>
      </c>
      <c r="F133" s="43">
        <f>E133/591*100</f>
        <v>3.2148900169204735</v>
      </c>
      <c r="G133" s="42">
        <v>9</v>
      </c>
      <c r="H133" s="43">
        <f>G133/181*100</f>
        <v>4.972375690607735</v>
      </c>
      <c r="I133" s="42">
        <v>9</v>
      </c>
      <c r="J133" s="59">
        <f>I133/190*100</f>
        <v>4.7368421052631584</v>
      </c>
      <c r="K133" s="60">
        <v>1</v>
      </c>
      <c r="L133" s="61">
        <f>F133/(H133+J133*0.5)</f>
        <v>0.43794837663654218</v>
      </c>
    </row>
    <row r="134" spans="2:12" ht="15.6" thickBot="1">
      <c r="B134" s="87" t="s">
        <v>93</v>
      </c>
      <c r="C134" s="49">
        <v>4</v>
      </c>
      <c r="D134" s="49">
        <v>4</v>
      </c>
      <c r="E134" s="50">
        <f>C134*2+D134</f>
        <v>12</v>
      </c>
      <c r="F134" s="51">
        <f>E134/887*100</f>
        <v>1.3528748590755355</v>
      </c>
      <c r="G134" s="50">
        <v>6</v>
      </c>
      <c r="H134" s="51">
        <f>G134/290*100</f>
        <v>2.0689655172413794</v>
      </c>
      <c r="I134" s="50">
        <v>7</v>
      </c>
      <c r="J134" s="65">
        <f>I134/296*100</f>
        <v>2.3648648648648649</v>
      </c>
      <c r="K134" s="64">
        <v>1</v>
      </c>
      <c r="L134" s="66">
        <f>F134/(H134+J134*0.5)</f>
        <v>0.4160902110463775</v>
      </c>
    </row>
    <row r="135" spans="2:12" ht="15" thickBot="1">
      <c r="B135" s="62" t="s">
        <v>94</v>
      </c>
      <c r="C135" s="49">
        <v>4</v>
      </c>
      <c r="D135" s="49">
        <v>5</v>
      </c>
      <c r="E135" s="50">
        <f>C135*2+D135</f>
        <v>13</v>
      </c>
      <c r="F135" s="51">
        <f>E135/887*100</f>
        <v>1.4656144306651635</v>
      </c>
      <c r="G135" s="50">
        <v>7</v>
      </c>
      <c r="H135" s="51">
        <f>G135/290*100</f>
        <v>2.4137931034482758</v>
      </c>
      <c r="I135" s="50">
        <v>7</v>
      </c>
      <c r="J135" s="65">
        <f>I135/296*100</f>
        <v>2.3648648648648649</v>
      </c>
      <c r="K135" s="64">
        <v>1</v>
      </c>
      <c r="L135" s="66">
        <f>F135/(H135+J135*0.5)</f>
        <v>0.4075424124661407</v>
      </c>
    </row>
    <row r="136" spans="2:12" ht="15" thickBot="1">
      <c r="B136" s="62" t="s">
        <v>95</v>
      </c>
      <c r="C136" s="49">
        <v>4</v>
      </c>
      <c r="D136" s="49">
        <v>5</v>
      </c>
      <c r="E136" s="50">
        <f>C136*2+D136</f>
        <v>13</v>
      </c>
      <c r="F136" s="51">
        <f>E136/887*100</f>
        <v>1.4656144306651635</v>
      </c>
      <c r="G136" s="50">
        <v>7</v>
      </c>
      <c r="H136" s="51">
        <f>G136/290*100</f>
        <v>2.4137931034482758</v>
      </c>
      <c r="I136" s="50">
        <v>7</v>
      </c>
      <c r="J136" s="65">
        <f>I136/296*100</f>
        <v>2.3648648648648649</v>
      </c>
      <c r="K136" s="64">
        <v>1</v>
      </c>
      <c r="L136" s="66">
        <f>F136/(H136+J136*0.5)</f>
        <v>0.4075424124661407</v>
      </c>
    </row>
    <row r="137" spans="2:12" ht="16.2" thickBot="1">
      <c r="B137" s="67" t="s">
        <v>36</v>
      </c>
      <c r="C137" s="41">
        <v>5</v>
      </c>
      <c r="D137" s="41">
        <v>5</v>
      </c>
      <c r="E137" s="42">
        <f>C137*2+D137</f>
        <v>15</v>
      </c>
      <c r="F137" s="43">
        <f>E137/447*100</f>
        <v>3.3557046979865772</v>
      </c>
      <c r="G137" s="42">
        <v>8</v>
      </c>
      <c r="H137" s="43">
        <f>G137/142*100</f>
        <v>5.6338028169014089</v>
      </c>
      <c r="I137" s="42">
        <v>8</v>
      </c>
      <c r="J137" s="58">
        <f>I137/143*100</f>
        <v>5.5944055944055942</v>
      </c>
      <c r="K137" s="57">
        <v>1</v>
      </c>
      <c r="L137" s="68">
        <f>F137/(H137+J137*0.5)</f>
        <v>0.3980195069936649</v>
      </c>
    </row>
    <row r="138" spans="2:12" ht="16.2" thickBot="1">
      <c r="B138" s="62" t="s">
        <v>150</v>
      </c>
      <c r="C138" s="41">
        <v>5</v>
      </c>
      <c r="D138" s="41">
        <v>4</v>
      </c>
      <c r="E138" s="42">
        <f>C138*2+D138</f>
        <v>14</v>
      </c>
      <c r="F138" s="43">
        <f>E138/488*100</f>
        <v>2.8688524590163933</v>
      </c>
      <c r="G138" s="42">
        <v>8</v>
      </c>
      <c r="H138" s="43">
        <f>G138/164*100</f>
        <v>4.8780487804878048</v>
      </c>
      <c r="I138" s="42">
        <v>8</v>
      </c>
      <c r="J138" s="59">
        <f>I138/169*100</f>
        <v>4.7337278106508878</v>
      </c>
      <c r="K138" s="60">
        <v>1</v>
      </c>
      <c r="L138" s="61">
        <f>F138/(H138+J138*0.5)</f>
        <v>0.39598164718176471</v>
      </c>
    </row>
    <row r="139" spans="2:12" ht="15" thickBot="1">
      <c r="B139" s="62" t="s">
        <v>125</v>
      </c>
      <c r="C139" s="42">
        <v>5</v>
      </c>
      <c r="D139" s="42">
        <v>3</v>
      </c>
      <c r="E139" s="42">
        <f>C139*2+D139</f>
        <v>13</v>
      </c>
      <c r="F139" s="43">
        <f>E139/591*100</f>
        <v>2.1996615905245349</v>
      </c>
      <c r="G139" s="42">
        <v>7</v>
      </c>
      <c r="H139" s="43">
        <f>G139/181*100</f>
        <v>3.867403314917127</v>
      </c>
      <c r="I139" s="42">
        <v>7</v>
      </c>
      <c r="J139" s="59">
        <f>I139/190*100</f>
        <v>3.6842105263157889</v>
      </c>
      <c r="K139" s="60">
        <v>1</v>
      </c>
      <c r="L139" s="61">
        <f>F139/(H139+J139*0.5)</f>
        <v>0.3852628576426726</v>
      </c>
    </row>
  </sheetData>
  <sortState ref="B2:L139">
    <sortCondition descending="1" ref="L2:L139"/>
  </sortState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26</vt:i4>
      </vt:variant>
    </vt:vector>
  </HeadingPairs>
  <TitlesOfParts>
    <vt:vector size="31" baseType="lpstr">
      <vt:lpstr>教师</vt:lpstr>
      <vt:lpstr>管理员</vt:lpstr>
      <vt:lpstr>学生</vt:lpstr>
      <vt:lpstr>owner</vt:lpstr>
      <vt:lpstr>总表（优先级排序）</vt:lpstr>
      <vt:lpstr>管理员!_Hlk533146795</vt:lpstr>
      <vt:lpstr>管理员!_Hlk533189806</vt:lpstr>
      <vt:lpstr>管理员!_Hlk533190084</vt:lpstr>
      <vt:lpstr>管理员!_Hlk533197954</vt:lpstr>
      <vt:lpstr>管理员!_Hlk533198088</vt:lpstr>
      <vt:lpstr>管理员!_Hlk533199882</vt:lpstr>
      <vt:lpstr>管理员!_Hlk533201693</vt:lpstr>
      <vt:lpstr>管理员!_Hlk533206199</vt:lpstr>
      <vt:lpstr>管理员!_Hlk533209062</vt:lpstr>
      <vt:lpstr>owner!_Hlk533260660</vt:lpstr>
      <vt:lpstr>owner!_Hlk533260718</vt:lpstr>
      <vt:lpstr>owner!_Hlk533262223</vt:lpstr>
      <vt:lpstr>owner!_Hlk533276321</vt:lpstr>
      <vt:lpstr>owner!_Hlk533276375</vt:lpstr>
      <vt:lpstr>学生!_Hlk533316496</vt:lpstr>
      <vt:lpstr>学生!_Hlk533316871</vt:lpstr>
      <vt:lpstr>学生!_Hlk533317138</vt:lpstr>
      <vt:lpstr>学生!_Hlk533317433</vt:lpstr>
      <vt:lpstr>学生!_Hlk533317733</vt:lpstr>
      <vt:lpstr>学生!_Hlk533318067</vt:lpstr>
      <vt:lpstr>学生!_Hlk533318801</vt:lpstr>
      <vt:lpstr>学生!_Hlk533319050</vt:lpstr>
      <vt:lpstr>学生!_Hlk533325052</vt:lpstr>
      <vt:lpstr>学生!_Hlk533325167</vt:lpstr>
      <vt:lpstr>学生!_Hlk533325442</vt:lpstr>
      <vt:lpstr>学生!_Hlk533325558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2015-06-05T18:19:00Z</dcterms:created>
  <dcterms:modified xsi:type="dcterms:W3CDTF">2019-01-10T13:30:48Z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5ee064a7-d632-41d6-8ee6-f0823ba89745</vt:lpwstr>
  </property>
  <property fmtid="{D5CDD505-2E9C-101B-9397-08002B2CF9AE}" pid="3" name="KSOProductBuildVer">
    <vt:lpwstr>2052-11.1.0.8214</vt:lpwstr>
  </property>
</Properties>
</file>