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II - ManualEx" sheetId="1" r:id="rId1"/>
    <sheet name="RBD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28" i="2" l="1"/>
  <c r="D16" i="2"/>
  <c r="D31" i="2"/>
  <c r="D30" i="2"/>
  <c r="D29" i="2"/>
  <c r="D32" i="2" l="1"/>
  <c r="D24" i="2"/>
  <c r="D23" i="2"/>
  <c r="D25" i="2" s="1"/>
  <c r="D17" i="2" l="1"/>
  <c r="D19" i="2" s="1"/>
  <c r="D18" i="2"/>
  <c r="D12" i="2"/>
  <c r="D11" i="2"/>
  <c r="D10" i="2"/>
  <c r="D5" i="2"/>
  <c r="D4" i="2"/>
  <c r="D3" i="2"/>
  <c r="D2" i="2"/>
  <c r="D13" i="2" l="1"/>
  <c r="D6" i="2"/>
</calcChain>
</file>

<file path=xl/sharedStrings.xml><?xml version="1.0" encoding="utf-8"?>
<sst xmlns="http://schemas.openxmlformats.org/spreadsheetml/2006/main" count="77" uniqueCount="57">
  <si>
    <t>System</t>
  </si>
  <si>
    <t>Description</t>
  </si>
  <si>
    <t>3-Track RailRoad crossing system with track sensors and gate.</t>
  </si>
  <si>
    <t>Function Blocks</t>
  </si>
  <si>
    <t>States</t>
  </si>
  <si>
    <t>Transitions</t>
  </si>
  <si>
    <t>10ms</t>
  </si>
  <si>
    <t>Iterations</t>
  </si>
  <si>
    <t>Failure Modules</t>
  </si>
  <si>
    <t>Analysis Time</t>
  </si>
  <si>
    <t>Result</t>
  </si>
  <si>
    <t>Gas Detection System</t>
  </si>
  <si>
    <t>RailRoad Crossing System</t>
  </si>
  <si>
    <t>Hazardous hydrocarbon gas detection system with redundant sensors.</t>
  </si>
  <si>
    <t>Redundancy</t>
  </si>
  <si>
    <t>Nil</t>
  </si>
  <si>
    <t>Boiler System</t>
  </si>
  <si>
    <t>Detection and prevention of pressure overload scenario.</t>
  </si>
  <si>
    <t>Fire Detection and Supression System</t>
  </si>
  <si>
    <t>Sensors 1oo2</t>
  </si>
  <si>
    <t>Time Resolution</t>
  </si>
  <si>
    <t>3 Smoke sensors and 1 alarm and 1 valve-controlled sprinkler system.</t>
  </si>
  <si>
    <t>RBD</t>
  </si>
  <si>
    <t>Fire Detection and Suppression System</t>
  </si>
  <si>
    <t>Detector:</t>
  </si>
  <si>
    <t>Alarm:</t>
  </si>
  <si>
    <t>Valve:</t>
  </si>
  <si>
    <t>PLC:</t>
  </si>
  <si>
    <t>Flow</t>
  </si>
  <si>
    <t>Valve</t>
  </si>
  <si>
    <t>Pressure</t>
  </si>
  <si>
    <t>PLC</t>
  </si>
  <si>
    <t>1oo2</t>
  </si>
  <si>
    <t>Quantity</t>
  </si>
  <si>
    <t>3 series</t>
  </si>
  <si>
    <t>3 * 5.62E-06</t>
  </si>
  <si>
    <t>f/h</t>
  </si>
  <si>
    <t>Track Sensor</t>
  </si>
  <si>
    <t>Gate Motor</t>
  </si>
  <si>
    <t>Hydrocarbon Gas Detection System</t>
  </si>
  <si>
    <t>Gas Detector</t>
  </si>
  <si>
    <t>Ventilator Fan</t>
  </si>
  <si>
    <t>1 - (1 - ((1-e^(-7.28E-6)) *(1-e^(-7.28E-6))))</t>
  </si>
  <si>
    <t>1 - (1 - ((1-e^(-10.28E-06)) *(1-e^(-10.28E-06))))</t>
  </si>
  <si>
    <t>RailRoad Crossing DCDS07</t>
  </si>
  <si>
    <t>Radio link</t>
  </si>
  <si>
    <t>Signal</t>
  </si>
  <si>
    <t>Crossing</t>
  </si>
  <si>
    <t>2 series</t>
  </si>
  <si>
    <t>Brake</t>
  </si>
  <si>
    <t>Single track wireless link crossing with traffic signal and train model.</t>
  </si>
  <si>
    <t>2 * 1.00E-08</t>
  </si>
  <si>
    <t>361s</t>
  </si>
  <si>
    <t>243s</t>
  </si>
  <si>
    <t>140s</t>
  </si>
  <si>
    <t>304s</t>
  </si>
  <si>
    <t>21s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</si>
</sst>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1" xfId="0" applyFont="1" applyBorder="1" applyAlignment="1">
      <alignment horizontal="left" vertical="center"/>
    </xf>
    <xf numFmtId="11" fontId="1" fillId="0" borderId="0" xfId="0" applyNumberFormat="1" applyFont="1"/>
    <xf numFmtId="11" fontId="0" fillId="0" borderId="0" xfId="0" applyNumberFormat="1" applyFont="1"/>
    <xf numFmtId="0" fontId="0" fillId="0" borderId="0" xfId="0" applyFont="1"/>
    <xf numFmtId="11" fontId="1" fillId="0" borderId="0" xfId="0" applyNumberFormat="1" applyFont="1" applyAlignment="1"/>
    <xf numFmtId="11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workbookViewId="0">
      <selection activeCell="J2" sqref="J2:J6"/>
    </sheetView>
  </sheetViews>
  <sheetFormatPr defaultRowHeight="15" x14ac:dyDescent="0.25"/>
  <cols>
    <col min="1" max="1" width="35.140625" bestFit="1" customWidth="1"/>
    <col min="2" max="2" width="64.42578125" bestFit="1" customWidth="1"/>
    <col min="3" max="3" width="12.5703125" bestFit="1" customWidth="1"/>
    <col min="4" max="4" width="14.85546875" bestFit="1" customWidth="1"/>
    <col min="5" max="5" width="15.5703125" bestFit="1" customWidth="1"/>
    <col min="7" max="7" width="10.7109375" bestFit="1" customWidth="1"/>
    <col min="8" max="8" width="15.5703125" bestFit="1" customWidth="1"/>
    <col min="9" max="9" width="9.5703125" bestFit="1" customWidth="1"/>
    <col min="10" max="10" width="13.28515625" bestFit="1" customWidth="1"/>
    <col min="11" max="11" width="17" customWidth="1"/>
    <col min="14" max="14" width="13.140625" customWidth="1"/>
  </cols>
  <sheetData>
    <row r="1" spans="1:16" s="1" customFormat="1" x14ac:dyDescent="0.25">
      <c r="A1" s="1" t="s">
        <v>0</v>
      </c>
      <c r="B1" s="1" t="s">
        <v>1</v>
      </c>
      <c r="C1" s="1" t="s">
        <v>14</v>
      </c>
      <c r="D1" s="1" t="s">
        <v>3</v>
      </c>
      <c r="E1" s="1" t="s">
        <v>8</v>
      </c>
      <c r="F1" s="1" t="s">
        <v>4</v>
      </c>
      <c r="G1" s="1" t="s">
        <v>5</v>
      </c>
      <c r="H1" s="1" t="s">
        <v>20</v>
      </c>
      <c r="I1" s="1" t="s">
        <v>7</v>
      </c>
      <c r="J1" s="1" t="s">
        <v>9</v>
      </c>
      <c r="K1" s="1" t="s">
        <v>10</v>
      </c>
      <c r="L1" s="1" t="s">
        <v>22</v>
      </c>
    </row>
    <row r="2" spans="1:16" x14ac:dyDescent="0.25">
      <c r="A2" t="s">
        <v>12</v>
      </c>
      <c r="B2" t="s">
        <v>2</v>
      </c>
      <c r="C2" t="s">
        <v>15</v>
      </c>
      <c r="D2">
        <v>7</v>
      </c>
      <c r="E2">
        <v>5</v>
      </c>
      <c r="F2">
        <v>69362</v>
      </c>
      <c r="G2">
        <v>184326</v>
      </c>
      <c r="H2" t="s">
        <v>6</v>
      </c>
      <c r="I2">
        <v>360000</v>
      </c>
      <c r="J2" t="s">
        <v>52</v>
      </c>
      <c r="K2" s="2">
        <v>2.2848323290700301E-4</v>
      </c>
      <c r="L2" s="5">
        <v>2.4616000000000004E-4</v>
      </c>
    </row>
    <row r="3" spans="1:16" x14ac:dyDescent="0.25">
      <c r="A3" t="s">
        <v>11</v>
      </c>
      <c r="B3" t="s">
        <v>13</v>
      </c>
      <c r="C3" t="s">
        <v>19</v>
      </c>
      <c r="D3">
        <v>6</v>
      </c>
      <c r="E3">
        <v>4</v>
      </c>
      <c r="F3">
        <v>64649</v>
      </c>
      <c r="G3">
        <v>130994</v>
      </c>
      <c r="H3" t="s">
        <v>6</v>
      </c>
      <c r="I3">
        <v>360000</v>
      </c>
      <c r="J3" t="s">
        <v>53</v>
      </c>
      <c r="K3" s="2">
        <v>2.2916743746461199E-4</v>
      </c>
      <c r="L3" s="5">
        <v>2.2930010567699999E-4</v>
      </c>
    </row>
    <row r="4" spans="1:16" x14ac:dyDescent="0.25">
      <c r="A4" t="s">
        <v>16</v>
      </c>
      <c r="B4" t="s">
        <v>17</v>
      </c>
      <c r="C4" t="s">
        <v>19</v>
      </c>
      <c r="D4">
        <v>7</v>
      </c>
      <c r="E4">
        <v>4</v>
      </c>
      <c r="F4">
        <v>44114</v>
      </c>
      <c r="G4">
        <v>107136</v>
      </c>
      <c r="H4" t="s">
        <v>6</v>
      </c>
      <c r="I4">
        <v>360000</v>
      </c>
      <c r="J4" t="s">
        <v>54</v>
      </c>
      <c r="K4" s="2">
        <v>3.5720807440515302E-7</v>
      </c>
      <c r="L4" s="5">
        <v>2.8738052997999999E-5</v>
      </c>
      <c r="P4" s="2"/>
    </row>
    <row r="5" spans="1:16" x14ac:dyDescent="0.25">
      <c r="A5" t="s">
        <v>18</v>
      </c>
      <c r="B5" t="s">
        <v>21</v>
      </c>
      <c r="C5" t="s">
        <v>15</v>
      </c>
      <c r="D5">
        <v>9</v>
      </c>
      <c r="E5">
        <v>6</v>
      </c>
      <c r="F5">
        <v>41363</v>
      </c>
      <c r="G5">
        <v>113314</v>
      </c>
      <c r="H5" t="s">
        <v>6</v>
      </c>
      <c r="I5">
        <v>360000</v>
      </c>
      <c r="J5" t="s">
        <v>55</v>
      </c>
      <c r="K5" s="2">
        <v>7.8925095077713803E-5</v>
      </c>
      <c r="L5" s="2">
        <v>2.5340716707486201E-4</v>
      </c>
    </row>
    <row r="6" spans="1:16" x14ac:dyDescent="0.25">
      <c r="A6" t="s">
        <v>44</v>
      </c>
      <c r="B6" t="s">
        <v>50</v>
      </c>
      <c r="C6" t="s">
        <v>15</v>
      </c>
      <c r="D6">
        <v>7</v>
      </c>
      <c r="E6">
        <v>5</v>
      </c>
      <c r="F6">
        <v>2648</v>
      </c>
      <c r="G6">
        <v>9939</v>
      </c>
      <c r="H6" t="s">
        <v>6</v>
      </c>
      <c r="I6">
        <v>360001</v>
      </c>
      <c r="J6" t="s">
        <v>56</v>
      </c>
      <c r="K6" s="2">
        <v>2.3104090025859801E-5</v>
      </c>
      <c r="L6" s="2">
        <v>9.5911100000000004E-5</v>
      </c>
    </row>
    <row r="7" spans="1:16" x14ac:dyDescent="0.25">
      <c r="K7" s="2"/>
    </row>
    <row r="9" spans="1:16" x14ac:dyDescent="0.25">
      <c r="K9" s="2"/>
    </row>
    <row r="31" spans="4:4" ht="15.75" thickBot="1" x14ac:dyDescent="0.3"/>
    <row r="32" spans="4:4" ht="15.75" thickBot="1" x14ac:dyDescent="0.3">
      <c r="D3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16" workbookViewId="0">
      <selection activeCell="E32" sqref="E32"/>
    </sheetView>
  </sheetViews>
  <sheetFormatPr defaultRowHeight="15" x14ac:dyDescent="0.25"/>
  <cols>
    <col min="1" max="1" width="13.28515625" bestFit="1" customWidth="1"/>
    <col min="2" max="2" width="26" customWidth="1"/>
    <col min="3" max="3" width="8.7109375" bestFit="1" customWidth="1"/>
    <col min="5" max="5" width="34.7109375" bestFit="1" customWidth="1"/>
  </cols>
  <sheetData>
    <row r="1" spans="1:5" x14ac:dyDescent="0.25">
      <c r="A1" s="7" t="s">
        <v>23</v>
      </c>
      <c r="B1" s="8"/>
      <c r="C1" s="1" t="s">
        <v>33</v>
      </c>
      <c r="D1" s="1" t="s">
        <v>36</v>
      </c>
    </row>
    <row r="2" spans="1:5" x14ac:dyDescent="0.25">
      <c r="A2" t="s">
        <v>24</v>
      </c>
      <c r="B2" s="2">
        <v>5.6200000000000004E-6</v>
      </c>
      <c r="C2" t="s">
        <v>34</v>
      </c>
      <c r="D2" s="2">
        <f>B2*3</f>
        <v>1.6860000000000001E-5</v>
      </c>
      <c r="E2" s="2" t="s">
        <v>35</v>
      </c>
    </row>
    <row r="3" spans="1:5" x14ac:dyDescent="0.25">
      <c r="A3" t="s">
        <v>25</v>
      </c>
      <c r="B3" s="2">
        <v>2.2829999999999999E-4</v>
      </c>
      <c r="C3">
        <v>1</v>
      </c>
      <c r="D3" s="2">
        <f>B3*C3</f>
        <v>2.2829999999999999E-4</v>
      </c>
    </row>
    <row r="4" spans="1:5" x14ac:dyDescent="0.25">
      <c r="A4" t="s">
        <v>26</v>
      </c>
      <c r="B4" s="2">
        <v>7.2679999999999997E-6</v>
      </c>
      <c r="C4">
        <v>1</v>
      </c>
      <c r="D4" s="2">
        <f>B4*C4</f>
        <v>7.2679999999999997E-6</v>
      </c>
    </row>
    <row r="5" spans="1:5" x14ac:dyDescent="0.25">
      <c r="A5" t="s">
        <v>27</v>
      </c>
      <c r="B5" s="2">
        <v>9.9999999999999995E-7</v>
      </c>
      <c r="C5">
        <v>1</v>
      </c>
      <c r="D5" s="2">
        <f>B5*C5</f>
        <v>9.9999999999999995E-7</v>
      </c>
    </row>
    <row r="6" spans="1:5" x14ac:dyDescent="0.25">
      <c r="A6" s="1" t="s">
        <v>22</v>
      </c>
      <c r="D6" s="4">
        <f>SUM(D2:D5)</f>
        <v>2.5342800000000004E-4</v>
      </c>
    </row>
    <row r="8" spans="1:5" x14ac:dyDescent="0.25">
      <c r="A8" s="1" t="s">
        <v>16</v>
      </c>
    </row>
    <row r="9" spans="1:5" x14ac:dyDescent="0.25">
      <c r="A9" t="s">
        <v>28</v>
      </c>
      <c r="B9" s="2">
        <v>7.2790000000000001E-6</v>
      </c>
      <c r="C9" t="s">
        <v>32</v>
      </c>
      <c r="D9" s="2">
        <v>5.2998E-11</v>
      </c>
      <c r="E9" s="2" t="s">
        <v>42</v>
      </c>
    </row>
    <row r="10" spans="1:5" x14ac:dyDescent="0.25">
      <c r="A10" t="s">
        <v>29</v>
      </c>
      <c r="B10" s="2">
        <v>7.2679999999999997E-6</v>
      </c>
      <c r="C10">
        <v>1</v>
      </c>
      <c r="D10" s="2">
        <f>B10*C10</f>
        <v>7.2679999999999997E-6</v>
      </c>
    </row>
    <row r="11" spans="1:5" x14ac:dyDescent="0.25">
      <c r="A11" t="s">
        <v>30</v>
      </c>
      <c r="B11" s="2">
        <v>2.0469999999999999E-5</v>
      </c>
      <c r="C11">
        <v>1</v>
      </c>
      <c r="D11" s="2">
        <f>B11*C11</f>
        <v>2.0469999999999999E-5</v>
      </c>
    </row>
    <row r="12" spans="1:5" x14ac:dyDescent="0.25">
      <c r="A12" t="s">
        <v>31</v>
      </c>
      <c r="B12" s="2">
        <v>9.9999999999999995E-7</v>
      </c>
      <c r="C12">
        <v>1</v>
      </c>
      <c r="D12" s="2">
        <f>B12*C12</f>
        <v>9.9999999999999995E-7</v>
      </c>
    </row>
    <row r="13" spans="1:5" x14ac:dyDescent="0.25">
      <c r="A13" s="1" t="s">
        <v>22</v>
      </c>
      <c r="D13" s="4">
        <f>SUM(D9:D12)</f>
        <v>2.8738052997999999E-5</v>
      </c>
    </row>
    <row r="15" spans="1:5" x14ac:dyDescent="0.25">
      <c r="A15" s="1" t="s">
        <v>12</v>
      </c>
    </row>
    <row r="16" spans="1:5" x14ac:dyDescent="0.25">
      <c r="A16" s="6" t="s">
        <v>37</v>
      </c>
      <c r="B16" s="2">
        <v>5.6200000000000004E-6</v>
      </c>
      <c r="C16" t="s">
        <v>34</v>
      </c>
      <c r="D16" s="2">
        <f>B16*3</f>
        <v>1.6860000000000001E-5</v>
      </c>
      <c r="E16" s="2" t="s">
        <v>35</v>
      </c>
    </row>
    <row r="17" spans="1:6" x14ac:dyDescent="0.25">
      <c r="A17" s="6" t="s">
        <v>38</v>
      </c>
      <c r="B17" s="2">
        <v>2.2829999999999999E-4</v>
      </c>
      <c r="C17">
        <v>1</v>
      </c>
      <c r="D17" s="2">
        <f>B17*C17</f>
        <v>2.2829999999999999E-4</v>
      </c>
      <c r="F17" s="2"/>
    </row>
    <row r="18" spans="1:6" x14ac:dyDescent="0.25">
      <c r="A18" s="6" t="s">
        <v>31</v>
      </c>
      <c r="B18" s="2">
        <v>9.9999999999999995E-7</v>
      </c>
      <c r="C18">
        <v>1</v>
      </c>
      <c r="D18" s="2">
        <f>B18*C18</f>
        <v>9.9999999999999995E-7</v>
      </c>
    </row>
    <row r="19" spans="1:6" x14ac:dyDescent="0.25">
      <c r="A19" s="1" t="s">
        <v>22</v>
      </c>
      <c r="D19" s="4">
        <f>SUM(D16:D18)</f>
        <v>2.4616000000000004E-4</v>
      </c>
    </row>
    <row r="21" spans="1:6" x14ac:dyDescent="0.25">
      <c r="A21" s="1" t="s">
        <v>39</v>
      </c>
    </row>
    <row r="22" spans="1:6" x14ac:dyDescent="0.25">
      <c r="A22" t="s">
        <v>40</v>
      </c>
      <c r="B22" s="2">
        <v>1.028E-5</v>
      </c>
      <c r="C22" t="s">
        <v>32</v>
      </c>
      <c r="D22" s="2">
        <v>1.05677E-10</v>
      </c>
      <c r="E22" s="2" t="s">
        <v>43</v>
      </c>
    </row>
    <row r="23" spans="1:6" x14ac:dyDescent="0.25">
      <c r="A23" s="6" t="s">
        <v>31</v>
      </c>
      <c r="B23" s="2">
        <v>9.9999999999999995E-7</v>
      </c>
      <c r="C23">
        <v>1</v>
      </c>
      <c r="D23" s="2">
        <f>B23*C23</f>
        <v>9.9999999999999995E-7</v>
      </c>
    </row>
    <row r="24" spans="1:6" x14ac:dyDescent="0.25">
      <c r="A24" s="6" t="s">
        <v>41</v>
      </c>
      <c r="B24" s="2">
        <v>2.2829999999999999E-4</v>
      </c>
      <c r="C24">
        <v>1</v>
      </c>
      <c r="D24" s="2">
        <f>B24*C24</f>
        <v>2.2829999999999999E-4</v>
      </c>
    </row>
    <row r="25" spans="1:6" x14ac:dyDescent="0.25">
      <c r="A25" s="1" t="s">
        <v>22</v>
      </c>
      <c r="D25" s="4">
        <f>SUM(D22:D24)</f>
        <v>2.2930010567699999E-4</v>
      </c>
    </row>
    <row r="27" spans="1:6" x14ac:dyDescent="0.25">
      <c r="A27" s="1" t="s">
        <v>44</v>
      </c>
    </row>
    <row r="28" spans="1:6" x14ac:dyDescent="0.25">
      <c r="A28" t="s">
        <v>45</v>
      </c>
      <c r="B28" s="2">
        <v>1E-8</v>
      </c>
      <c r="C28" t="s">
        <v>48</v>
      </c>
      <c r="D28" s="2">
        <f>2 * B28</f>
        <v>2E-8</v>
      </c>
      <c r="E28" t="s">
        <v>51</v>
      </c>
    </row>
    <row r="29" spans="1:6" x14ac:dyDescent="0.25">
      <c r="A29" s="6" t="s">
        <v>46</v>
      </c>
      <c r="B29" s="2">
        <v>1.0279999999999999E-7</v>
      </c>
      <c r="C29">
        <v>1</v>
      </c>
      <c r="D29" s="2">
        <f>B29*C29</f>
        <v>1.0279999999999999E-7</v>
      </c>
    </row>
    <row r="30" spans="1:6" x14ac:dyDescent="0.25">
      <c r="A30" t="s">
        <v>47</v>
      </c>
      <c r="B30" s="2">
        <v>2.29983E-5</v>
      </c>
      <c r="C30">
        <v>1</v>
      </c>
      <c r="D30" s="2">
        <f>B30*C30</f>
        <v>2.29983E-5</v>
      </c>
    </row>
    <row r="31" spans="1:6" x14ac:dyDescent="0.25">
      <c r="A31" t="s">
        <v>49</v>
      </c>
      <c r="B31" s="2">
        <v>7.2789999999999999E-5</v>
      </c>
      <c r="C31">
        <v>1</v>
      </c>
      <c r="D31" s="2">
        <f>B31*C31</f>
        <v>7.2789999999999999E-5</v>
      </c>
    </row>
    <row r="32" spans="1:6" x14ac:dyDescent="0.25">
      <c r="A32" s="1" t="s">
        <v>22</v>
      </c>
      <c r="D32" s="4">
        <f>SUM(D28:D31)</f>
        <v>9.5911100000000004E-5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TII - ManualEx</vt:lpstr>
      <vt:lpstr>RBD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2016-04-14T05:38:20Z</dcterms:modified>
</cp:coreProperties>
</file>