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ЭтаКнига" defaultThemeVersion="124226"/>
  <bookViews>
    <workbookView xWindow="0" yWindow="0" windowWidth="19200" windowHeight="7665" activeTab="2"/>
  </bookViews>
  <sheets>
    <sheet name="Заявление" sheetId="2" r:id="rId1"/>
    <sheet name="Договор физ.лицо" sheetId="7" r:id="rId2"/>
    <sheet name="Договор физ.лицо(Дистанционная)" sheetId="8" r:id="rId3"/>
    <sheet name="Лист2" sheetId="3" r:id="rId4"/>
    <sheet name="Справочники" sheetId="4" state="hidden" r:id="rId5"/>
    <sheet name="Циклы" sheetId="5" state="hidden" r:id="rId6"/>
  </sheets>
  <definedNames>
    <definedName name="a34c91" localSheetId="5">Циклы!$O$19</definedName>
    <definedName name="email">Заявление!$E$4</definedName>
    <definedName name="K_экономики_менеджмента_и_медицинского_права">Циклы!$AD$2:$AD$4</definedName>
    <definedName name="Z_0FEA4E74_1606_4183_BFDB_E3384F70B7E0_.wvu.PrintArea" localSheetId="0" hidden="1">Заявление!$A$1:$AD$51</definedName>
    <definedName name="Z_72873BB0_B661_4720_B5B4_2EB8D1878E7C_.wvu.PrintArea" localSheetId="0" hidden="1">Заявление!$A$1:$AD$51</definedName>
    <definedName name="Адрес">Заявление!$F$5</definedName>
    <definedName name="База_обучения">Заявление!$T$21</definedName>
    <definedName name="Вид_обучения">Заявление!$F$15</definedName>
    <definedName name="Вид_оплаты_обучения">Заявление!$F$20</definedName>
    <definedName name="ВидОбучения">Справочники!$G$2:$G$5</definedName>
    <definedName name="Выдан">Заявление!$O$25</definedName>
    <definedName name="Год2">Заявление!$W$18</definedName>
    <definedName name="Дата_выдачи">Заявление!$V$11</definedName>
    <definedName name="Дата_регистрации">Заявление!$G$51</definedName>
    <definedName name="Дата_рождения">Заявление!$F$3</definedName>
    <definedName name="Диплом">Заявление!$E$6</definedName>
    <definedName name="Длит_в_часах">Заявление!$AA$19</definedName>
    <definedName name="ДлительностьВЧасах">Справочники!$J$2:$J$12</definedName>
    <definedName name="Должность">Заявление!$F$10</definedName>
    <definedName name="ДолжностьСписок">Справочники!$F$2:$F$51</definedName>
    <definedName name="Другое">Заявление!$U$10</definedName>
    <definedName name="Имя">Заявление!$N$2</definedName>
    <definedName name="Индекс">Заявление!$AA$5</definedName>
    <definedName name="ИНН_юрлица">Заявление!$X$20</definedName>
    <definedName name="Интерн_ординат">Заявление!$E$7</definedName>
    <definedName name="ИнтернОрдинат">Справочники!$E$2:$E$5</definedName>
    <definedName name="К_акушерства_и_гинекологии">Циклы!$C$2:$C$70</definedName>
    <definedName name="К_анестезиологии_и_реаниматологии">Циклы!$D$2:$D$24</definedName>
    <definedName name="К_болезней_уха_горла_носа">Циклы!$E$2:$E$9</definedName>
    <definedName name="К_глазных_болезней">Циклы!$F$2:$F$10</definedName>
    <definedName name="К_госпитальной_педиатрии">Циклы!$AK$2:$AK$9</definedName>
    <definedName name="К_инфекционных_болезней">Циклы!$G$2:$G$20</definedName>
    <definedName name="К_клинической_лабораторной_диагностики">Циклы!$H$2:$H$29</definedName>
    <definedName name="К_клинической_судебной_медицины">Циклы!$I$2:$I$28</definedName>
    <definedName name="К_кожных_и_венерических_болезней">Циклы!$J$2:$J$25</definedName>
    <definedName name="К_лучевой_диагностики">Циклы!$K$2:$K$34</definedName>
    <definedName name="К_медицинской_реабилитации_и_физиотерапии">Циклы!$L$2:$L$59</definedName>
    <definedName name="К_неврологии_нейрохирургии_и_медицинской_генетики">Циклы!$AJ$2:$AJ$8</definedName>
    <definedName name="К_неврологии_психиатрии_и_наркологии">Циклы!$M$2:$M$74</definedName>
    <definedName name="К_общая_и_клиническая_фармакология">Циклы!$AH$2:$AH$15</definedName>
    <definedName name="К_общей_врачебной_практики_и_геронтологии">Циклы!$N$2:$N$59</definedName>
    <definedName name="К_общественного_здоровья_и_здравоохранения">Циклы!$O$2:$O$30</definedName>
    <definedName name="К_Общественного_здоровья_и_здравоохранения_ФДПО_Средний_мед.персонал">Циклы!$AL$2:$AL$120</definedName>
    <definedName name="К_онкологии">Циклы!$P$2:$P$19</definedName>
    <definedName name="К_патологической_анатомии">Циклы!$Q$2:$Q$15</definedName>
    <definedName name="К_педиатрии">Циклы!$R$2:$R$49</definedName>
    <definedName name="К_пропедевтики_внутренних_болезней">Циклы!$AI$2:$AI$13</definedName>
    <definedName name="К_профилактической_медицины">Циклы!$S$2:$S$185</definedName>
    <definedName name="К_психиатрии_и_медицинской_психологии">Циклы!$AF$2:$AF$28</definedName>
    <definedName name="К_симуляционно_аккредитационный_центр">Циклы!$AO$2:$AO$22</definedName>
    <definedName name="К_скорой_медицинской_помощи">Циклы!$T$2:$T$65</definedName>
    <definedName name="К_стоматологии">Циклы!$U$2:$U$66</definedName>
    <definedName name="К_терапевтической_стоматологии">Циклы!$AG$2:$AG$14</definedName>
    <definedName name="К_терапии">Циклы!$V$2:$V$36</definedName>
    <definedName name="К_травматологии_ортопедии_и_военно_полевой_хирургии">Циклы!$W$2:$W$35</definedName>
    <definedName name="К_управления_и_экономики_фармации_и_фармацевтической_технологии">Циклы!$Y$2:$Y$30</definedName>
    <definedName name="К_урологии">Циклы!$X$2:$X$11</definedName>
    <definedName name="К_факультетской_и_поликлинической_педиатрии">Циклы!$Z$2:$Z$10</definedName>
    <definedName name="К_физической_культуры_и_спорта">Циклы!$AM$2:$AM$8</definedName>
    <definedName name="К_фтизиатрии">Циклы!$AA$2:$AA$7</definedName>
    <definedName name="К_хирургии">Циклы!$AB$2:$AB$62</definedName>
    <definedName name="К_челюстно_лицевой_хирургии_и_имплантологии">Циклы!$AC$2:$AC$41</definedName>
    <definedName name="К_эндокринологии_и_внутренних_болезней">Циклы!$AN$2:$AN$4</definedName>
    <definedName name="Кафедра">Заявление!$D$14</definedName>
    <definedName name="Кафедры">Циклы!$A$2:$A$40</definedName>
    <definedName name="Конец_обучения">Заявление!$M$18</definedName>
    <definedName name="Место_обучения">Заявление!$F$21</definedName>
    <definedName name="Место_работы_1">Заявление!$F$8</definedName>
    <definedName name="Место_работы_2">Заявление!$A$9</definedName>
    <definedName name="МестоОбучения">Справочники!$B$2:$B$4</definedName>
    <definedName name="Месяцы">Справочники!$Q$2:$Q$13</definedName>
    <definedName name="на_базе">Заявление!$S$21</definedName>
    <definedName name="Название_цикла">Заявление!$F$16</definedName>
    <definedName name="Начало_обучения">Заявление!$G$18</definedName>
    <definedName name="Номер">Заявление!$I$25</definedName>
    <definedName name="_xlnm.Print_Area" localSheetId="1">'Договор физ.лицо'!$A$1:$CJ$248</definedName>
    <definedName name="_xlnm.Print_Area" localSheetId="2">'Договор физ.лицо(Дистанционная)'!$A$1:$CJ$248</definedName>
    <definedName name="_xlnm.Print_Area" localSheetId="0">Заявление!$A$1:$AD$51</definedName>
    <definedName name="Образование">Заявление!$N$6</definedName>
    <definedName name="Отчество">Заявление!$X$2</definedName>
    <definedName name="Очн_дистанционн">Заявление!$F$19</definedName>
    <definedName name="Плательщик">Заявление!$P$20</definedName>
    <definedName name="ПлательщикСписок">Справочники!$K$2:$K$4</definedName>
    <definedName name="Пол">Заявление!$M$3</definedName>
    <definedName name="ПолСписок">Справочники!$D$2:$D$3</definedName>
    <definedName name="Посещаемость">Лист2!$AU$2</definedName>
    <definedName name="Серия">Заявление!$F$25</definedName>
    <definedName name="Сертификат">Заявление!$F$11</definedName>
    <definedName name="СНИЛС">Заявление!$V$3</definedName>
    <definedName name="Специальность">Заявление!$P$7</definedName>
    <definedName name="Специальность_обучения">Заявление!$F$17</definedName>
    <definedName name="Специальность_раб">Заявление!$F$12</definedName>
    <definedName name="Специальность_сертификат">Заявление!$K$12</definedName>
    <definedName name="Специальность_сертификату">Заявление!$K$12</definedName>
    <definedName name="СпециальностьСестрыСписок">Справочники!$P$2:$P$36</definedName>
    <definedName name="СпециальностьСписок">Справочники!$C$2:$C$103</definedName>
    <definedName name="СпособОплаты">Справочники!$A$2:$A$3</definedName>
    <definedName name="Стаж_должности">Заявление!$M$13</definedName>
    <definedName name="Стаж_специальности">Заявление!$X$13</definedName>
    <definedName name="Телефон">Заявление!$X$4</definedName>
    <definedName name="Тесты">Лист2!$AY$2</definedName>
    <definedName name="Университетская_клиника">Циклы!$AE$2:$AE$48</definedName>
    <definedName name="УровеньОбразованияСписок">Справочники!$M$2:$M$3</definedName>
    <definedName name="Факультет">Заявление!$W$6</definedName>
    <definedName name="Факультет_медсестер">Справочники!$L$2:$L$13</definedName>
    <definedName name="ФакультетСписок">Справочники!$H$2:$H$9</definedName>
    <definedName name="Фамилия">Заявление!$D$2</definedName>
    <definedName name="ФормаОбучения">Справочники!$I$2:$I$6</definedName>
  </definedNames>
  <calcPr calcId="145621"/>
  <customWorkbookViews>
    <customWorkbookView name="методист - Личное представление" guid="{72873BB0-B661-4720-B5B4-2EB8D1878E7C}" mergeInterval="0" personalView="1" maximized="1" xWindow="-8" yWindow="-8" windowWidth="1456" windowHeight="844" activeSheetId="1" showComments="commIndAndComment"/>
    <customWorkbookView name="1 - Личное представление" guid="{0FEA4E74-1606-4183-BFDB-E3384F70B7E0}" mergeInterval="0" personalView="1" maximized="1" xWindow="-4" yWindow="-4" windowWidth="1928" windowHeight="1048" activeSheetId="1"/>
  </customWorkbookViews>
</workbook>
</file>

<file path=xl/calcChain.xml><?xml version="1.0" encoding="utf-8"?>
<calcChain xmlns="http://schemas.openxmlformats.org/spreadsheetml/2006/main">
  <c r="O23" i="8" l="1"/>
  <c r="I20" i="8"/>
  <c r="O23" i="7"/>
  <c r="AC22" i="7"/>
  <c r="A242" i="8"/>
  <c r="AX237" i="8"/>
  <c r="AB237" i="8"/>
  <c r="B209" i="8"/>
  <c r="B244" i="8" s="1"/>
  <c r="BX208" i="8"/>
  <c r="BX243" i="8" s="1"/>
  <c r="AS208" i="8"/>
  <c r="AS243" i="8" s="1"/>
  <c r="A207" i="8"/>
  <c r="R204" i="8"/>
  <c r="R239" i="8" s="1"/>
  <c r="D204" i="8"/>
  <c r="D239" i="8" s="1"/>
  <c r="BJ171" i="8"/>
  <c r="BM212" i="8" s="1"/>
  <c r="BM247" i="8" s="1"/>
  <c r="AT170" i="8"/>
  <c r="AT166" i="8"/>
  <c r="AT163" i="8"/>
  <c r="AT162" i="8"/>
  <c r="AT159" i="8"/>
  <c r="BX22" i="8"/>
  <c r="BB22" i="8"/>
  <c r="AU22" i="8"/>
  <c r="Y22" i="8"/>
  <c r="A18" i="8"/>
  <c r="A15" i="8"/>
  <c r="A9" i="8"/>
  <c r="A9" i="7"/>
  <c r="A15" i="7"/>
  <c r="A18" i="7"/>
  <c r="I20" i="7"/>
  <c r="Y22" i="7"/>
  <c r="AU22" i="7"/>
  <c r="BB22" i="7"/>
  <c r="BX22" i="7"/>
  <c r="AT139" i="7"/>
  <c r="AT142" i="7"/>
  <c r="AT143" i="7"/>
  <c r="AT146" i="7"/>
  <c r="AT150" i="7"/>
  <c r="BJ151" i="7"/>
  <c r="BM212" i="7" s="1"/>
  <c r="BM247" i="7" s="1"/>
  <c r="D204" i="7"/>
  <c r="D239" i="7" s="1"/>
  <c r="R204" i="7"/>
  <c r="A207" i="7"/>
  <c r="AS208" i="7"/>
  <c r="BX208" i="7"/>
  <c r="B209" i="7"/>
  <c r="AB237" i="7"/>
  <c r="AX237" i="7"/>
  <c r="R239" i="7"/>
  <c r="A242" i="7"/>
  <c r="AS243" i="7"/>
  <c r="BX243" i="7"/>
  <c r="B244" i="7"/>
  <c r="BF22" i="8"/>
  <c r="BF22" i="7"/>
  <c r="AC22" i="8"/>
  <c r="AO1" i="5" l="1"/>
  <c r="AN1" i="5" l="1"/>
  <c r="AM1" i="5"/>
  <c r="AL1" i="5"/>
  <c r="AK1" i="5"/>
  <c r="AJ1" i="5"/>
  <c r="AA2" i="3" l="1"/>
  <c r="BK2" i="3"/>
  <c r="Y2" i="3"/>
  <c r="W2" i="3"/>
  <c r="AI1" i="5" l="1"/>
  <c r="AH1" i="5" l="1"/>
  <c r="AF1" i="5" l="1"/>
  <c r="L1" i="5" l="1"/>
  <c r="AB2" i="3" l="1"/>
  <c r="AD1" i="5" l="1"/>
  <c r="AI2" i="3" l="1"/>
  <c r="AE1" i="5" l="1"/>
  <c r="BV2" i="3" l="1"/>
  <c r="BT2" i="3"/>
  <c r="BU2" i="3"/>
  <c r="BS2" i="3"/>
  <c r="T2" i="3"/>
  <c r="A2" i="3" l="1"/>
  <c r="B2" i="3"/>
  <c r="C2" i="3"/>
  <c r="E2" i="3"/>
  <c r="F2" i="3"/>
  <c r="G2" i="3"/>
  <c r="H2" i="3"/>
  <c r="I2" i="3"/>
  <c r="J2" i="3"/>
  <c r="K2" i="3"/>
  <c r="L2" i="3"/>
  <c r="M2" i="3"/>
  <c r="N2" i="3"/>
  <c r="O2" i="3"/>
  <c r="P2" i="3"/>
  <c r="Q2" i="3"/>
  <c r="R2" i="3"/>
  <c r="S2" i="3"/>
  <c r="U2" i="3"/>
  <c r="V2" i="3"/>
  <c r="X2" i="3"/>
  <c r="AC2" i="3"/>
  <c r="AE2" i="3"/>
  <c r="AJ2" i="3"/>
  <c r="D2" i="3" l="1"/>
  <c r="T1" i="5"/>
  <c r="AC1" i="5" l="1"/>
  <c r="AB1" i="5"/>
  <c r="AA1" i="5"/>
  <c r="Z1" i="5"/>
  <c r="Y1" i="5"/>
  <c r="X1" i="5"/>
  <c r="W1" i="5"/>
  <c r="V1" i="5"/>
  <c r="U1" i="5"/>
  <c r="S1" i="5"/>
  <c r="R1" i="5"/>
  <c r="Q1" i="5"/>
  <c r="P1" i="5"/>
  <c r="O1" i="5"/>
  <c r="N1" i="5"/>
  <c r="M1" i="5"/>
  <c r="K1" i="5"/>
  <c r="J1" i="5"/>
  <c r="I1" i="5"/>
  <c r="H1" i="5"/>
  <c r="G1" i="5"/>
  <c r="F1" i="5"/>
  <c r="E1" i="5"/>
  <c r="D1" i="5"/>
  <c r="C1" i="5"/>
</calcChain>
</file>

<file path=xl/sharedStrings.xml><?xml version="1.0" encoding="utf-8"?>
<sst xmlns="http://schemas.openxmlformats.org/spreadsheetml/2006/main" count="2035" uniqueCount="1772">
  <si>
    <t>Фамилия</t>
  </si>
  <si>
    <t>Имя</t>
  </si>
  <si>
    <t>Отчество</t>
  </si>
  <si>
    <t>Должность</t>
  </si>
  <si>
    <t>Специальность</t>
  </si>
  <si>
    <t>Кафедра</t>
  </si>
  <si>
    <t>Сроки обучения</t>
  </si>
  <si>
    <t>Дата регистрации:</t>
  </si>
  <si>
    <t>СНИЛС</t>
  </si>
  <si>
    <t>Телефон</t>
  </si>
  <si>
    <t xml:space="preserve">Сертификат № </t>
  </si>
  <si>
    <t>лет</t>
  </si>
  <si>
    <t>Диплом №</t>
  </si>
  <si>
    <t>Название цикла</t>
  </si>
  <si>
    <t>Подлинность сведений, указанных в карте регистрации, подтверждаю.</t>
  </si>
  <si>
    <t>Место работы:</t>
  </si>
  <si>
    <t>Место обучения:</t>
  </si>
  <si>
    <t>Электр. почта</t>
  </si>
  <si>
    <t xml:space="preserve">Дата рождения </t>
  </si>
  <si>
    <t>Пол</t>
  </si>
  <si>
    <t>с</t>
  </si>
  <si>
    <t>по</t>
  </si>
  <si>
    <t>г.</t>
  </si>
  <si>
    <t>Непрерывный стаж: в данной должности</t>
  </si>
  <si>
    <t>лет, по данной специальности</t>
  </si>
  <si>
    <t>Способ оплаты:</t>
  </si>
  <si>
    <t>специальность</t>
  </si>
  <si>
    <t>Вид обучения</t>
  </si>
  <si>
    <t>Интернатура</t>
  </si>
  <si>
    <t>Ординатура</t>
  </si>
  <si>
    <t>Пол выбрать из списка</t>
  </si>
  <si>
    <t>Интернатура и (или) ординатура и ее специальность</t>
  </si>
  <si>
    <t>Вид обучения выбрать из списка</t>
  </si>
  <si>
    <t>Название цикла выбрать из списка</t>
  </si>
  <si>
    <t>Способ оплаты выбрать из списка</t>
  </si>
  <si>
    <t>Карту распечатать, подписать, сканировать или фотографировать подписанный вариант</t>
  </si>
  <si>
    <t>Для выбора из списка выделить ячейку, тогда у нее справа появится треугольник раскрытия списка</t>
  </si>
  <si>
    <t>Отправить при регистрации и файл Excell  и цветной скан или фото</t>
  </si>
  <si>
    <t>Заполнить все выделенные цветом поля</t>
  </si>
  <si>
    <t>Место обучения</t>
  </si>
  <si>
    <t>Факультет</t>
  </si>
  <si>
    <t>бюджетное</t>
  </si>
  <si>
    <t>на кафедре</t>
  </si>
  <si>
    <t>мужской</t>
  </si>
  <si>
    <t>ассистент</t>
  </si>
  <si>
    <t>внебюджетное</t>
  </si>
  <si>
    <t>выездное</t>
  </si>
  <si>
    <t>женский</t>
  </si>
  <si>
    <t>бактериолог</t>
  </si>
  <si>
    <t>профессиональная переподготовка</t>
  </si>
  <si>
    <t>биолог</t>
  </si>
  <si>
    <t>повышение квалификации с сертификатом</t>
  </si>
  <si>
    <t>ведущий научный сотрудник</t>
  </si>
  <si>
    <t>ведущий специалист</t>
  </si>
  <si>
    <t>врач</t>
  </si>
  <si>
    <t>врач приемного покоя (отделения)</t>
  </si>
  <si>
    <t>врач-дежурант</t>
  </si>
  <si>
    <t>врач-лаборант</t>
  </si>
  <si>
    <t>врач-ординатор</t>
  </si>
  <si>
    <t>врач-статистик</t>
  </si>
  <si>
    <t>главн.эксп.обл.по МСЭ</t>
  </si>
  <si>
    <t>главный врач</t>
  </si>
  <si>
    <t>главный педиатр</t>
  </si>
  <si>
    <t>главный специалист</t>
  </si>
  <si>
    <t>директор</t>
  </si>
  <si>
    <t>доцент</t>
  </si>
  <si>
    <t>заведующий аптекой</t>
  </si>
  <si>
    <t>заведующий выездной бригадой</t>
  </si>
  <si>
    <t>заведующий женской консультацией</t>
  </si>
  <si>
    <t>заведующий кабинетом</t>
  </si>
  <si>
    <t>заведующий кафедрой</t>
  </si>
  <si>
    <t>заведующий лабораторией</t>
  </si>
  <si>
    <t>заведующий отделением</t>
  </si>
  <si>
    <t>заведующий отделом</t>
  </si>
  <si>
    <t>заведующий поликлиникой</t>
  </si>
  <si>
    <t>заведующий ССП</t>
  </si>
  <si>
    <t>заведующий ФАП</t>
  </si>
  <si>
    <t>заведующий(нач.,рук-ль)</t>
  </si>
  <si>
    <t>заместитель главного врача</t>
  </si>
  <si>
    <t>заместитель директора</t>
  </si>
  <si>
    <t>заместитель начальника отдела</t>
  </si>
  <si>
    <t>инструктор</t>
  </si>
  <si>
    <t>интерн</t>
  </si>
  <si>
    <t>клинический ординатор</t>
  </si>
  <si>
    <t>медсестра</t>
  </si>
  <si>
    <t>младший научный сотрудник</t>
  </si>
  <si>
    <t>научный сотрудник</t>
  </si>
  <si>
    <t>начальник отдела</t>
  </si>
  <si>
    <t>председатель обкома профсоюза работников здравоох</t>
  </si>
  <si>
    <t>преподаватель</t>
  </si>
  <si>
    <t>провизор</t>
  </si>
  <si>
    <t>профессор</t>
  </si>
  <si>
    <t>прочие должности</t>
  </si>
  <si>
    <t>старшая медсестра</t>
  </si>
  <si>
    <t>старший врач</t>
  </si>
  <si>
    <t>старший лаборант</t>
  </si>
  <si>
    <t>старший научный сотрудник</t>
  </si>
  <si>
    <t>ученый секретарь</t>
  </si>
  <si>
    <t>другое</t>
  </si>
  <si>
    <t>повышение квалификации в системе НМО</t>
  </si>
  <si>
    <t>ФИО</t>
  </si>
  <si>
    <t>место работы</t>
  </si>
  <si>
    <t>должность</t>
  </si>
  <si>
    <t>Действующий сертификат №</t>
  </si>
  <si>
    <t>Дата выдачи сертификата</t>
  </si>
  <si>
    <t>Дата рождения</t>
  </si>
  <si>
    <t>e-mail</t>
  </si>
  <si>
    <t>телефон</t>
  </si>
  <si>
    <t>индекс места жительства</t>
  </si>
  <si>
    <t>адрес места жительства</t>
  </si>
  <si>
    <t>диплом №</t>
  </si>
  <si>
    <t>интернатура / 
ординатура</t>
  </si>
  <si>
    <t>специальность 
по интернатуре
/ ординатуре</t>
  </si>
  <si>
    <t>Непрерывный стаж: в данной должности, лет</t>
  </si>
  <si>
    <t>по данной специальности, лет</t>
  </si>
  <si>
    <t>Вид 
обучения</t>
  </si>
  <si>
    <t>Продолжительность, час</t>
  </si>
  <si>
    <t>назвиние цикла</t>
  </si>
  <si>
    <t>Примечние к циклу</t>
  </si>
  <si>
    <t>дата начала
цикла</t>
  </si>
  <si>
    <t>дата окончания
цикла</t>
  </si>
  <si>
    <t>ДОТ и 
ЭО, %</t>
  </si>
  <si>
    <t>вид 
оплаты</t>
  </si>
  <si>
    <t>Цена обучения в договоре</t>
  </si>
  <si>
    <t>Общ. сумма договора (можно не заполнять)</t>
  </si>
  <si>
    <t>Цена базовая (утвержденная приказом)</t>
  </si>
  <si>
    <t>ИНН Плательщика</t>
  </si>
  <si>
    <t>Плательщик</t>
  </si>
  <si>
    <t>№ договора
контрагента (если есть)</t>
  </si>
  <si>
    <t>№ договора ПИМУ</t>
  </si>
  <si>
    <t>дата заключения</t>
  </si>
  <si>
    <t xml:space="preserve">
скан договора есть</t>
  </si>
  <si>
    <t>оригинал договора есть</t>
  </si>
  <si>
    <t>№ квитанц об опл
платеж поручен</t>
  </si>
  <si>
    <t>сумма оплачена</t>
  </si>
  <si>
    <t>дата оплаты</t>
  </si>
  <si>
    <t>месяц/год на з/плату</t>
  </si>
  <si>
    <t>Результат обучения 
(успешно завершон, не завершил)</t>
  </si>
  <si>
    <t>Посещаемость %</t>
  </si>
  <si>
    <t>Практические навыки оценка 1-5</t>
  </si>
  <si>
    <t>Собеседование (экзамен) оценка 1-5</t>
  </si>
  <si>
    <t>Решение кейсов оценка 1-5</t>
  </si>
  <si>
    <t>Тесты %</t>
  </si>
  <si>
    <t>Тесты оценка 1-5</t>
  </si>
  <si>
    <t>Реферат</t>
  </si>
  <si>
    <t>Дневник стажировки</t>
  </si>
  <si>
    <t>Наличие образовательного сертификата</t>
  </si>
  <si>
    <t>Примечание 1</t>
  </si>
  <si>
    <t>Протокол сертификац. экзамена
№</t>
  </si>
  <si>
    <t>Удостоверение
Диплом №</t>
  </si>
  <si>
    <t>Сертификат 
№</t>
  </si>
  <si>
    <t>Приказ 
о зачислении №</t>
  </si>
  <si>
    <t>Приказ об 
отчислении №</t>
  </si>
  <si>
    <t>Дата приказа 
об отчислении</t>
  </si>
  <si>
    <t>Все сканы документов</t>
  </si>
  <si>
    <t>Скан паспорта</t>
  </si>
  <si>
    <t>Скан диплома</t>
  </si>
  <si>
    <t>Скан интерн /ордин</t>
  </si>
  <si>
    <t>Скан Удост о ПК</t>
  </si>
  <si>
    <t>Скан сетрификата</t>
  </si>
  <si>
    <t>Скан ТК</t>
  </si>
  <si>
    <t>Наименование организации, почтовый адрес и телефон</t>
  </si>
  <si>
    <t>Данные сертифика по указанной выше специальности</t>
  </si>
  <si>
    <t>повышение квалификации краткосрочное</t>
  </si>
  <si>
    <t>Форма обучения</t>
  </si>
  <si>
    <t>Дистанционная (ДОТ и ЭО)</t>
  </si>
  <si>
    <t>Длительность в часах</t>
  </si>
  <si>
    <t>Юр. лицо</t>
  </si>
  <si>
    <t>Физ. лицо</t>
  </si>
  <si>
    <t>дистанционное</t>
  </si>
  <si>
    <t>Подтверждаю также, что в настоящее время не обучаюсь на сертификационных циклах, в ординатуре.</t>
  </si>
  <si>
    <t>Адрес слушателя</t>
  </si>
  <si>
    <t>Индекс</t>
  </si>
  <si>
    <t>Длительность цикла в часах</t>
  </si>
  <si>
    <t>Очная</t>
  </si>
  <si>
    <t>факультет</t>
  </si>
  <si>
    <t>Специальность по сертификату</t>
  </si>
  <si>
    <t>Очно-заочная с ДОТ и ЭО</t>
  </si>
  <si>
    <t>ТФОМС</t>
  </si>
  <si>
    <t>Форма Обучения</t>
  </si>
  <si>
    <t>Для вида обучения повышение квалификации краткосрочное это поле можно не заполнять</t>
  </si>
  <si>
    <t>Наличие интерн/ординатуры</t>
  </si>
  <si>
    <t>Имена диапазонов</t>
  </si>
  <si>
    <t>К_акушерства_и_гинекологии</t>
  </si>
  <si>
    <t>К_анестезиологии_и_реаниматологии</t>
  </si>
  <si>
    <t>К_болезней_уха_горла_носа</t>
  </si>
  <si>
    <t>К_глазных_болезней</t>
  </si>
  <si>
    <t>К_инфекционных_болезней</t>
  </si>
  <si>
    <t>К_клинической_лабораторной_диагностики</t>
  </si>
  <si>
    <t>К_клинической_судебной_медицины</t>
  </si>
  <si>
    <t>К_кожных_и_венерических_болезней</t>
  </si>
  <si>
    <t>К_лучевой_диагностики</t>
  </si>
  <si>
    <t>К_медицинской_реабилитации_и_физиотерапии</t>
  </si>
  <si>
    <t>К_неврологии_психиатрии_и_наркологии</t>
  </si>
  <si>
    <t>К_общей_врачебной_практики_и_геронтологии</t>
  </si>
  <si>
    <t>К_общественного_здоровья_и_здравоохранения</t>
  </si>
  <si>
    <t>К_онкологии</t>
  </si>
  <si>
    <t>К_патологической_анатомии</t>
  </si>
  <si>
    <t>К_педиатрии</t>
  </si>
  <si>
    <t>К_профилактической_медицины</t>
  </si>
  <si>
    <t>К_скорой_медицинской_помощи</t>
  </si>
  <si>
    <t>К_стоматологии</t>
  </si>
  <si>
    <t>К_терапии</t>
  </si>
  <si>
    <t>К_травматологии_ортопедии_и_военно_полевой_хирургии</t>
  </si>
  <si>
    <t>К_урологии</t>
  </si>
  <si>
    <t>К_управления_и_экономики_фармации_и_фармацевтической_технологии</t>
  </si>
  <si>
    <t>К_факультетской_и_поликлинической_педиатрии</t>
  </si>
  <si>
    <t>К_фтизиатрии</t>
  </si>
  <si>
    <t>К_хирургии</t>
  </si>
  <si>
    <t>К_челюстно_лицевой_хирургии_и_имплантологии</t>
  </si>
  <si>
    <t>Акушерство и гинекология - 144</t>
  </si>
  <si>
    <t>Неотложные состояния в акушерстве и гинекологии - 144</t>
  </si>
  <si>
    <t>Ультразвуковая диагностика в акушерстве и гинекологии - 144</t>
  </si>
  <si>
    <t>Актуальные вопросы регионарной анестезии - 144</t>
  </si>
  <si>
    <t>Анестезиология и реаниматология - 144</t>
  </si>
  <si>
    <t>Неотложная анестезиология и реаниматология - 144</t>
  </si>
  <si>
    <t>Оториноларингология - 144</t>
  </si>
  <si>
    <t>Воспалительные заболевания глотки и гортани - 36</t>
  </si>
  <si>
    <t>Воспалительные заболевания наружного и среднего уха - 36</t>
  </si>
  <si>
    <t>Воспалительные заболевания полости носа и околоносовых пазух - 36</t>
  </si>
  <si>
    <t>Негнойные заболевания среднего и внутреннего уха - 36</t>
  </si>
  <si>
    <t>Инфекционные болезни - 500</t>
  </si>
  <si>
    <t>Инфекционные болезни - 144</t>
  </si>
  <si>
    <t>Актуальные вопросы гепатологии - 36</t>
  </si>
  <si>
    <t>Актуальные вопросы паразитологии - 36</t>
  </si>
  <si>
    <t>Клиническая лабораторная диагностика - 144</t>
  </si>
  <si>
    <t>Избранные разделы цитологической диагностики новообразований - 72</t>
  </si>
  <si>
    <t>Иммуногематология - 72</t>
  </si>
  <si>
    <t>ИФА и ПЦР в клинической лабораторной диагностике - 72</t>
  </si>
  <si>
    <t>Лабораторная диагностика урогенитальных инфекций - 36</t>
  </si>
  <si>
    <t>Актуальные вопросы дерматовенерологии (дистанционная форма обучения) - 144</t>
  </si>
  <si>
    <t>Дерматовенерология - 144</t>
  </si>
  <si>
    <t>Косметология - 144</t>
  </si>
  <si>
    <t>Дерматоскопия - 72</t>
  </si>
  <si>
    <t>Детская дерматология - 36</t>
  </si>
  <si>
    <t>Лазерные технологии в дерматологии и косметологии - 36</t>
  </si>
  <si>
    <t>Современные аспекты инфекций, передающихся половым путем - 36</t>
  </si>
  <si>
    <t>Болезни волос и волосистой кожи головы - 18</t>
  </si>
  <si>
    <t>Дерматоонкология - 18</t>
  </si>
  <si>
    <t>Дерматоскопия - 18</t>
  </si>
  <si>
    <t>Сосудистая патология в дерматологии - 18</t>
  </si>
  <si>
    <t>Ультразвуковая диагностика - 144</t>
  </si>
  <si>
    <t>Рентгенология - 144</t>
  </si>
  <si>
    <t>Основы КТ и МРТ - 216</t>
  </si>
  <si>
    <t>Лечебная физкультура и спортивная медицина - 500</t>
  </si>
  <si>
    <t>Гирудотерапия - 144</t>
  </si>
  <si>
    <t>Лечебная физкультура и спортивная медицина - 144</t>
  </si>
  <si>
    <t>Мануальная терапия - 144</t>
  </si>
  <si>
    <t>Медицинская реабилитация в практической медицине - 144</t>
  </si>
  <si>
    <t>Рефлексотерапия - 144</t>
  </si>
  <si>
    <t>Электрорефлексотерапия - 144</t>
  </si>
  <si>
    <t>Избранные вопросы лечебной физкультуры и спортивной медицины - 36</t>
  </si>
  <si>
    <t>Избранные вопросы мануальной терапии - 36</t>
  </si>
  <si>
    <t>Избранные вопросы рефлексотерапии - 36</t>
  </si>
  <si>
    <t>Избранные вопросы физиотерапии - 36</t>
  </si>
  <si>
    <t>Неврология - 144</t>
  </si>
  <si>
    <t>Неврология для терапевтов - 144</t>
  </si>
  <si>
    <t>Функциональная диагностика в неврологии - 144</t>
  </si>
  <si>
    <t>Локальная инъекционная терапия в неврологии - 36</t>
  </si>
  <si>
    <t>Детская психиатрия - 36</t>
  </si>
  <si>
    <t>Общая и частная психопатология - 36</t>
  </si>
  <si>
    <t>Организация помощи лицам с психическими и наркологическими расстройствами - 36</t>
  </si>
  <si>
    <t>Пропедевтика в психиатрии и общая психопатология - 36</t>
  </si>
  <si>
    <t>Психотерапия при различных психических расстройствах - 36</t>
  </si>
  <si>
    <t>Синдром зависимости - 36</t>
  </si>
  <si>
    <t>Теоретические основы психотерапии - 36</t>
  </si>
  <si>
    <t>Терапия психических расстройств - 36</t>
  </si>
  <si>
    <t>Частная психиатрия - 36</t>
  </si>
  <si>
    <t>Терапия - 500</t>
  </si>
  <si>
    <t>Терапия - 144</t>
  </si>
  <si>
    <t>Управление структурным подразделением медицинской организации - 72</t>
  </si>
  <si>
    <t>Экспертиза качества медицинской помощи в медицинских организациях - 72</t>
  </si>
  <si>
    <t>Экспертиза временной нетрудоспособности - 72</t>
  </si>
  <si>
    <t>Общественное здоровье и здравоохранение в современных условиях - 36</t>
  </si>
  <si>
    <t>Управление, экономика и финансирование здравоохранения - 36</t>
  </si>
  <si>
    <t>Экспертиза временной нетрудоспособности - 36</t>
  </si>
  <si>
    <t>Экспертиза качества медицинской помощи - 36</t>
  </si>
  <si>
    <t>Охрана здоровья детей и подростков - 144</t>
  </si>
  <si>
    <t>Первая помощь пострадавшим в ЧС - 36</t>
  </si>
  <si>
    <t>Процедурное и прививочное дело - 36</t>
  </si>
  <si>
    <t>Охрана здоровья детей и подростков - 288</t>
  </si>
  <si>
    <t>Сестринское дело в терапии - 288</t>
  </si>
  <si>
    <t>Сестринское дело в хирургии - 288</t>
  </si>
  <si>
    <t>Сестринское дело в терапии - 144</t>
  </si>
  <si>
    <t>Сестринское дело в хирургии - 144</t>
  </si>
  <si>
    <t>Патологическая анатомия - 500</t>
  </si>
  <si>
    <t>Патологическая анатомия - 144</t>
  </si>
  <si>
    <t>Детская кардиология - 144</t>
  </si>
  <si>
    <t>Детская эндокринология - 144</t>
  </si>
  <si>
    <t>Педиатрия - 144</t>
  </si>
  <si>
    <t>Актуальные вопросы детской эндокринологии - 72</t>
  </si>
  <si>
    <t>Актуальные вопросы педиатрии - 36</t>
  </si>
  <si>
    <t>Избранные вопросы патологии детей раннего возраста - 36</t>
  </si>
  <si>
    <t>Избранные вопросы педиатрии: заболевания органов пищеварительной системы у детей - 36</t>
  </si>
  <si>
    <t>Избранные вопросы питания детей разного возраста - 36</t>
  </si>
  <si>
    <t>Инфекционная патология периода новорожденности - 36</t>
  </si>
  <si>
    <t>Неотложные состояния в неонатологии - 36</t>
  </si>
  <si>
    <t>Неотложные состояния в педиатрии - 36</t>
  </si>
  <si>
    <t>Патология доношенного ребенка - 36</t>
  </si>
  <si>
    <t>Патология недоношенного ребенка - 36</t>
  </si>
  <si>
    <t>Бактериология - 504</t>
  </si>
  <si>
    <t>Гигиена детей и подростков - 504</t>
  </si>
  <si>
    <t>Гигиена питания - 504</t>
  </si>
  <si>
    <t>Гигиена труда - 504</t>
  </si>
  <si>
    <t>Общая гигиена - 504</t>
  </si>
  <si>
    <t>Социальная гигиена и организация госсанэпидслужбы - 504</t>
  </si>
  <si>
    <t>Эпидемиология - 504</t>
  </si>
  <si>
    <t>Лабораторное дело в вирусологии - 288</t>
  </si>
  <si>
    <t>Организация дезинфекционного дела - 288</t>
  </si>
  <si>
    <t>Организация санитарного просвещения - 288</t>
  </si>
  <si>
    <t>Современные аспекты эпидемиологического надзора - 288</t>
  </si>
  <si>
    <t>Современные вопросы энтомологии - 288</t>
  </si>
  <si>
    <t>Бактериология - 144</t>
  </si>
  <si>
    <t>Гигиена детей и подростков - 144</t>
  </si>
  <si>
    <t>Гигиена питания - 144</t>
  </si>
  <si>
    <t>Дезинфектология - 144</t>
  </si>
  <si>
    <t>Коммунальная гигиена - 144</t>
  </si>
  <si>
    <t>Общая гигиена - 144</t>
  </si>
  <si>
    <t>Современные аспекты эпидемиологического надзора - 144</t>
  </si>
  <si>
    <t>Современные вопросы общей гигиены - 144</t>
  </si>
  <si>
    <t>Современные вопросы энтомологии - 144</t>
  </si>
  <si>
    <t>Социальная гигиена и организация госсанэпидслужбы - 144</t>
  </si>
  <si>
    <t>Токсикология - 144</t>
  </si>
  <si>
    <t>Эпидемиология - 144</t>
  </si>
  <si>
    <t>Лабораторное дело в бактериологии - 144</t>
  </si>
  <si>
    <t>Лабораторное дело в вирусологии - 144</t>
  </si>
  <si>
    <t>Лабораторное дело в паразитологии - 144</t>
  </si>
  <si>
    <t>Организация дезинфекционного дела - 144</t>
  </si>
  <si>
    <t>Актуальные вопросы гигиены труда и гигиены детей и подростков - 36</t>
  </si>
  <si>
    <t>Актуальные вопросы коммунальной гигиены и гигиены питания - 36</t>
  </si>
  <si>
    <t>Актуальные вопросы общей и госпитальной эпидемиологии - 36</t>
  </si>
  <si>
    <t>Организационные аспекты гигиенического воспитания - 36</t>
  </si>
  <si>
    <t>Нефрология - 500</t>
  </si>
  <si>
    <t>Скорая медицинская помощь - 500</t>
  </si>
  <si>
    <t>Скорая и неотложная помощь - 250</t>
  </si>
  <si>
    <t>Скорая и неотложная помощь - 216</t>
  </si>
  <si>
    <t>Скорая медицинская помощь - 144</t>
  </si>
  <si>
    <t>Неотложная медицинская помощь - 72</t>
  </si>
  <si>
    <t>Актуальные вопросы неотложной кардиологии - 36</t>
  </si>
  <si>
    <t>Лекарственная токсикология - 36</t>
  </si>
  <si>
    <t>Неотложная медицинская помощь - 36</t>
  </si>
  <si>
    <t>Неотложная помощь при некоторых экстремальных состояниях - 36</t>
  </si>
  <si>
    <t>Оказание первой помощи - 36</t>
  </si>
  <si>
    <t>Синдром диабетической стопы: диагностика, современные методы лечения - 36</t>
  </si>
  <si>
    <t>Сестринское дело в стоматологии - 288</t>
  </si>
  <si>
    <t>Современные аспекты ортопедической помощи населению - 288</t>
  </si>
  <si>
    <t>Сестринское дело в стоматологии - 144</t>
  </si>
  <si>
    <t>Современные аспекты ортопедической помощи населению - 144</t>
  </si>
  <si>
    <t>Современные аспекты профилактической стоматологии - 144</t>
  </si>
  <si>
    <t>Стоматологическая помощь населению - 144</t>
  </si>
  <si>
    <t>Методы повышения качества ортопедического лечения несъемными протезами - 36</t>
  </si>
  <si>
    <t>Основы эстетической стоматологии - 36</t>
  </si>
  <si>
    <t>Принципы онконастороженности и законченности диагностического этапа в алгоритме обследования пациентов стоматологического профиля - 36</t>
  </si>
  <si>
    <t>Протокол обследования пародонтологического пациента - 36</t>
  </si>
  <si>
    <t>Современная концепция использования композитных материалов, знание которой гарантирует успех прямой реставрации зубов - 36</t>
  </si>
  <si>
    <t>Современные вопросы диагностики и лечения заболеваний слизистой оболочки полости рта и пародонта. Принцип онконастороженности в алгоритме обследования пациентов стоматологического профиля - 36</t>
  </si>
  <si>
    <t>Современные методы диагностики заболеваний пародонта - 36</t>
  </si>
  <si>
    <t>Фотодиагностика и фотодокументирование в практике врача стоматолога - 36</t>
  </si>
  <si>
    <t>Хирургические аспекты дентальной имплантации - 36</t>
  </si>
  <si>
    <t>Гастроэнтерология - 500</t>
  </si>
  <si>
    <t>Гематология - 500</t>
  </si>
  <si>
    <t>Диетология - 500</t>
  </si>
  <si>
    <t>Кардиология - 500</t>
  </si>
  <si>
    <t>Пульмонология - 500</t>
  </si>
  <si>
    <t>Ревматология - 500</t>
  </si>
  <si>
    <t>Функциональная диагностика - 500</t>
  </si>
  <si>
    <t>Болезни щитовидной железы - 144</t>
  </si>
  <si>
    <t>Гастроэнтерология - 144</t>
  </si>
  <si>
    <t>Гематология - 144</t>
  </si>
  <si>
    <t>Диетология - 144</t>
  </si>
  <si>
    <t>Кардиология - 144</t>
  </si>
  <si>
    <t>Клиническая диабетология и ожирение - 144</t>
  </si>
  <si>
    <t>Нефрология - 144</t>
  </si>
  <si>
    <t>Пульмонология - 144</t>
  </si>
  <si>
    <t>Ревматология - 144</t>
  </si>
  <si>
    <t>Функциональная диагностика - 144</t>
  </si>
  <si>
    <t>Эндокринология - 144</t>
  </si>
  <si>
    <t>Управление и экономика фармации - 504</t>
  </si>
  <si>
    <t>Фармацевтическая технология - 504</t>
  </si>
  <si>
    <t>Фармацевтическая химия и фармакогнозия - 504</t>
  </si>
  <si>
    <t>Современные аспекты работы фармацевтов - 288</t>
  </si>
  <si>
    <t>Современные аспекты работы фармацевтов - 144</t>
  </si>
  <si>
    <t>Управление и экономика фармации - 144</t>
  </si>
  <si>
    <t>Фармацевтическая технология - 144</t>
  </si>
  <si>
    <t>Фармацевтическая химия и фармакогнозия - 144</t>
  </si>
  <si>
    <t>Экономика и управление в фармации - 144</t>
  </si>
  <si>
    <t>Оптовая, розничная торговля, отпуск лекарственных препаратов и других товаров аптечного ассортимента - 36</t>
  </si>
  <si>
    <t>Организационные, правовые и экономические аспекты деятельности фармацевтической организации - 36</t>
  </si>
  <si>
    <t>Организация и проведение изготовления и контроля качества лекарственных средств в условиях фармацевтических организаций - 36</t>
  </si>
  <si>
    <t>Организация и проведение экспертизы лекарственных средств - 36</t>
  </si>
  <si>
    <t>Особенности организации и осуществления технологических процессов при производстве и изготовлении лекарственных средств - 36</t>
  </si>
  <si>
    <t>Особенности процедуры изъятия лекарственных средств из гражданского оборота - 36</t>
  </si>
  <si>
    <t>Осуществление контроля и надзора в фармацевтической деятельности - 36</t>
  </si>
  <si>
    <t>Отдельные аспекты процедуры ввода лекарственных средств в гражданский оборот - 36</t>
  </si>
  <si>
    <t>Фармацевтическое консультирование и информирование - 36</t>
  </si>
  <si>
    <t>Аллергология и иммунология - 500</t>
  </si>
  <si>
    <t>Аллергология и иммунология - 144</t>
  </si>
  <si>
    <t>Фтизиатрия - 144</t>
  </si>
  <si>
    <t>Современные аспекты борьбы с туберкулезом - 36</t>
  </si>
  <si>
    <t>Операционное дело - 288</t>
  </si>
  <si>
    <t>Сестринская помощь детям при хирургических заболеваниях - 288</t>
  </si>
  <si>
    <t>Актуальные вопросы детской хирургии - 144</t>
  </si>
  <si>
    <t>Актуальные вопросы сосудистой хирургии - 144</t>
  </si>
  <si>
    <t>Актуальные вопросы флебологии - 144</t>
  </si>
  <si>
    <t>Детская хирургия - 144</t>
  </si>
  <si>
    <t>Колопроктология - 144</t>
  </si>
  <si>
    <t>Лапароскопическая хирургия - 144</t>
  </si>
  <si>
    <t>Операционное дело - 144</t>
  </si>
  <si>
    <t>Сестринская помощь детям при хирургических заболеваниях - 144</t>
  </si>
  <si>
    <t>Сестринское дело в педиатрии - 144</t>
  </si>
  <si>
    <t>Торакальная хирургия - 144</t>
  </si>
  <si>
    <t>Хирургия - 144</t>
  </si>
  <si>
    <t>Абдоминальная хирургия - 36</t>
  </si>
  <si>
    <t>Амбулаторная хирургия - 36</t>
  </si>
  <si>
    <t>Ангиохирургия - 36</t>
  </si>
  <si>
    <t>Колопроктология - 36</t>
  </si>
  <si>
    <t>Лапароскопическая хирургия - 36</t>
  </si>
  <si>
    <t>Торакальная хирургия - 36</t>
  </si>
  <si>
    <t>если выездное, то на базе</t>
  </si>
  <si>
    <t>за счет средств ОМС</t>
  </si>
  <si>
    <t>паспорт: серия</t>
  </si>
  <si>
    <t>№</t>
  </si>
  <si>
    <t>Согласие на обработку персональных данных в соответствии с законом 152-ФЗ от 27.07.2006</t>
  </si>
  <si>
    <t>Ф.И.О., подпись</t>
  </si>
  <si>
    <t>Организация, стандартизация и управление деятельностью клинико-диагностических лабораторий - 36</t>
  </si>
  <si>
    <t>Клиническая лабораторная диагностика инфекций, передаваемых половым путем - 36</t>
  </si>
  <si>
    <t>Лечебное дело</t>
  </si>
  <si>
    <t>Лабораторная диагностика</t>
  </si>
  <si>
    <t>Акушерское дело</t>
  </si>
  <si>
    <t>Медико-профилактическое дело</t>
  </si>
  <si>
    <t>Сестринское дело</t>
  </si>
  <si>
    <t>Медицинский массаж</t>
  </si>
  <si>
    <t>Стматология</t>
  </si>
  <si>
    <t>Стоматология ортопедическая</t>
  </si>
  <si>
    <t>Стоматология Профилактическая</t>
  </si>
  <si>
    <t>Фармация</t>
  </si>
  <si>
    <t>Факультет медсестер</t>
  </si>
  <si>
    <t>Уровень образования</t>
  </si>
  <si>
    <t>высшее</t>
  </si>
  <si>
    <t>среднее</t>
  </si>
  <si>
    <t>Списки по образованию</t>
  </si>
  <si>
    <t>ФакультетСписок</t>
  </si>
  <si>
    <t>Факультет_медсестер</t>
  </si>
  <si>
    <t>по специальности</t>
  </si>
  <si>
    <t>Образование</t>
  </si>
  <si>
    <t>Специальность по текущему обучению</t>
  </si>
  <si>
    <t>База обучения</t>
  </si>
  <si>
    <t>Амбулаторно-поликлиническая помощь в акушерстве и гинекологии - 144</t>
  </si>
  <si>
    <t>Гинекология детского и подросткового возраста - 144</t>
  </si>
  <si>
    <t>Эндоскопия в гинекологии - 144</t>
  </si>
  <si>
    <t>Кольпоскопия и цервикальная патология - 72</t>
  </si>
  <si>
    <t>Лапароскопия в гинекологии - 36</t>
  </si>
  <si>
    <t>Невынашивание беременности - 36</t>
  </si>
  <si>
    <t>Организация, стандартизация и управление деятельностью клинико-диагностических лабораторий - 72</t>
  </si>
  <si>
    <t>Возможности ИФА в условиях современной клинико-диагностической лаборатории - 36</t>
  </si>
  <si>
    <t>Клиническая лабораторная диагностика - 36</t>
  </si>
  <si>
    <t>Дерматовенерология - 500</t>
  </si>
  <si>
    <t>Косметология - 500</t>
  </si>
  <si>
    <t>Рефлексотерапия - 500</t>
  </si>
  <si>
    <t>Профпатология - 144</t>
  </si>
  <si>
    <t>Медико-социальная экспертиза - 36</t>
  </si>
  <si>
    <t>Медицинская статистика. Информационно-коммуникационные технологии в здравоохранении - 36</t>
  </si>
  <si>
    <t>Организационно-правовые вопросы в сфере здравоохранения - 36</t>
  </si>
  <si>
    <t>Актуальные вопросы патологии пищеварительной системы детей раннего возраста - 36</t>
  </si>
  <si>
    <t>Санитарно-гигиенические лабораторные исследования - 504</t>
  </si>
  <si>
    <t>Санитарно-гигиенические лабораторные исследования - 144</t>
  </si>
  <si>
    <t>Санитарно-эпидемиологическая безопасность при проведении эндоскопических манипуляций - 72</t>
  </si>
  <si>
    <t>Экспертиза временной нетрудоспособности. Медико-социальная экспертиза - 72</t>
  </si>
  <si>
    <t>Экспертиза качества оказанной медицинской помощи - 72</t>
  </si>
  <si>
    <t>Избранные вопросы ЭКГ-диагностики в условиях догоспитального этапа - 36</t>
  </si>
  <si>
    <t>Контроль (экспертиза) качества и безопасности медицинской деятельности - 36</t>
  </si>
  <si>
    <t>Управление качеством и безопасностью медицинской деятельности в медицинских организациях - 36</t>
  </si>
  <si>
    <t>Управление медицинскими организациями - 36</t>
  </si>
  <si>
    <t>Грамотное выполнение анестезиологического пособия врачом-стоматологом – основа, знание которой обеспечивает качество и безопасность лечения - 36</t>
  </si>
  <si>
    <t>Профессиональное отбеливание зубов в практике врача-стоматолога - 36</t>
  </si>
  <si>
    <t>Организация и осуществление торгово-закупочной деятельности в сфере обращения лекарственных средств и других товаров аптечного ассортимента - 36</t>
  </si>
  <si>
    <t>Челюстно-лицевая хирургия - 144</t>
  </si>
  <si>
    <t>Управление сестринской деятельностью - 144</t>
  </si>
  <si>
    <t>Повреждения позвоночника и травматическая болезнь спинного мозга: принципы и тактика лечения у детей и взрослых - 72</t>
  </si>
  <si>
    <t>Хирургические аспекты дегенеративной патологии поясничного отдела позвоночника - 36</t>
  </si>
  <si>
    <t>Фотодинамическая терапия злокачественных опухолей головного мозга - 18</t>
  </si>
  <si>
    <t>Хирургия деформаций позвоночника: оценка рисков и выбор оптимальной тактики с позиций доказательной медицины - 18</t>
  </si>
  <si>
    <t>Оказание медицинской помощи пациентам с термической травмой, в том числе детям (обучение на рабочем месте) - 36</t>
  </si>
  <si>
    <t>Реабилитация больных с последствиями ожогов - 36</t>
  </si>
  <si>
    <t>Регионарная анестезия в травматологии и ортопедии - 72</t>
  </si>
  <si>
    <t>Проводниковая анестезия при операциях на конечностях - 36</t>
  </si>
  <si>
    <t>Сердечно-легочная реанимация - 18</t>
  </si>
  <si>
    <t>Трудные дыхательные пути - 18</t>
  </si>
  <si>
    <t>Ультразвуковая навигация в анестезиологии - 18</t>
  </si>
  <si>
    <t>Артроскопия крупных суставов верхней и нижней конечностей - 144</t>
  </si>
  <si>
    <t>Хирургия тазобедренного и коленного суставов: от органосохраняющих вмешательств и первичного эндопротезирования до ревизионного эндопротезирования - 144</t>
  </si>
  <si>
    <t>Эндопротезирование крупных суставов - 72</t>
  </si>
  <si>
    <t>Лечебно-диагностическая артроскопия крупных суставов - 36</t>
  </si>
  <si>
    <t>Эндопротезирование тазобедренного и коленного суставов - 36</t>
  </si>
  <si>
    <t>Диагностика и лечение гнойно-воспалительных заболеваний в остеологии и последствий травм костей и суставов - 36</t>
  </si>
  <si>
    <t>Микроволновая рефлексотерапия низкоинтенсивным шумовым излучением - 72</t>
  </si>
  <si>
    <t>Рефлексотерапия в реабилитации больных травматолого-ортопедического профиля - 72</t>
  </si>
  <si>
    <t>Сегментарная нейрофункциональная электропунктурная диагностика в практике врача рефлексотерапевта (вегетативный тест И. Накатани, динамическая сегментарная диагностика) - 72</t>
  </si>
  <si>
    <t>Тепловизионная диагностика в неврологии - 36</t>
  </si>
  <si>
    <t>Гипербарическая медицина - 20</t>
  </si>
  <si>
    <t>Гастроэнтерология - 576</t>
  </si>
  <si>
    <t>Актуальные проблемы в детской гепатологии - 36</t>
  </si>
  <si>
    <t>Воспалительные заболевания кишечника - 36</t>
  </si>
  <si>
    <t>Магнитно-резонансная томография в детской гастроэнтерологии - 18</t>
  </si>
  <si>
    <t>Особенности ультразвуковой диагностики органов пищеварения при муковисцидозе - 18</t>
  </si>
  <si>
    <t>Рентгенологическая диагностика в детской гастроэнтерологии - 18</t>
  </si>
  <si>
    <t>Ультразвуковая диагностика в детской гастроэнтерологии - 18</t>
  </si>
  <si>
    <t>Функциональные методы исследования в гастроэнтерологии - 18</t>
  </si>
  <si>
    <t>K_экономики_менеджмента_и_медицинского_права</t>
  </si>
  <si>
    <r>
      <t>выдан</t>
    </r>
    <r>
      <rPr>
        <u/>
        <sz val="10"/>
        <color theme="1"/>
        <rFont val="Times New Roman"/>
        <family val="1"/>
        <charset val="204"/>
      </rPr>
      <t xml:space="preserve"> </t>
    </r>
  </si>
  <si>
    <t>ИНН юрлица</t>
  </si>
  <si>
    <t>Физиотерапия - 500</t>
  </si>
  <si>
    <t>Гигиеническое воспитание - 504</t>
  </si>
  <si>
    <t>Сестринское операционное дело - 288</t>
  </si>
  <si>
    <t>Неонатология - 144</t>
  </si>
  <si>
    <t>Дезинфектология - 504</t>
  </si>
  <si>
    <t>Коммунальная гигиена - 504</t>
  </si>
  <si>
    <t>Физиотерапия - 144</t>
  </si>
  <si>
    <t>Ввоз, регистрация и пострегистрационный мониторинг эффективности и безопасности применения лекарственных средств и других фармацевтических товаров - 36</t>
  </si>
  <si>
    <t>Трихоскопия - 18</t>
  </si>
  <si>
    <t>Токсикология - 504</t>
  </si>
  <si>
    <t>Лабораторное дело в бактериологии - 288</t>
  </si>
  <si>
    <t>Сердечно–сосудистая хирургия - 144</t>
  </si>
  <si>
    <t>Лабораторное дело в паразитологии - 288</t>
  </si>
  <si>
    <t>Вопросы паллиативной помощи в деятельности специалиста сестринского дела - 288</t>
  </si>
  <si>
    <t>Диетология - 288</t>
  </si>
  <si>
    <t>Медицина общей практики - 288</t>
  </si>
  <si>
    <t>Медицинская статистика - 288</t>
  </si>
  <si>
    <t>Основы восстановительной медицины - 288</t>
  </si>
  <si>
    <t>Охрана здоровья детей и подростков с дефектами умственного и физического развития - 288</t>
  </si>
  <si>
    <t>Охрана здоровья женщины - 288</t>
  </si>
  <si>
    <t>Современные вопросы общей гигиены - 288</t>
  </si>
  <si>
    <t>Охрана здоровья работников водного и морского транспорта - 288</t>
  </si>
  <si>
    <t>Охрана здоровья работников промышленных и других предприятий - 288</t>
  </si>
  <si>
    <t>Охрана здоровья сельского населения - 288</t>
  </si>
  <si>
    <t>Первичная медико-профилактическая помощь населению - 288</t>
  </si>
  <si>
    <t>Биоэмбриоинформационная система (eciwo). Диагностика и рефлексотерапия болевого синдрома - 36</t>
  </si>
  <si>
    <t>Первичная медико-санитарная помощь взрослому населению - 288</t>
  </si>
  <si>
    <t>Первичная медико-санитарная помощь взрослым и детям - 288</t>
  </si>
  <si>
    <t>Первичная медико-санитарная помощь детям - 288</t>
  </si>
  <si>
    <t>Сестринская помощь больным с кожными и венерическими заболеваниями - 288</t>
  </si>
  <si>
    <t>Сестринская помощь гинекологическим больным - 288</t>
  </si>
  <si>
    <t>Сестринская помощь детям - 288</t>
  </si>
  <si>
    <t>Гигиена труда - 144</t>
  </si>
  <si>
    <t>Принципы 3D диагностики в ортодонтии - 36</t>
  </si>
  <si>
    <t>Сестринская помощь детям с аллергическими заболеваниями - 288</t>
  </si>
  <si>
    <t>Гигиеническое воспитание - 144</t>
  </si>
  <si>
    <t>Сестринская помощь детям с нарушением речи - 288</t>
  </si>
  <si>
    <t>Сестринская помощь ожоговым больным - 288</t>
  </si>
  <si>
    <t>Сестринская помощь онкологическим больным - 288</t>
  </si>
  <si>
    <t>Проявления хронического рецидивирующего афтозного стоматита и глоссалгии в полости рта - 36</t>
  </si>
  <si>
    <t>Сестринская социальная помощь - 288</t>
  </si>
  <si>
    <t>Сестринский уход за новорожденными - 288</t>
  </si>
  <si>
    <t>Сестринское дело в аллергологии - 288</t>
  </si>
  <si>
    <t>Сестринское дело в гастроэнтерологии - 288</t>
  </si>
  <si>
    <t>Современные методы лечения и диагностики кариеса и его осложнений - 36</t>
  </si>
  <si>
    <t>Сестринское дело в детской оториноларингологии - 288</t>
  </si>
  <si>
    <t>Сестринское дело в детской офтальмологии - 288</t>
  </si>
  <si>
    <t>Сестринское дело в детской эндокринологии - 288</t>
  </si>
  <si>
    <t>Сестринское дело в кардиологии - 288</t>
  </si>
  <si>
    <t>Сестринское дело в курортологии - 288</t>
  </si>
  <si>
    <t>Сестринское дело в наркологии - 288</t>
  </si>
  <si>
    <t>Сестринское дело в неврологии - 288</t>
  </si>
  <si>
    <t>Избранные вопросы дезинфектологии - 144</t>
  </si>
  <si>
    <t>Сестринское дело в оториноларингологии - 288</t>
  </si>
  <si>
    <t>Сестринское дело в офтальмологии - 288</t>
  </si>
  <si>
    <t>Сестринское дело в психиатрии - 288</t>
  </si>
  <si>
    <t>Сестринское дело в пульмонологии - 288</t>
  </si>
  <si>
    <t>Сестринское дело в травматологии - 288</t>
  </si>
  <si>
    <t>Сестринское дело в урологии - 288</t>
  </si>
  <si>
    <t>Сестринское дело в эндокринологии - 288</t>
  </si>
  <si>
    <t>Сестринское дело во фтизиатрии - 288</t>
  </si>
  <si>
    <t>Сестринское дело при инфекциях - 288</t>
  </si>
  <si>
    <t>Социальная помощь детям и подросткам - 288</t>
  </si>
  <si>
    <t>Социальная помощь лицам пожилого и старческого возраста - 288</t>
  </si>
  <si>
    <t>Социальная помощь психическим больным - 288</t>
  </si>
  <si>
    <t>Управление и экономика в здравоохранении - 288</t>
  </si>
  <si>
    <t>Вопросы паллиативной помощи в деятельности специалиста сестринского дела - 144</t>
  </si>
  <si>
    <t>Медицина общей практики - 144</t>
  </si>
  <si>
    <t>Основы восстановительной медицины - 144</t>
  </si>
  <si>
    <t>Охрана здоровья детей и подростков с дефектами умственного и физического развития - 144</t>
  </si>
  <si>
    <t>Охрана здоровья женщины - 144</t>
  </si>
  <si>
    <t>Охрана здоровья работников водного и морского транспорта - 144</t>
  </si>
  <si>
    <t>Охрана здоровья работников промышленных и других предприятий - 144</t>
  </si>
  <si>
    <t>Охрана здоровья сельского населения - 144</t>
  </si>
  <si>
    <t>Первичная медико-профилактическая помощь населению - 144</t>
  </si>
  <si>
    <t>Первичная медико-санитарная помощь взрослому населению - 144</t>
  </si>
  <si>
    <t>Первичная медико-санитарная помощь взрослым и детям - 144</t>
  </si>
  <si>
    <t>Первичная медико-санитарная помощь детям - 144</t>
  </si>
  <si>
    <t>Сестринская помощь больным с кожными и венерическими заболеваниями - 144</t>
  </si>
  <si>
    <t>Сестринская помощь гинекологическим больным - 144</t>
  </si>
  <si>
    <t>Сестринская помощь детям - 144</t>
  </si>
  <si>
    <t>Сестринская помощь детям с аллергическими заболеваниями - 144</t>
  </si>
  <si>
    <t>Сестринская помощь детям с нарушением речи - 144</t>
  </si>
  <si>
    <t>Сестринская помощь ожоговым больным - 144</t>
  </si>
  <si>
    <t>Сестринская помощь онкологическим больным - 144</t>
  </si>
  <si>
    <t>Сестринская социальная помощь - 144</t>
  </si>
  <si>
    <t>Сестринский уход за новорожденными - 144</t>
  </si>
  <si>
    <t>Сестринское дело в аллергологии - 144</t>
  </si>
  <si>
    <t>Сестринское дело в гастроэнтерологии - 144</t>
  </si>
  <si>
    <t>Сестринское дело в детской оториноларингологии - 144</t>
  </si>
  <si>
    <t>Сестринское дело в детской офтальмологии - 144</t>
  </si>
  <si>
    <t>Сестринское дело в детской эндокринологии - 144</t>
  </si>
  <si>
    <t>Сестринское дело в кардиологии - 144</t>
  </si>
  <si>
    <t>Сестринское дело в курортологии - 144</t>
  </si>
  <si>
    <t>Сестринское дело в наркологии - 144</t>
  </si>
  <si>
    <t>Сестринское дело в неврологии - 144</t>
  </si>
  <si>
    <t>Сестринское дело в оториноларингологии - 144</t>
  </si>
  <si>
    <t>Сестринское дело в офтальмологии - 144</t>
  </si>
  <si>
    <t>Сестринское дело в психиатрии - 144</t>
  </si>
  <si>
    <t>Сестринское дело в пульмонологии - 144</t>
  </si>
  <si>
    <t>Сестринское дело в травматологии - 144</t>
  </si>
  <si>
    <t>Сестринское дело в урологии - 144</t>
  </si>
  <si>
    <t>Сестринское дело в эндокринологии - 144</t>
  </si>
  <si>
    <t>Сестринское дело во фтизиатрии - 144</t>
  </si>
  <si>
    <t>Сестринское дело при инфекциях - 144</t>
  </si>
  <si>
    <t>Скорая и неотложная помощь - 144</t>
  </si>
  <si>
    <t>Современная медицинская статистика и вопросы компьютеризации - 144</t>
  </si>
  <si>
    <t>Современные аспекты управления, экономики здравоохранения - 144</t>
  </si>
  <si>
    <t>Социальная помощь детям и подросткам - 144</t>
  </si>
  <si>
    <t>Социальная помощь лицам пожилого и старческого возраста - 144</t>
  </si>
  <si>
    <t>Социальная помощь психическим больным - 144</t>
  </si>
  <si>
    <t>акушерства и гинекологии ФДПО</t>
  </si>
  <si>
    <t>анестезиологии и реаниматологии ФДПО</t>
  </si>
  <si>
    <t>болезней уха, горла, носа</t>
  </si>
  <si>
    <t>глазных болезней</t>
  </si>
  <si>
    <t>инфекционных болезней</t>
  </si>
  <si>
    <t>клинической лабораторной диагностики ФДПО</t>
  </si>
  <si>
    <t>клинической судебной медицины</t>
  </si>
  <si>
    <t>кожных и венерических болезней</t>
  </si>
  <si>
    <t>лучевой диагностики ФДПО</t>
  </si>
  <si>
    <t>неврологии, психиатрии и наркологии ФДПО</t>
  </si>
  <si>
    <t>общей врачебной практики и геронтологии ФДПО</t>
  </si>
  <si>
    <t>общественного здоровья и здравоохранения ФДПО</t>
  </si>
  <si>
    <t>онкологии ФДПО</t>
  </si>
  <si>
    <t>патологической анатомии</t>
  </si>
  <si>
    <t>педиатрии ФДПО</t>
  </si>
  <si>
    <t>профилактической медицины ФДПО</t>
  </si>
  <si>
    <t>скорой медицинской помощи ФДПО</t>
  </si>
  <si>
    <t>стоматологии ФДПО</t>
  </si>
  <si>
    <t>терапии ФДПО</t>
  </si>
  <si>
    <t>травматологии, ортопедии и военно-полевой хирургии им. М.В. Колокольцева</t>
  </si>
  <si>
    <t>урологии им. Е.В. Шахова</t>
  </si>
  <si>
    <t>управления и экономики фармации и фармацевтической технологии</t>
  </si>
  <si>
    <t>факультетской и поликлинической педиатрии</t>
  </si>
  <si>
    <t>фтизиатрии им. И.С. Николаева</t>
  </si>
  <si>
    <t>хирургии ФДПО</t>
  </si>
  <si>
    <t>экономики, менеджмента и медицинского права</t>
  </si>
  <si>
    <t>терапевтической стоматологии</t>
  </si>
  <si>
    <t>К_терапевтической_стоматологии</t>
  </si>
  <si>
    <t>Прочее</t>
  </si>
  <si>
    <t>Актуальные вопросы сестринского дела в реанимации и интенсивной терапии - 36</t>
  </si>
  <si>
    <t>Организация и проведение предсменных, предрейсовых и послесменных, послерейсовых медицинских осмотров - 36</t>
  </si>
  <si>
    <t>Современные аспекты сестринского дела в ЦСО - 36</t>
  </si>
  <si>
    <t>Современные аспекты сестринского дела в хирургии - 36</t>
  </si>
  <si>
    <t>СпециальностьСестры</t>
  </si>
  <si>
    <t>Анестезиология и реаниматология</t>
  </si>
  <si>
    <t>Бактериология</t>
  </si>
  <si>
    <t>Гигиена и санитария</t>
  </si>
  <si>
    <t>Гигиеническое воспитание</t>
  </si>
  <si>
    <t>Гистология</t>
  </si>
  <si>
    <t>Дезинфекционное дело</t>
  </si>
  <si>
    <t>Диетология</t>
  </si>
  <si>
    <t>Лабораторное дело</t>
  </si>
  <si>
    <t>Лечебная физкультура</t>
  </si>
  <si>
    <t>Медико-социальная помощь</t>
  </si>
  <si>
    <t>Медицинская оптика</t>
  </si>
  <si>
    <t>Медицинская статистика</t>
  </si>
  <si>
    <t>Наркология</t>
  </si>
  <si>
    <t>Общая практика</t>
  </si>
  <si>
    <t>Операционное дело</t>
  </si>
  <si>
    <t>Организация сестринского дела</t>
  </si>
  <si>
    <t>Реабилитационное сестринское дело</t>
  </si>
  <si>
    <t>Рентгенология</t>
  </si>
  <si>
    <t>Сестринское дело в косметологии</t>
  </si>
  <si>
    <t>Сестринское дело в педиатрии</t>
  </si>
  <si>
    <t>Скорая и неотложная помощь</t>
  </si>
  <si>
    <t>Стоматология</t>
  </si>
  <si>
    <t>Стоматология профилактическая</t>
  </si>
  <si>
    <t>Судебно-медицинская экспертиза</t>
  </si>
  <si>
    <t>Физиотерапия</t>
  </si>
  <si>
    <t>Функциональная диагностика</t>
  </si>
  <si>
    <t>Энтомология</t>
  </si>
  <si>
    <t>Эпидемиология (паразитология)</t>
  </si>
  <si>
    <t>Авиационная и космическая медицина</t>
  </si>
  <si>
    <t>Акушерство и гинекология</t>
  </si>
  <si>
    <t>Аллергология и иммунология</t>
  </si>
  <si>
    <t>Анестезиология-реаниматология</t>
  </si>
  <si>
    <t>Вирусология</t>
  </si>
  <si>
    <t>Водолазная медицина</t>
  </si>
  <si>
    <t>Гастроэнтерология</t>
  </si>
  <si>
    <t>Гематология</t>
  </si>
  <si>
    <t>Генетика</t>
  </si>
  <si>
    <t>Гериатрия</t>
  </si>
  <si>
    <t>Гигиена детей и подростков</t>
  </si>
  <si>
    <t>Гигиена питания</t>
  </si>
  <si>
    <t>Гигиена труда</t>
  </si>
  <si>
    <t>Дезинфектология</t>
  </si>
  <si>
    <t>Дерматовенерология</t>
  </si>
  <si>
    <t>Детская кардиология</t>
  </si>
  <si>
    <t>Детская онкология</t>
  </si>
  <si>
    <t>Детская урология-андрология</t>
  </si>
  <si>
    <t>Детская хирургия</t>
  </si>
  <si>
    <t>Детская эндокринология</t>
  </si>
  <si>
    <t>Инфекционные болезни</t>
  </si>
  <si>
    <t>Кардиология</t>
  </si>
  <si>
    <t>Клиническая лабораторная диагностика</t>
  </si>
  <si>
    <t>Клиническая фармакология</t>
  </si>
  <si>
    <t>Колопроктология</t>
  </si>
  <si>
    <t>Коммунальная гигиена</t>
  </si>
  <si>
    <t>Косметология</t>
  </si>
  <si>
    <t>Лабораторная генетика</t>
  </si>
  <si>
    <t>Лечебная физкультура и спортивная медицина</t>
  </si>
  <si>
    <t>Мануальная терапия</t>
  </si>
  <si>
    <t>Медико-социальная экспертиза</t>
  </si>
  <si>
    <t>Неврология</t>
  </si>
  <si>
    <t>Нейрохирургия</t>
  </si>
  <si>
    <t>Неонатология</t>
  </si>
  <si>
    <t>Нефрология</t>
  </si>
  <si>
    <t>Общая врачебная практика (семейная медицина)</t>
  </si>
  <si>
    <t>Общая гигиена</t>
  </si>
  <si>
    <t>Онкология</t>
  </si>
  <si>
    <t>Организация здравоохранения и общественное здоровье</t>
  </si>
  <si>
    <t>Ортодонтия</t>
  </si>
  <si>
    <t>Остеопатия</t>
  </si>
  <si>
    <t>Оториноларингология</t>
  </si>
  <si>
    <t>Офтальмология</t>
  </si>
  <si>
    <t>Паразитология</t>
  </si>
  <si>
    <t>Патологическая анатомия</t>
  </si>
  <si>
    <t>Педиатрия</t>
  </si>
  <si>
    <t>Пластическая хирургия</t>
  </si>
  <si>
    <t>Профпатология</t>
  </si>
  <si>
    <t>Психиатрия</t>
  </si>
  <si>
    <t>Психиатрия-наркология</t>
  </si>
  <si>
    <t>Психотерапия</t>
  </si>
  <si>
    <t>Пульмонология</t>
  </si>
  <si>
    <t>Радиационная гигиена</t>
  </si>
  <si>
    <t>Радиология</t>
  </si>
  <si>
    <t>Радиотерапия</t>
  </si>
  <si>
    <t>Ревматология</t>
  </si>
  <si>
    <t>Рентгенэндоваскулярные диагностика и лечение</t>
  </si>
  <si>
    <t>Рефлексотерапия</t>
  </si>
  <si>
    <t>Санитарно-гигиенические лабораторные исследования</t>
  </si>
  <si>
    <t>Сексология</t>
  </si>
  <si>
    <t>Сердечно-сосудистая хирургия</t>
  </si>
  <si>
    <t>Скорая медицинская помощь</t>
  </si>
  <si>
    <t>Социальная гигиена и организация госсанэпидслужбы</t>
  </si>
  <si>
    <t>Стоматология детская</t>
  </si>
  <si>
    <t>Стоматология общей практики</t>
  </si>
  <si>
    <t>Стоматология терапевтическая</t>
  </si>
  <si>
    <t>Стоматология хирургическая</t>
  </si>
  <si>
    <t>Судебно-психиатрическая экспертиза</t>
  </si>
  <si>
    <t>Сурдология-оториноларингология</t>
  </si>
  <si>
    <t>Терапия</t>
  </si>
  <si>
    <t>Токсикология</t>
  </si>
  <si>
    <t>Торакальная хирургия</t>
  </si>
  <si>
    <t>Травматология и ортопедия</t>
  </si>
  <si>
    <t>Трансфузиология</t>
  </si>
  <si>
    <t>Ультразвуковая диагностика</t>
  </si>
  <si>
    <t>Управление и экономика фармации</t>
  </si>
  <si>
    <t>Управление сестринской деятельностью</t>
  </si>
  <si>
    <t>Урология</t>
  </si>
  <si>
    <t>Фармацевтическая технология</t>
  </si>
  <si>
    <t>Фармацевтическая химия и фармакогнозия</t>
  </si>
  <si>
    <t>Фтизиатрия</t>
  </si>
  <si>
    <t>Хирургия</t>
  </si>
  <si>
    <t>Челюстно-лицевая хирургия</t>
  </si>
  <si>
    <t>Эндокринология</t>
  </si>
  <si>
    <t>Эндоскопия</t>
  </si>
  <si>
    <t>Эпидемиология</t>
  </si>
  <si>
    <t>Медицинская биохимия</t>
  </si>
  <si>
    <t>Медицинская биофизика</t>
  </si>
  <si>
    <t>Медицинская кибернетика</t>
  </si>
  <si>
    <t>Списки по специальности</t>
  </si>
  <si>
    <t>СпециальностьСписок</t>
  </si>
  <si>
    <t>СпециальностьСестрыСписок</t>
  </si>
  <si>
    <t>Университетская_клиника</t>
  </si>
  <si>
    <t>Университетская клиника</t>
  </si>
  <si>
    <t>Инт/орд/аккред</t>
  </si>
  <si>
    <t>Адрес для получения документов в случае отправки их по почте</t>
  </si>
  <si>
    <t>Это пояснения, их не печатать</t>
  </si>
  <si>
    <t>Актуальные вопросы профпатологии. Медицинские осмотры. Экспертиза профпригодности - 144</t>
  </si>
  <si>
    <t>Актуальные вопросы профпатологии. Медицинские осмотры. Экспертиза профпригодности - 72</t>
  </si>
  <si>
    <t>Магнитолазеротерапия - 144</t>
  </si>
  <si>
    <t>Лазерорефлексотерапия - 144</t>
  </si>
  <si>
    <t>Рефлексотерапия в неврологии - 144</t>
  </si>
  <si>
    <t>Физиотерапия в клинике нервных болезней - 144</t>
  </si>
  <si>
    <t>Физиотерапия в клинике внутренних болезней - 144</t>
  </si>
  <si>
    <t>Трансфузиология - 144</t>
  </si>
  <si>
    <t>Дата выдачи или продления</t>
  </si>
  <si>
    <t>Медико-пофилактическое дело</t>
  </si>
  <si>
    <t>Аккредитация</t>
  </si>
  <si>
    <t>В случае аккредитации специальность совпадает со спец-ю диплома, ее не нужно указывать повторно</t>
  </si>
  <si>
    <t>Сестринская косметология - 144</t>
  </si>
  <si>
    <t>Эндокринология в акушерстве и гинекологии - 144</t>
  </si>
  <si>
    <t>Современные аспекты инфекционных кожных заболеваний - 36</t>
  </si>
  <si>
    <t>Неинфекционные заболевания кожи - 36</t>
  </si>
  <si>
    <t>Смертельно опасные дерматозы - 36</t>
  </si>
  <si>
    <t>Частная дерматология. Болезни особых локализаций - 36</t>
  </si>
  <si>
    <t>Общая дерматология. Основы персонализированной терапии - 36</t>
  </si>
  <si>
    <t>Принципы организации и технологии медицинской реабилитации пациентов неврологического профиля - 36</t>
  </si>
  <si>
    <t>Общие принципы применения технологий физиотерапии, лечебной физкультуры, рефлексотерапии, мануальной терапии на этапах медицинской реабилитации - 36</t>
  </si>
  <si>
    <t>Технологии мануальной терапии в системе медицинской реабилитации при заболеваниях и повреждениях опорно-двигательного аппарата - 36</t>
  </si>
  <si>
    <t>Технологии медицинской реабилитации в вертеброневрологии - 36</t>
  </si>
  <si>
    <t>Избранные вопросы рефлексотерапии в детской неврологии - 36</t>
  </si>
  <si>
    <t>Медицинская реабилитация пациентов с острым коронарным синдромом - 36</t>
  </si>
  <si>
    <t>Рефлексотерапевтические технологии в гинекологии - 36</t>
  </si>
  <si>
    <t>Технологии медицинской реабилитации состояний после операций реваскуляризации миокарда - 36</t>
  </si>
  <si>
    <t>Физиотерапевтические подходы к медицинской реабилитации пациентов с бронхиальной астмой и ХОБЛ - 36</t>
  </si>
  <si>
    <t>Физиотерапевтические технологии в реабилитации пациентов с хронической патологией желудочно-кишечного тракта - 36</t>
  </si>
  <si>
    <t>Клиническая фармакология - 144</t>
  </si>
  <si>
    <t>Актуальные вопросы паллиативной медицинской помощи - 72</t>
  </si>
  <si>
    <t>Трансфузиология - 72</t>
  </si>
  <si>
    <t>Актуальные вопросы профилактического консультирования при диспансеризации взрослого населения - 36</t>
  </si>
  <si>
    <t>Современная обезболивающая терапия в амбулаторной практике - 36</t>
  </si>
  <si>
    <t>Актуальные вопросы заболеваний дыхательной системы в профпатологии - 36</t>
  </si>
  <si>
    <t>Препараты крови и кровезаменители - 18</t>
  </si>
  <si>
    <t>Современная трансфузионная терапия при массивной кровопотере - 18</t>
  </si>
  <si>
    <t>Актуальные вопросы электронейромиографии - 144</t>
  </si>
  <si>
    <t>Медицинский массаж - 144</t>
  </si>
  <si>
    <t>Актуальные вопросы сестринского дела в стоматологии - 36</t>
  </si>
  <si>
    <t>Актуальные вопросы сестринского дела в трансфузиологии - 36</t>
  </si>
  <si>
    <t>Сестринское дело в ЦСО - 144</t>
  </si>
  <si>
    <t>Современные методы ортопедического лечения пациентов с частичной и полной потерей зубов - 36</t>
  </si>
  <si>
    <t>Современная концепция развития заболеваний пародонта. Методы диагностики и лечения - 36</t>
  </si>
  <si>
    <t>Неотложные состояния в практике врача-стоматолога - 36</t>
  </si>
  <si>
    <t>Заболевания слизистой оболочки полости рта. Ранняя диагностика онкопатологии. Современные методы лечения - 36</t>
  </si>
  <si>
    <t>Комплексное лечение воспалительных заболеваний пародонта - 36</t>
  </si>
  <si>
    <t>Актуальные вопросы гастроэнтерологии - 36</t>
  </si>
  <si>
    <t>Актуальные вопросы гастроэнтерологии в терапии - 36</t>
  </si>
  <si>
    <t>Актуальные вопросы диетологии - 36</t>
  </si>
  <si>
    <t>Болезни щитовидной железы - 36</t>
  </si>
  <si>
    <t>Клиническая диабетология и ожирение - 36</t>
  </si>
  <si>
    <t>Иммунодефицитные состояния - 36</t>
  </si>
  <si>
    <t>Клиническая аллергология с неотложными состояниями - 36</t>
  </si>
  <si>
    <t>Клинические аспекты вакцинопрофилактики - 36</t>
  </si>
  <si>
    <t>Теоретические вопросы иммунологии и аллергологии. Специфическая аллергологическая диагностика - 36</t>
  </si>
  <si>
    <t>Основы рентгенодиагностики туберкулеза. Рентгеносемиотика туберкулезного процесса - 36</t>
  </si>
  <si>
    <t>Абдоминальная хирургия детского возраста - 36</t>
  </si>
  <si>
    <t>Актуальные вопросы флебологии - 36</t>
  </si>
  <si>
    <t>Воспалительные и функциональные заболевания толстой кишки - 36</t>
  </si>
  <si>
    <t>Детская урология–андрология - 36</t>
  </si>
  <si>
    <t>Заболевания артерий - 36</t>
  </si>
  <si>
    <t>Заболевания сердца - 36</t>
  </si>
  <si>
    <t>Колопроктология детского возраста - 36</t>
  </si>
  <si>
    <t>Неопухолевые заболевания анального канала и перианальной зоны - 36</t>
  </si>
  <si>
    <t>Осложнения  в сердечно–сосудистой хирургии - 36</t>
  </si>
  <si>
    <t>Хирургические заболевания легких и плевры - 36</t>
  </si>
  <si>
    <t>Хирургические заболевания пищевода - 36</t>
  </si>
  <si>
    <t>Хирургические заболевания средостения и диафрагмы - 36</t>
  </si>
  <si>
    <t>Стоматология хирургическая - 144</t>
  </si>
  <si>
    <t>Дентальная имплантология - 72</t>
  </si>
  <si>
    <t>Фтизиатрия - 504</t>
  </si>
  <si>
    <t>медицинской реабилитации</t>
  </si>
  <si>
    <t>Экспертиза качества медицинской помощи в сфере ОМС - 144</t>
  </si>
  <si>
    <t>Организация и проведение контроля качества лекарственных средств в условиях фармацевтических организаций - 36</t>
  </si>
  <si>
    <t>психиатрии и медицинской психологии</t>
  </si>
  <si>
    <t>К_психиатрии_и_медицинской_психологии</t>
  </si>
  <si>
    <t>Гастроэнтерология - 504</t>
  </si>
  <si>
    <t>Актуальные вопросы гастроэнтерологии - 144</t>
  </si>
  <si>
    <t>Актуальные вопросы гериатрии - 144</t>
  </si>
  <si>
    <t>Актуальные вопросы кардиологии - 144</t>
  </si>
  <si>
    <t>Актуальные вопросы клинической фармакологии - 144</t>
  </si>
  <si>
    <t>Актуальные вопросы неишемической кардиологии - 36</t>
  </si>
  <si>
    <t>Актуальные вопросы общей врачебной практики - 144</t>
  </si>
  <si>
    <t>Актуальные вопросы паллиативной медицинской помощи в работе среднего медперсонала - 72</t>
  </si>
  <si>
    <t>Актуальные вопросы пульмонологии - 144</t>
  </si>
  <si>
    <t>Актуальные вопросы ревматологии - 144</t>
  </si>
  <si>
    <t>Актуальные вопросы респираторной патологии в работе врача общей практики - 36</t>
  </si>
  <si>
    <t>Актуальные вопросы терапии - 144</t>
  </si>
  <si>
    <t>Актуальные вопросы электроэнцефалографии - 144</t>
  </si>
  <si>
    <t>Актуальные вопросы эндокринологии - 144</t>
  </si>
  <si>
    <t>Гериатрия - 144</t>
  </si>
  <si>
    <t>Гериатрия - 504</t>
  </si>
  <si>
    <t>Избранные вопросы кардиологии в амбулаторной практике - 36</t>
  </si>
  <si>
    <t>Кардиология - 504</t>
  </si>
  <si>
    <t>Клиническая фармакология - 504</t>
  </si>
  <si>
    <t>Общая врачебная практика (семейная медицина) - 144</t>
  </si>
  <si>
    <t>Общая врачебная практика (семейная медицина) - 504</t>
  </si>
  <si>
    <t>Профессиональные заболевания, связанные с физическими перегрузками и функциональным перенапряжением отдельных органов и систем - 36</t>
  </si>
  <si>
    <t>Профпатология - 504</t>
  </si>
  <si>
    <t>Пульмонология - 504</t>
  </si>
  <si>
    <t>Ревматология - 504</t>
  </si>
  <si>
    <t>Современные аспекты профилактики хронических неинфекционных заболеваний. Основы формирования здорового образа жизни - 72</t>
  </si>
  <si>
    <t>Тактика врача при заболеваниях пищеварительной системы в амбулаторной практике - 36</t>
  </si>
  <si>
    <t>Терапия - 504</t>
  </si>
  <si>
    <t>Трансфузиология - 504</t>
  </si>
  <si>
    <t>Функциональная диагностика - 504</t>
  </si>
  <si>
    <t>ЭКГ-диагностика в амбулаторной практике - 36</t>
  </si>
  <si>
    <t>Эндоскопия - 144</t>
  </si>
  <si>
    <t>Диагностические аспекты проявления ВИЧ-инфекции в полости рта. Меры снижения риска профессионального заражения врачей-стоматологов - 36</t>
  </si>
  <si>
    <t>Кандидозная герпетическая инфекция в практике врача стоматолога - 36</t>
  </si>
  <si>
    <t>Ключевые вопросы взаимодействия ортодонта и ортопеда стоматолога - 36</t>
  </si>
  <si>
    <t>Стоматология детская - 144</t>
  </si>
  <si>
    <t>Стоматология общей практики - 144</t>
  </si>
  <si>
    <t>Стоматология ортопедическая - 144</t>
  </si>
  <si>
    <t>Стоматология терапевтическая - 144</t>
  </si>
  <si>
    <t>Избранные вопросы дезинфекции, дезинсекции, дератизации - 72</t>
  </si>
  <si>
    <t>пропедевтики внутренних болезней</t>
  </si>
  <si>
    <t>К_пропедевтики_внутренних_болезней</t>
  </si>
  <si>
    <t>Актуальные вопросы пульмонологии - 36</t>
  </si>
  <si>
    <t>Сестринское дело в реанимации и интенсивной терапии - 144</t>
  </si>
  <si>
    <t>ЗАЯВЛЕНИЕ НА ОБУЧЕНИЕ</t>
  </si>
  <si>
    <t>на обучение по дополнительным профессиональным программам</t>
  </si>
  <si>
    <t>(для физических лиц)</t>
  </si>
  <si>
    <t xml:space="preserve">г. Нижний Новгород                                                   </t>
  </si>
  <si>
    <t>(фамилия, имя, отчество лица, зачисляемого на обучение)</t>
  </si>
  <si>
    <t xml:space="preserve"> именуем___ в дальнейшем «Заказчик», с другой стороны, совместно именуемые «Стороны», заключили настоящий Договор (далее - Договор) о нижеследующем:</t>
  </si>
  <si>
    <t>1.Предмет Договора</t>
  </si>
  <si>
    <t>(выбрать необходимое: повышение квалификации/ профессиональная переподготовка)</t>
  </si>
  <si>
    <t>(название программы подготовки)</t>
  </si>
  <si>
    <t>(название кафедры)</t>
  </si>
  <si>
    <t xml:space="preserve">1.3. Форма обучения </t>
  </si>
  <si>
    <t>(выбрать необходимое: очная, очно-заочная, очная с применением дистанционных образовательных технологий)</t>
  </si>
  <si>
    <t>1.4. Образовательная услуга оказывается в пределах федерального государственного образовательного стандарта или федеральных государственных требований в соответствии с учебными планами, в том числе индивидуальными, и образовательными программами Исполнителя.</t>
  </si>
  <si>
    <t>2. Обязанности Исполнителя и Заказчика</t>
  </si>
  <si>
    <t>2.1. Исполнитель обязан:</t>
  </si>
  <si>
    <t>2.1.1. Зачислить Заказчика, выполнившего установленные законодательством Российской Федерации, учредительными документами, локальными нормативными актами Исполнителя условия приема, в качестве слушателя.</t>
  </si>
  <si>
    <t>2.1.2. Довести до Заказчика информацию, содержащую сведения о предоставлении платных образовательных услуг в порядке и объеме, которые предусмотрены Законом Российской Федерации от 07.02.1992 N 2300-1 «О защите прав потребителей» и Федеральным законом от 29.12.2012г. № 273-Ф3 «Об образовании в Российской Федерации».</t>
  </si>
  <si>
    <t>2.1.3. Организовать и обеспечить надлежащее предоставление образовательных услуг, предусмотренных разделом 1 настоящего Договора.</t>
  </si>
  <si>
    <t>2.1.4. Обеспечить Заказчику предусмотренные выбранной образовательной программой условия ее освоения.</t>
  </si>
  <si>
    <t>2.1.5. Принимать от Заказчика плату за образовательные услуги.</t>
  </si>
  <si>
    <t>2.1.6. Обеспечить Заказчику уважение человеческого достоинства, защиту от всех форм физического и психологического насилия, оскорбления личности, охрану жизни и здоровья.</t>
  </si>
  <si>
    <t>2.1.7. По окончании срока подготовки Заказчика, выполнения им всех требований учебного плана и программы, выдать соответствующий документ государственного (установленного) образца после завершения финансовых расчетов Сторон в соответствии с п.4.1 и п.4.2.</t>
  </si>
  <si>
    <t>2.2. Заказчик обязан:</t>
  </si>
  <si>
    <t>2.2.1. Своевременно вносить плату за предоставляемые образовательные услуги, в размере и порядке, определенных настоящим Договором, а также предоставлять платежные документы, подтверждающие такую оплату.</t>
  </si>
  <si>
    <t>2.2.2. Соблюдать требования, установленные в статье 43 Федерального закона от 29.12.2012г. № 273-Ф3 «Об образовании в Российской Федерации», в том числе:</t>
  </si>
  <si>
    <t>• Выполнять задания для подготовки к занятиям, предусмотренным учебным планом, в том числе индивидуальным;</t>
  </si>
  <si>
    <t>• Извещать Исполнителя о причинах отсутствия на занятиях;</t>
  </si>
  <si>
    <t>• Соблюдать требования учредительных документов, правила внутреннего распорядка и иные локальные нормативные акты Исполнителя.</t>
  </si>
  <si>
    <t>2.2.3. Получить соответствующий документ государственного (установленного) образца в соответствии с п. 2.1.7. настоящего Договора только после получения Исполнителем денежных средств за подготовку.</t>
  </si>
  <si>
    <t>2.2.4. Своевременно предоставлять Исполнителю и получать от него все необходимые документы.</t>
  </si>
  <si>
    <t>2.2.5. Возмещать ущерб, причиненный имуществу Исполнителя, в соответствии с законодательством Российской Федерации.</t>
  </si>
  <si>
    <t>3. Права Исполнителя и Заказчика</t>
  </si>
  <si>
    <t>3.1. Исполнитель вправе:</t>
  </si>
  <si>
    <t>3.1.1. Самостоятельно осуществлять образовательный процесс, устанавливать системы оценок, формы, порядок и периодичность проведения промежуточной аттестации слушателей.</t>
  </si>
  <si>
    <t>3.1.2. Применять к Заказчику меры поощрения и меры дисциплинарного взыскания в соответствии с законодательством Российской Федерации, учредительными документами Исполнителя, настоящим Договором и локальными нормативными актами Исполнителя.</t>
  </si>
  <si>
    <t>3.2. Заказчик вправе:</t>
  </si>
  <si>
    <t>3.2.1. Получать информацию от Исполнителя по вопросам организации и обеспечения надлежащего предоставления услуг.</t>
  </si>
  <si>
    <t>3.2.2. Заказчику предоставляются академические права в соответствии с частью 1 статьи 34 Федерального закона от 29.12.2012г. № 273-ФЗ «Об образовании в Российской Федерации».</t>
  </si>
  <si>
    <t>3.2.3. Пользоваться в порядке, установленном локальными нормативными актами, имуществом Исполнителя, необходимым для освоения образовательной программы.</t>
  </si>
  <si>
    <t>3.2.4. Получать полную и достоверную информацию об оценке своих знаний, умений, навыков и компетенций, а также о критериях этой оценки.</t>
  </si>
  <si>
    <t>3.2.5. Выбрать место прохождения стажировки, в том числе на рабочем месте, в случае, когда стажировка является разделом дополнительной профессиональной программы.</t>
  </si>
  <si>
    <t>4. Стоимость услуг, сроки и порядок оплаты</t>
  </si>
  <si>
    <t>4.1. Полная стоимость платных образовательных услуг за весь период обучения по настоящему Договору составляет</t>
  </si>
  <si>
    <t>рублей</t>
  </si>
  <si>
    <t>копеек</t>
  </si>
  <si>
    <t>сумма прописью</t>
  </si>
  <si>
    <t>НДС не облагается (пп. 14 п. 2 ст. 149 Налогового кодекса РФ).</t>
  </si>
  <si>
    <t xml:space="preserve">При переводе денежных средств за обучение на счет Исполнителя стоимость услуг банка оплачивается Заказчиком самостоятельно. </t>
  </si>
  <si>
    <t>Увеличение стоимости образовательных услуг после заключения Договора не допускается.</t>
  </si>
  <si>
    <t>4.2. Оплата стоимости обучения производится за наличный расчет или в безналичном порядке на расчетный счет Исполнителя в течение 5 дней после подписания настоящего Договора, но не позднее даты окончания периода обучения. В случае оплаты в безналичном порядке датой исполнения денежного обязательства считается дата внесения денежных средств на расчётный счет Исполнителя.</t>
  </si>
  <si>
    <t>4.3. В случае невнесения Заказчиком полной стоимости, указанной в п. 4.1, в порядке, определенном в п.4.2, Исполнитель оставляет за собой право не выдавать соответствующий документ государственного (установленного) образца в соответствии с п. 2.1.7.</t>
  </si>
  <si>
    <t>4.4. Результат оказанных услуг подтверждается актом об оказанных услугах, выдаваемым Исполнителем.</t>
  </si>
  <si>
    <t>4.5. Возврат излишне полученных Исполнителем денежных средств осуществляется на лицевой счет в банке, представленный Заказчиком.</t>
  </si>
  <si>
    <t>5. Основания изменения и расторжения Договора</t>
  </si>
  <si>
    <t>5.1. Условия, на которых заключен настоящий Договор, могут быть изменены по соглашению Сторон или в соответствии с законодательством Российской Федерации.</t>
  </si>
  <si>
    <t>5.2. Настоящий Договор может быть расторгнут по соглашению Сторон.</t>
  </si>
  <si>
    <t>5.3. Настоящий Договор может быть расторгнут по инициативе Исполнителя в одностороннем порядке в случае:</t>
  </si>
  <si>
    <t xml:space="preserve">-   если Заказчик  не приступил к обучению в течение 3 (трех) дней со дня начала срока обучения, установленного п. 1.2. Договора при этом сумма предоплаты за обучение в размере 100% подлежит возврату Заказчику по его письменному обращению; </t>
  </si>
  <si>
    <t>-  если в сроки, установленные п. 4.2. Договора, денежные средства по оплате услуг не поступили на расчетный счет Исполнителя;</t>
  </si>
  <si>
    <t>- если надлежащее исполнение обязательства по оказанию платных образовательных услуг стало невозможным вследствие действий (бездействия) Заказчика, при этом с Заказчика удерживается сумма за обучение, пройденное им до даты отчисления, указанной в соответствующем приказе, из расчета оплаты стоимости одного дня обучения по соответствующей образовательной программе, что отражается в подписываемом Сторонами Акте об оказанных услугах. Остаток внесенной Заказчиком суммы в рублях возвращается по его личному письменному заявлению в течение тридцати рабочих дней путем перевода на указанный в заявлении расчетный счет.</t>
  </si>
  <si>
    <t>- и иных случаях, предусмотренных законодательством Российской Федерации.</t>
  </si>
  <si>
    <t>5.4. Заказчик вправе отказаться от исполнения настоящего Договора при условии оплаты Исполнителю в полном объеме фактически понесенных им расходов, связанных с исполнением обязательств по данному Договору.</t>
  </si>
  <si>
    <t>5.5. Изменения и дополнения к настоящему Договору оформляются дополнительным соглашением.</t>
  </si>
  <si>
    <t>6. Ответственность Исполнителя и Заказчика</t>
  </si>
  <si>
    <t>6.1. За неисполнение или ненадлежащее исполнение своих обязательств по Договору Стороны несут ответственность, предусмотренную законодательством Российской Федерации и настоящим Договором.</t>
  </si>
  <si>
    <t>7. Срок действия Договора</t>
  </si>
  <si>
    <t>7.1. Настоящий Договор вступает в силу со дня его заключения Сторонами и действует до полного исполнения Сторонами обязательств.</t>
  </si>
  <si>
    <t>8. Заключительные положения.</t>
  </si>
  <si>
    <t>8.1. Договор составлен в трех экземплярах, имеющих равную юридическую силу, из которых два хранятся у Исполнителя, третий - у Заказчика. Все изменения и дополнения оформляются Сторонами дополнительными соглашениями, являются неотъемлемой частью настоящего Договора и считаются действительными, если они совершены в письменной форме и подписаны уполномоченными лицами.</t>
  </si>
  <si>
    <t>9. Адреса и реквизиты сторон</t>
  </si>
  <si>
    <t>Исполнитель:</t>
  </si>
  <si>
    <t>Заказчик:</t>
  </si>
  <si>
    <t>ФГБОУ ВО «ПИМУ» Минздрава России</t>
  </si>
  <si>
    <t>Юридический адрес: 603005, г. Нижний Новгород, пл. Минина и Пожарского, д. 10/1</t>
  </si>
  <si>
    <t xml:space="preserve">Почтовый адрес: 603950, БОКС-470, г. Нижний Новгород, Пл. Минина и Пожарского, д. 10/1, </t>
  </si>
  <si>
    <t>тел./факс (831) 439-03-14</t>
  </si>
  <si>
    <t>E-mail: postdiplom@pimunn.ru</t>
  </si>
  <si>
    <t>ИНН 5260037940 КПП 526001001 ОГРН 1025203045482</t>
  </si>
  <si>
    <t>УФК по Нижегородской области (л/с 20326Х43770)</t>
  </si>
  <si>
    <t>р/с 40501810522022000002</t>
  </si>
  <si>
    <t>Волго-Вятское  ГУ Банка России БИК 042202001</t>
  </si>
  <si>
    <t>ОКТМО 22701000 КБК00000000000000000130</t>
  </si>
  <si>
    <t>Проректор по учебной работе</t>
  </si>
  <si>
    <t>/</t>
  </si>
  <si>
    <t xml:space="preserve">Е.С.Богомолова  </t>
  </si>
  <si>
    <t>Ф.И.О.</t>
  </si>
  <si>
    <t>Паспортные данные:</t>
  </si>
  <si>
    <t>Адрес регистрации:</t>
  </si>
  <si>
    <t>№ тел.</t>
  </si>
  <si>
    <t>м.п.</t>
  </si>
  <si>
    <t>Акт об оказанных услугах</t>
  </si>
  <si>
    <t>»</t>
  </si>
  <si>
    <t>«</t>
  </si>
  <si>
    <t>Месяцы</t>
  </si>
  <si>
    <t>января</t>
  </si>
  <si>
    <t>февраля</t>
  </si>
  <si>
    <t>марта</t>
  </si>
  <si>
    <t>апреля</t>
  </si>
  <si>
    <t>мая</t>
  </si>
  <si>
    <t>июня</t>
  </si>
  <si>
    <t>июля</t>
  </si>
  <si>
    <t>августа</t>
  </si>
  <si>
    <t>сентября</t>
  </si>
  <si>
    <t>октября</t>
  </si>
  <si>
    <t>ноября</t>
  </si>
  <si>
    <t>декабря</t>
  </si>
  <si>
    <t xml:space="preserve">20__ </t>
  </si>
  <si>
    <t>ДОГОВОР ОБ ОБРАЗОВАНИИ №</t>
  </si>
  <si>
    <t xml:space="preserve">Согласно  Договора   об  образовании   на  обучение   по   дополнительным   профессиональным  программам </t>
  </si>
  <si>
    <t>от</t>
  </si>
  <si>
    <t xml:space="preserve">Исполнителем федеральным государственным бюджетным образовательным </t>
  </si>
  <si>
    <t xml:space="preserve">учреждением высшего образования «Приволжский исследовательский медицинский университет» Министерства здравоохранения Российской Федерации (ФГБОУ ВО «ПИМУ» Минздрава России) предоставлены Заказчику: </t>
  </si>
  <si>
    <t xml:space="preserve">Услуги, указанные в договоре, в полном объеме на сумму </t>
  </si>
  <si>
    <t xml:space="preserve">рублей </t>
  </si>
  <si>
    <t>(</t>
  </si>
  <si>
    <t>)</t>
  </si>
  <si>
    <t>М.П.</t>
  </si>
  <si>
    <t>хирургической стоматологии и челюстно-лицевой хирургии с курсом пластической хирургии</t>
  </si>
  <si>
    <t>неврологии, нейрохирургии и медицинской генетики</t>
  </si>
  <si>
    <t>К_неврологии_нейрохирургии_и_медицинской_генетики</t>
  </si>
  <si>
    <t>Актуальные вопросы диагностики и лечения тяжелой сочетанной нейротравмы</t>
  </si>
  <si>
    <t>Нейромониторинг при повреждениях мозга</t>
  </si>
  <si>
    <t>Перфузионная компьютерная томография при заболеваниях и травмах центральной нервной системы</t>
  </si>
  <si>
    <t>Современные аспекты диагностики и лечения черепно-мозговой травмы, ее осложнений и последствий</t>
  </si>
  <si>
    <t>клиническая фармакология</t>
  </si>
  <si>
    <t>общей и клинической фармакологии</t>
  </si>
  <si>
    <t>К_общей_и_клинической_фармакологии</t>
  </si>
  <si>
    <t>Не предусмотрено</t>
  </si>
  <si>
    <t>Акушерство и гинекология - 504</t>
  </si>
  <si>
    <t>Ранняя диагностика рака репродуктивной системы - 144</t>
  </si>
  <si>
    <t>Патологическое акушерство ( с элементами симуляционного обучения) - 108</t>
  </si>
  <si>
    <t>Бесплодный брак - 72</t>
  </si>
  <si>
    <t>Гинекология детского и подросткового возраста - 72</t>
  </si>
  <si>
    <t>Гистероскопия - 72</t>
  </si>
  <si>
    <t>Лапароскопия в гинекологии - 72</t>
  </si>
  <si>
    <t>Оперативное акушерство (стажировка и симуляционное обучение) - 72</t>
  </si>
  <si>
    <t>Патология тазового дна - 72</t>
  </si>
  <si>
    <t>Ранняя диагностика рака репродуктивной системы - 72</t>
  </si>
  <si>
    <t>Ультразвуковая диагностика в акушерстве и гинекологии - 72</t>
  </si>
  <si>
    <t>Ультразвуковая диагностика врожденных пороков развития плода - 72</t>
  </si>
  <si>
    <t>Эндокринология в акушерстве и гинекологии - 72</t>
  </si>
  <si>
    <t>Эндоскопия в гинекологии - 72</t>
  </si>
  <si>
    <t>Экстрагенитальная патология и беременность - 72</t>
  </si>
  <si>
    <t>Бесплодный брак - 36</t>
  </si>
  <si>
    <t>Избранные вопросы эндокринологии в акушерстве и гинекологии - 36</t>
  </si>
  <si>
    <t>Инфекции и инфекционный контроль в акушерстве и гинекологии - 36</t>
  </si>
  <si>
    <t>Кольпоскопия - 36</t>
  </si>
  <si>
    <t>Неотложная помощь в акушерстве и гинекологии - 36</t>
  </si>
  <si>
    <t>Оперативное акушерство ( включая симуляционное обучение и стажировку) - 36</t>
  </si>
  <si>
    <t>Современные методы оценки состояния плода (КТГ и УЗДГ) - 36</t>
  </si>
  <si>
    <t>Экстрагенитальная патология при беременности - 36</t>
  </si>
  <si>
    <t>Актуальные вопросы контрацепции - 36</t>
  </si>
  <si>
    <t>Дизайн промежности - 18</t>
  </si>
  <si>
    <t>Истмико-цервикальная недостаточность и методы ее коррекции - 18</t>
  </si>
  <si>
    <t>Климактерий. Менопаузальная терапия - 18</t>
  </si>
  <si>
    <t>Диагностическая гистероскопия (симуляционный тренинг) - 18</t>
  </si>
  <si>
    <t>Физиологические  роды  ( симуляционный тренинг)) - 18</t>
  </si>
  <si>
    <t>Дистоция плечиков. Командный тренинг - 16</t>
  </si>
  <si>
    <t>Ведение родов в головном предлежании. Ручное пособие.( для среднего медицинского персонала, прочих сотрудников)- 18</t>
  </si>
  <si>
    <t>Анестезиология и реаниматология - 504</t>
  </si>
  <si>
    <t>Современные аспекты сестринского дела в анестезиологии и реаниматологии - 144</t>
  </si>
  <si>
    <t>Актуальные вопросы анестезиологии и реаниматологии - 36</t>
  </si>
  <si>
    <t>Актуальные вопросы трансфузиологии - 36</t>
  </si>
  <si>
    <t>Ингаляционная анестезия - 36</t>
  </si>
  <si>
    <t>Мониторинг в анестезиологии иреаниматологии - 36</t>
  </si>
  <si>
    <t>Немедикаментозные (механические и электрические) методы поддержки кровообращения и сердечной деятельности в анестезиологии и реаниматологии - 36</t>
  </si>
  <si>
    <t>Организационные, методологические и клинические аспекты интенсивной терапии больных с ОКС, ОНМК, ТЭЛА - 36</t>
  </si>
  <si>
    <t>Юридическая ответственность медицинских работников за профессиональные нарушения при оказании медицинской помощи у тяжелых и крайне тяжелых больных - 36</t>
  </si>
  <si>
    <t>Экстракорпоральная детоксикация - 36</t>
  </si>
  <si>
    <t>Актуальные вопросы клинической трансфузиологии - 18</t>
  </si>
  <si>
    <t xml:space="preserve">Офтальмология - 144 </t>
  </si>
  <si>
    <t xml:space="preserve">Хирургия катаракты. Ультразвуковая факоэмульсификация. Интраокулярная коррекция - 36 </t>
  </si>
  <si>
    <t>Актуальные вопросы  инфекционной патологии: капельные инфекции - 36</t>
  </si>
  <si>
    <t>Актуальные вопросы инфекционной патологии: кишечные инфекции - 36</t>
  </si>
  <si>
    <t>Актуальные вопросы инфекционной патологии: лимфоаденопатия в клинике инфекционных болезней - 36</t>
  </si>
  <si>
    <t>Актуальные вопросы инфекционной патологии: лихорадка в клинике инфекционных заболеваний - 36</t>
  </si>
  <si>
    <t>Актуальные вопросы инфекционной патологии : экзантемы в клинике инфекционных болезней, контактные и инфекции - 36</t>
  </si>
  <si>
    <t>Особо опасные инфекции - 36</t>
  </si>
  <si>
    <t>Клиническая лабораторная диагностика - 504</t>
  </si>
  <si>
    <t>Микроскопический метод диагностики  урогенитальных заболеваний - 36</t>
  </si>
  <si>
    <t>Общеклинические, химико-микроскопические исследования: моча, кал, мокрота, сперма, ликвор - 36</t>
  </si>
  <si>
    <t>Современные методы клинических исследований в лабораторной диагностике (для специалистов со средним медицинским образованием) - 144</t>
  </si>
  <si>
    <t>Клиническая лабораторная диагностика  (для специалистов с высшим немедицинским образованием) - 499</t>
  </si>
  <si>
    <t>Клиническая лабораторная диагностика  (для специалистов с высшим немедицинским образованием) - 144</t>
  </si>
  <si>
    <t>Дополнительная профессиональная программа профессиональной переподготовки «Судебно-медицинская экспертиза» - 504</t>
  </si>
  <si>
    <t>Дополнительная профессиональная программа повышения квалификации «Актуальные вопросы медико-криминалистической экспертизы» - 144</t>
  </si>
  <si>
    <t>Дополнительная профессиональная программа повышения квалификации «Актуальные вопросы судебно-медицинской экспертизы (для судебных экспертов-химиков)» - 144</t>
  </si>
  <si>
    <t>Дополнительная профессиональная программа повышения квалификации «Судебно-медицинская акушерско-гинекологическая экспертиза» - 144</t>
  </si>
  <si>
    <t>Дополнительная профессиональная программа повышения квалификации «Судебно-медицинские вопросы патоморфологии» - 144</t>
  </si>
  <si>
    <t>Дополнительная профессиональная программа повышения квалификации «Судебно-медицинская экспертиза» - 144</t>
  </si>
  <si>
    <t>Дополнительная профессиональная программа повышения квалификации «Цитологические методы исследования объектов судебно-медицинской экспертизы» - 144</t>
  </si>
  <si>
    <t>Дополнительная профессиональная программа повышения квалификации «Актуальные вопросы медико-криминалистической экспертизы» - 36</t>
  </si>
  <si>
    <t>Дополнительная профессиональная программа повышения квалификации «Судебно-медицинская акушерско-гинекологическая экспертиза», Модуль №1 (экспертизы половых состояний у лиц женского пола) - 36</t>
  </si>
  <si>
    <t>Дополнительная профессиональная программа повышения квалификации «Судебно-медицинская акушерско-гинекологическая экспертиза», Модуль №2 (незаконные аборты и послеродовые состояния) - 36</t>
  </si>
  <si>
    <t>Дополнительная профессиональная программа повышения квалификации «Судебно-медицинская акушерско-гинекологическая экспертиза», Модуль №3 (судебно-медицинская экспертиза лиц мужского пола) - 36</t>
  </si>
  <si>
    <t>Дополнительная профессиональная программа повышения квалификации «Судебно-медицинская акушерско-гинекологическая экспертиза», Модуль №4 (лабораторные методы исследования по экспертизе половых состояний) - 36</t>
  </si>
  <si>
    <t>Дополнительная профессиональная программа повышения квалификации «Судебно-медицинские вопросы патоморфологии» - 36</t>
  </si>
  <si>
    <t>Дополнительная профессиональная программа повышения квалификации «Судебно-медицинская экспертиза», Модуль №1 (танатология) - 36</t>
  </si>
  <si>
    <t>Дополнительная профессиональная программа повышения квалификации «Судебно-медицинская экспертиза», Модуль №2 (лабораторные методы исследования) - 36</t>
  </si>
  <si>
    <t>Дополнительная профессиональная программа повышения квалификации «Судебно-медицинская экспертиза», Модуль №3 (экспертиза механических повреждений) - 36</t>
  </si>
  <si>
    <t>Дополнительная профессиональная программа повышения квалификации «Судебно-медицинская экспертиза», Модуль №4 (экспертиза потерпевших и др. лиц) - 36</t>
  </si>
  <si>
    <t>Дополнительная профессиональная программа повышения квалификации «Цитологические методы исследования объектов судебно-медицинской экспертизы», Модуль №1 (выявление клеток и микрочастиц тканей на вещественных доказательствах) - 36</t>
  </si>
  <si>
    <t>Дополнительная профессиональная программа повышения квалификации «Цитологические методы исследования объектов судебно-медицинской экспертизы», Модуль №2 (установление тканевой принадлежности клеток и регионального происхождения крови) - 36</t>
  </si>
  <si>
    <t>Дополнительная профессиональная программа повышения квалификации «Цитологические методы исследования объектов судебно-медицинской экспертизы», Модуль №3 (установление видовой и групповой принадлежности клеток, микрочастиц тканей) - 36</t>
  </si>
  <si>
    <t>Дополнительная профессиональная программа повышения квалификации «Цитологические методы исследования объектов судебно-медицинской экспертизы», Модуль №4 (определение половой принадлежности крови и клеток) - 36</t>
  </si>
  <si>
    <t>Дополнительная профессиональная программа профессиональной переподготовки «Судебно-медицинская экспертиза» - 288</t>
  </si>
  <si>
    <t>Косметология (дистанционная форма обучения) - 144</t>
  </si>
  <si>
    <t>Заболевания кожи при системной патологии - 18</t>
  </si>
  <si>
    <t>Ультразвуковая диагностика - 504</t>
  </si>
  <si>
    <t>Рентгенология - 504</t>
  </si>
  <si>
    <t>Рентгенэндоваскулярная диагностика и лечение - 504</t>
  </si>
  <si>
    <t>Актуальные вопросы Кт и МРТ - 144</t>
  </si>
  <si>
    <t>Рентгенэндоваскулярная диагностика и лечение - 144</t>
  </si>
  <si>
    <t>Малоинвазивные и пункционные вмешательства под контролем УЗС - 108</t>
  </si>
  <si>
    <t>УЗД сердца - 72</t>
  </si>
  <si>
    <t>Миома матки: современная лучевая диагностика и  рентгенэндоваскулярное лечение - 36</t>
  </si>
  <si>
    <t>Селективная коронарография у пациентов со стабильными формами ишемической болезни сердца - 36</t>
  </si>
  <si>
    <t>Лечебная физкультура (для специалистов со средним медицинским образованием) - 288</t>
  </si>
  <si>
    <t>Медицинский массаж (для специалистов со средним медицинским образованием) - 288</t>
  </si>
  <si>
    <t>Физиотерапия (для специалистов со средним медицинским образованием) - 288</t>
  </si>
  <si>
    <t>Микроиглорефлексотерапия - 144</t>
  </si>
  <si>
    <t>Лечебная физкультура (для специалистов со средним медицинским образованием) - 144</t>
  </si>
  <si>
    <t>Медицинский массаж (для специалистов со средним медицинским образованием) - 144</t>
  </si>
  <si>
    <t>Физиотерапия (для специалистов со средним медицинским образованием) - 144</t>
  </si>
  <si>
    <t>Аппаратная рефлексотерапия и ее применение в медицинской реабилитации - 36</t>
  </si>
  <si>
    <t>Кинезотерапевтические технологии медицинской реабилитации для пациентов с ОНМК - 36</t>
  </si>
  <si>
    <t>Кинезотерапевтические технологии медицинской реабилитации для пациентов после эндопротезирования коленного и тазобедренного суставов - 36</t>
  </si>
  <si>
    <t>Принципы применения немедикаментозных технологий в медицинской реабилитации онкологических больных - 36</t>
  </si>
  <si>
    <t>Биомеханические методы оценки эффективности лечения травм и заболеваний двигательного аппарата и нервной системы - 36</t>
  </si>
  <si>
    <t>Ботулинотерапия в медицинской реабилитации - 36</t>
  </si>
  <si>
    <t>Кинезиотейпирование в медицинской реабилитации - 36</t>
  </si>
  <si>
    <t>Нутритивная поддержка больных с острым нарушением мозгового кровообращения - 36</t>
  </si>
  <si>
    <t>КВЧ-пунктура низкоинтенсивным шумовым электромагнитным излучением - 72</t>
  </si>
  <si>
    <t>Пунктурная терапия в практике травматологии и ортопедии - 72</t>
  </si>
  <si>
    <t>Электропунктурная диагностика в травматологии и ортопедии - 72</t>
  </si>
  <si>
    <t>Биоэмбриоинформационная микросистема (ECIWO) в комплексной медицинской реабилитации - 36</t>
  </si>
  <si>
    <t>Краниопунктура по микросистеме «YNSA» в комплексной реабилитации пациентов с двигательными нарушениями - 36</t>
  </si>
  <si>
    <t>Медицинские основы допуска к занятиям физической культурой и спортом - 36</t>
  </si>
  <si>
    <t>Неврология - 504</t>
  </si>
  <si>
    <t>Аутоиммунные заболевания нервной системы - 36</t>
  </si>
  <si>
    <t>БОЛЕВЫЕ СИНДРОМЫ В НЕВРОЛОГИИ - 36</t>
  </si>
  <si>
    <t>Ботулинотерапия в неврологической практике - 36</t>
  </si>
  <si>
    <t>ВЕСТИБУЛЯРНЫЕ НАРУШЕНИЯ - 36</t>
  </si>
  <si>
    <t>Двигательные расстройства - 36</t>
  </si>
  <si>
    <t>Инфекционные заболевания нервной системы - 36</t>
  </si>
  <si>
    <t>Клиническая эпилептология детского возраста - 36</t>
  </si>
  <si>
    <t>НЕЙРОДЕГЕНЕРАТИВНЫЕ ЗАБОЛЕВАНИЯ - 36</t>
  </si>
  <si>
    <t>Нервно – мышечные заболевания у детей - 36</t>
  </si>
  <si>
    <t>ПОЛИНЕВРОПАТИИ - 36</t>
  </si>
  <si>
    <t>Поражение периферической нервной системы и дорсопатии - 36</t>
  </si>
  <si>
    <t>Соматоневрология - 36</t>
  </si>
  <si>
    <t>Сосудистые заболевания нервной системы - 36</t>
  </si>
  <si>
    <t>Функциональная диагностика в неврологии - 36</t>
  </si>
  <si>
    <t>Экстрапирамидные расстройства - 36</t>
  </si>
  <si>
    <t>Организация здравоохранения и общественное здоровье - 500</t>
  </si>
  <si>
    <t>Организация здравоохранения и общественное здоровье - 144</t>
  </si>
  <si>
    <t>Клинический анализ - 36</t>
  </si>
  <si>
    <t>Организация медицинской помощи населению</t>
  </si>
  <si>
    <t>Гистологические методы исследования в патологоанатомических бюро и прозекторских - 144</t>
  </si>
  <si>
    <t>Детская кардиология - 504</t>
  </si>
  <si>
    <t>Детская эндокринология - 504</t>
  </si>
  <si>
    <t>Педиатрия - 504</t>
  </si>
  <si>
    <t>Неонатология - 501</t>
  </si>
  <si>
    <t>Актуальные вопросы  детской кардиологии - 36</t>
  </si>
  <si>
    <t>Актуальные вопросы  детской неврологии - 36</t>
  </si>
  <si>
    <t>Актуальные вопросы  детской нефрологии - 36</t>
  </si>
  <si>
    <t>Актуальные вопросы  детской онкологии - 36</t>
  </si>
  <si>
    <t>Актуальные вопросы  детской пульмонологии - 36</t>
  </si>
  <si>
    <t>Актуальные вопросы  детской ревматологии - 36</t>
  </si>
  <si>
    <t>Актуальные вопросы  медицинской генетики - 36</t>
  </si>
  <si>
    <t>Актуальные вопросы  неонатологии - 36</t>
  </si>
  <si>
    <t>Избранные вопросы педиатрии: болезни эндокринной  системы у детей и подростков - 36</t>
  </si>
  <si>
    <t>Патология  детей старшего возраста - 36</t>
  </si>
  <si>
    <t>Дезинфекция в медицинских организациях - 144</t>
  </si>
  <si>
    <t>Организация и проведение санитарно-эпидемиологических экспертиз - 144</t>
  </si>
  <si>
    <t>Основы микробиологии (бактериологии, вирусологии, паразитологии). Биобезопасность при  работе с ВИЗ - 144</t>
  </si>
  <si>
    <t>Санитарно-эпидемиологическая безопасность организации и проведения вакцинопрофилактики - 144</t>
  </si>
  <si>
    <t>Санитарно-эпидемиологические вопросы вакцинопрофилактики бешенства, столбняка, вирусного клещевого энцефалита - 144</t>
  </si>
  <si>
    <t>Основы радиационной гигиены и безопасности при работе с источниками ионизирующего излучения - 144</t>
  </si>
  <si>
    <t>Санитарно-эпидемиологические требования к обращению с медицинскими отходами - 144</t>
  </si>
  <si>
    <t>Санитарно-эпидемиологическая безопасность при проведении эндоскопических манипуляций - 144</t>
  </si>
  <si>
    <t>Вопросы организации дезинфекционного дела в России - 36</t>
  </si>
  <si>
    <t>Методология исследования воды питьевой, природной, сточной - 36</t>
  </si>
  <si>
    <t>Организационные принципы деятельности ФС Роспотребнадзора - 36</t>
  </si>
  <si>
    <t>Основы паразитологии и вирусологии. Лабораторная диагностика - 36</t>
  </si>
  <si>
    <t>Основы радиационной гигиены и радиационной безопасности - 36</t>
  </si>
  <si>
    <t>Дезинфекция в медицинских организациях - 72</t>
  </si>
  <si>
    <t>Основы радиационной гигиены и безопасности при работе с источниками ионизирующего излучения - 72</t>
  </si>
  <si>
    <t>Санитарно-эпидемиологическая безопасность организации и проведения вакцинопрофилактики - 72</t>
  </si>
  <si>
    <t>Санитарно-эпидемиологическая  безопасность стерилизационных мероприятий - 72</t>
  </si>
  <si>
    <t>Санитарно-эпидемиологические требования к обращению с медицинскими отходами - 72</t>
  </si>
  <si>
    <t>Эксплуатация и контроль за работой дезинфекционных камер - 72</t>
  </si>
  <si>
    <t>Избранные вопросы бактериологии - 144</t>
  </si>
  <si>
    <t>Избранные вопросы общей гигиены - 144</t>
  </si>
  <si>
    <t>Избранные вопросы санитарно-гигиенических лабораторных исследований - 144</t>
  </si>
  <si>
    <t>Избранные вопросы общей, частной и санитарной микробиологии. Биобезопасность при  работе с ВИЗ - 144</t>
  </si>
  <si>
    <t>Санитарно- эпидемиологическая безопасность транспортировки иммунобиологических лекарственных препаратов - 18</t>
  </si>
  <si>
    <t>Современные физико-химические методы исследования - 288</t>
  </si>
  <si>
    <t>Современные физико-химические методы исследования - 144</t>
  </si>
  <si>
    <t>Эндоскопия - 576</t>
  </si>
  <si>
    <t>Эндохирургия в гинекологии - 144</t>
  </si>
  <si>
    <t>Актуальные вопросы озонотерапии (очн.) - 144</t>
  </si>
  <si>
    <t>Актуальные вопросы озонотерапии (дистанц.) - 144</t>
  </si>
  <si>
    <t>Фибринолитическая терапия при острых сосудистых заболеваниях (для врачей) - 36</t>
  </si>
  <si>
    <t>Интенсивная терапия  и реанимация неотложных состояний в в условиях догоспитального этапа - 36</t>
  </si>
  <si>
    <t>Порядок направления граждан на медико-социальную экспертизу - 36</t>
  </si>
  <si>
    <t>Бронхоскопия - 36</t>
  </si>
  <si>
    <t>Фибринолитическая терапия при острых сосудистых заболеваниях (для фельдшеров) - 72</t>
  </si>
  <si>
    <t>Стоматология детская - 500</t>
  </si>
  <si>
    <t>Стоматология общей практики - 500</t>
  </si>
  <si>
    <t>Стоматология ортопедическая - 500</t>
  </si>
  <si>
    <t>Стоматология терапевтическая - 500</t>
  </si>
  <si>
    <t>Стоматология хирургическая - 500</t>
  </si>
  <si>
    <t>Ортодонтия - 144</t>
  </si>
  <si>
    <t>Современные методы реконструкции альвеолярного отростка - 72</t>
  </si>
  <si>
    <t>Инновационная российская система имплантации - 36</t>
  </si>
  <si>
    <t>Ортодонтическая подготовка перед ортогнатической хирургии - 36</t>
  </si>
  <si>
    <t>Современные костезамещающие материалы - 36</t>
  </si>
  <si>
    <t>Современные методы реконструкции альвеолярного отростка - 36</t>
  </si>
  <si>
    <t>Стоматологическая помощь населению - 288</t>
  </si>
  <si>
    <t>Болезни щитовидной железы - 72</t>
  </si>
  <si>
    <t>Клиническая диабетология и ожирение - 72</t>
  </si>
  <si>
    <t>Первичная и вторичная патология сердечно-сосудистых заболеваний - 36</t>
  </si>
  <si>
    <t>Травматология и ортопедия (ПП) - 504</t>
  </si>
  <si>
    <t>Травматология и ортопедия (ПК) - 144</t>
  </si>
  <si>
    <t>Современные принципы лечения термической травмы и ожоговой болезни у взрослых (ПК) - 36</t>
  </si>
  <si>
    <t>Современные принципы лечения термической травмы у детей и особенности лечения холодовой травмы (ПК) - 36</t>
  </si>
  <si>
    <t>Современные проблемы частной травматологии (ПК) - 36</t>
  </si>
  <si>
    <t>Современные проблемы частной ортопедии (ПК) - 36</t>
  </si>
  <si>
    <t>Травматология и ортопедия детского возраста (ПК) - 36</t>
  </si>
  <si>
    <t>Эндопротезирование крупных суставов (ПК) - 36</t>
  </si>
  <si>
    <t>Кистевой сустав: ладьевидно-полулунная нестабильность (ПК) - 18</t>
  </si>
  <si>
    <t>Лечение переломов дистального отдела лучевой кости  и их последствий (ПК) - 18</t>
  </si>
  <si>
    <t>Лечение повреждений таза и вертлужной впадины (ПК) - 18</t>
  </si>
  <si>
    <t>Профилактика и лечение артрозов (ПК) - 18</t>
  </si>
  <si>
    <t>Современная концепция консервативного лечения детей с врожденными деформациями стоп (ПК) - 18</t>
  </si>
  <si>
    <t>Современное лечение глубоких нагноений после эндопротезирования крупных суставов (ПК) - 18</t>
  </si>
  <si>
    <t>Современное лечение переломов лодыжек и их последствий (ПК) - 18</t>
  </si>
  <si>
    <t>Современное лечение повреждений и заболеваний локтевого сустава (ПК) - 18</t>
  </si>
  <si>
    <t>Хирургическое лечение диспластического коксартроза (ПК) - 18</t>
  </si>
  <si>
    <t>Хирургическое лечение переломов и их последствий бедренной и большеберцовой кости диафизарной локализации (ПК) - 18</t>
  </si>
  <si>
    <t>Эндопротезирование коленного сустава (ПК) - 18</t>
  </si>
  <si>
    <t>Эндопротезирование плечевого сустава (ПК) - 18</t>
  </si>
  <si>
    <t>Эндопротезирование тазобедренного сустава (ПК) - 18</t>
  </si>
  <si>
    <t>Актуальные вопросы урологии - 144</t>
  </si>
  <si>
    <t>Хирургия - 504</t>
  </si>
  <si>
    <t>Колопроктология - 504</t>
  </si>
  <si>
    <t>Актуальные вопросы хирургии - 144</t>
  </si>
  <si>
    <t>Детская урология–андрология - 144</t>
  </si>
  <si>
    <t>Детская  урология–андрология - 72</t>
  </si>
  <si>
    <t>Актуальные вопросы сестринского дела в хирургии - 36</t>
  </si>
  <si>
    <t>Стоматология хирургическая (очно-заочная форма) - 144</t>
  </si>
  <si>
    <t>Челюстно-лицевая хирургия (очно-заочная форма) - 144</t>
  </si>
  <si>
    <t>Алгоритм действий врача-стоматолога при одонтогенных воспалительных заболеваниях. Предупреждение развития осложнений в челюстно-лицевой области (заочная форма) - 36</t>
  </si>
  <si>
    <t>Атравматичное удаление зубов как залог успеха им-плантологического лечения (заочная форма) - 36</t>
  </si>
  <si>
    <t>Возможности хирургического лечения патологий пародонта (заочная форма) - 36</t>
  </si>
  <si>
    <t>Одонтогенные воспалительные заболевания ЛОР-органов. Профилактика, диагностика, лечение (заочная форма) - 36</t>
  </si>
  <si>
    <t>Травматические повреждения челюстно-лицевой области и реконструктивная хирургия посттравматических дефектов тканей лица (заочная форма) - 36</t>
  </si>
  <si>
    <t>Ортогнатическая хирургия (заочная форма) - 36</t>
  </si>
  <si>
    <t>Актуальные вопросы диагностики и лечения доброкачественных опухолей и опухолеподобных поражений мягких тканей челюстно-лицевой области (заочная форма) - 36</t>
  </si>
  <si>
    <t>Актуальные вопросы диагностики и лечения доброкачественных опухолей и опухолеподобных поражений мягких тканей челюстно-лицевой области (очная форма) - 36</t>
  </si>
  <si>
    <t>Новые решения в лечении переломов скулоорбитального комплекса (заочная форма) - 36</t>
  </si>
  <si>
    <t>Пластика передней брюшной стенки (абдоминопластика) (заочная форма) - 36</t>
  </si>
  <si>
    <t>Травматические переломы нижней челюсти: современный подход в диагностике и лечении (заочная форма) - 18</t>
  </si>
  <si>
    <t>Травматические переломы нижней челюсти: современный подход в диагностике и лечении (очная форма) - 18</t>
  </si>
  <si>
    <t>Осложнения стоматологического лечения, приводящие к болезням ЛОР-органов. Как избежать и устранить? (мастер-класс) - 18</t>
  </si>
  <si>
    <t>Основы мягкотканной пародонтальной хирургии (заочная форма) - 18</t>
  </si>
  <si>
    <t>Основы планирования и лечения воспалительных заболеваний пародонта (заочная форма) - 18</t>
  </si>
  <si>
    <t>Средства и способы местного обезболивания в стоматологии. Профилактика осложнений (заочная форма) - 18</t>
  </si>
  <si>
    <t>Хирургические методы лечения хронических форм периодонтитов (заочная форма) - 18</t>
  </si>
  <si>
    <t>Ботокс. Путь к совершенству (заочная форма) - 18</t>
  </si>
  <si>
    <t>Повреждения позвоночника: тактика принятия решений с позиций современных классификаций - 72</t>
  </si>
  <si>
    <t>Малоинвазивные технологии в хирургии травм и заболеваний позвоночника - 36</t>
  </si>
  <si>
    <t>Дегенеративные деформации позвоночника: принципы планирования и тактика хирургического лечения - 18</t>
  </si>
  <si>
    <t>Оптимальные решения в хирургии деформаций позвоночника: селективная фиксация, остеотомии, минимально инвазивные технологии спондилодеза - 18</t>
  </si>
  <si>
    <t>Оказание медицинской помощи пациентам с термической травмой, в том числе детям (обучение на рабочем месте) - 72</t>
  </si>
  <si>
    <t>Анестезиологическое обеспечение травматичных операций на позвоночнике - 36</t>
  </si>
  <si>
    <t>Основы лечения болевых синдромов - 18</t>
  </si>
  <si>
    <t>Новая скальп-акупунктура по Ямомото(ynsa). Диагностика и рефлексотерапия - 36</t>
  </si>
  <si>
    <t>Тепловизионная диагностика в травматологии, ортопедии, неврологии и нейрохирургии</t>
  </si>
  <si>
    <t>Вопросы реабилитации детей с нарушениями двигательного и психоречевого развития - 36</t>
  </si>
  <si>
    <t>Функциональные методы исследования в гастроэнтерологии приборами группы ГастроСкан (5М, 24, ГЭМ) - 18</t>
  </si>
  <si>
    <t>Психиатрия ПП - 504</t>
  </si>
  <si>
    <t>Психиатрия-наркология ПП - 504</t>
  </si>
  <si>
    <t>Психотерапия ПП - 504</t>
  </si>
  <si>
    <t>Психиатрия ОУ - 144</t>
  </si>
  <si>
    <t>Психиатрия-наркология ОУ - 144</t>
  </si>
  <si>
    <t>Психотерапия ОУ - 144</t>
  </si>
  <si>
    <t>Психологическое сопровождение пациентов в клинической практике (для педагогов и клинических психологов) - 144</t>
  </si>
  <si>
    <t>Клиническая психология в медицинской и психологической практике - 36</t>
  </si>
  <si>
    <t>Психологические основы эффективного взаимодействия врача и пациента (для врачей) - 36</t>
  </si>
  <si>
    <t>Развитие навыков эффективной коммуникации в профессиональном общении врачей - 36</t>
  </si>
  <si>
    <t>Стресс-менеджмент и профилактика профессионального выгорания в системе здравоохранения и образования - 36</t>
  </si>
  <si>
    <t>Суицидология - 36</t>
  </si>
  <si>
    <t>Навыки бесконфликтного общения у специалистов среднего медицинского персонала (для медицинских сестер) - 24</t>
  </si>
  <si>
    <t>Профилактика стресса и эмоционального выгорания у специалистов среднего медицинского персонала (для медицинских сестер) - 24</t>
  </si>
  <si>
    <t>Развитие навыков эффективного общения в профессиональной деятельности медицинских регистраторов (для медицинских регистраторов) - 24</t>
  </si>
  <si>
    <t xml:space="preserve">Изоляция рабочего поля в практике врача-стоматолога. Особенности эстетической реставрации передней группы зубов - 18 </t>
  </si>
  <si>
    <t xml:space="preserve">Изоляция рабочего поля в практике врача-стоматолога. Особенности эстетической реставрации боковой группы зубов - 18 </t>
  </si>
  <si>
    <t xml:space="preserve">Современные аспекты эстетики улыбки в практике врача-стоматолога терапевта - 18 </t>
  </si>
  <si>
    <t xml:space="preserve">Аллергические состояния в полости рта. Современные подходы к лечению и профилактике - 18 </t>
  </si>
  <si>
    <t xml:space="preserve">Вирусные инфекции в стоматологии - 18 </t>
  </si>
  <si>
    <t xml:space="preserve">Герпетические инфекции в терапевтической стоматологии - 18 </t>
  </si>
  <si>
    <t xml:space="preserve">Новые подходы к диагностике и лечению пузырных дерматозов с учетом клинических рекомендаций - 18 </t>
  </si>
  <si>
    <t xml:space="preserve">Пузырные дерматозы - 18 </t>
  </si>
  <si>
    <t xml:space="preserve">Современные подходы к лечению и профилактике пародонтита - 18 </t>
  </si>
  <si>
    <t>госпитальной педиатрии</t>
  </si>
  <si>
    <t>К_госпитальной_педиатрии</t>
  </si>
  <si>
    <t>Избранные вопросы врожденных и наследственных заболеваний у детей - 36</t>
  </si>
  <si>
    <t>Современные стандарты ведения недоношенных детей на амбулаторном этапе - 18</t>
  </si>
  <si>
    <t>Перинатальные поражения нервной системы - 36</t>
  </si>
  <si>
    <t>Неонатология для врачей общей практики - 36</t>
  </si>
  <si>
    <t>Гематология для врачей общей практики - 36</t>
  </si>
  <si>
    <t>Бухгалтерский учет и отчетность в учреждениях государственного сектора в 2019 году - 20</t>
  </si>
  <si>
    <t>Актуальные вопросы сестринского ухода за паллиативным пациентом - 36</t>
  </si>
  <si>
    <t>К_Общественного_здоровья_и_здравоохранения_ФДПО_Средний_мед.персонал</t>
  </si>
  <si>
    <t>Общественного здоровья и здравоохранения ФДПО Средний мед.персонал</t>
  </si>
  <si>
    <t>физической культуры и спорта</t>
  </si>
  <si>
    <t>К_физической_культуры_и_спорта</t>
  </si>
  <si>
    <t>Физическая культура и спорт - 144</t>
  </si>
  <si>
    <t>Физическая культура и спорт - 72</t>
  </si>
  <si>
    <t>Физическая культура и спорт - 36</t>
  </si>
  <si>
    <t>Основы рационального питания и оптимальной физической активности для сохранения здоровья - 18</t>
  </si>
  <si>
    <t>эндокринологии и внутренних болезней</t>
  </si>
  <si>
    <t>К_эндокринологии_и_внутренних_болезней</t>
  </si>
  <si>
    <t xml:space="preserve">Диагностика и лечение в эндокринологии – актуальные практические аспекты - 36 </t>
  </si>
  <si>
    <t>симуляционно-аккредитационный центр</t>
  </si>
  <si>
    <t>К_симуляционно_аккредитационный_центр</t>
  </si>
  <si>
    <t>Базовые навыки лапароскопической хирургии - 18</t>
  </si>
  <si>
    <t>Диагностическая гистероскопия - 18</t>
  </si>
  <si>
    <t>Интракорпоральный шов в лапароскопии - 18</t>
  </si>
  <si>
    <t>Катетеризация центральных вен под контролем УЗИ (симуляционно-клинический тренинг) - 18</t>
  </si>
  <si>
    <t>Катетеризация эпидурального пространства под контролем УЗИ (симуляционно-клинический тренинг) - 18</t>
  </si>
  <si>
    <t>Лапароскопическая аппендэктомия - 18</t>
  </si>
  <si>
    <t>Лапароскопическая холецистэктомия - 18</t>
  </si>
  <si>
    <t>Надпочечниковая недостаточность у новорожденных - 16</t>
  </si>
  <si>
    <t>Overlap-синдром (перекрестный бронхообструктивный синдром) - 8</t>
  </si>
  <si>
    <t>Алгоритм оказания первой помощи в экстренной ситуации - 8</t>
  </si>
  <si>
    <t>Базовая сердечно-легочная реанимация с автоматическим наружным дефибриллятором (АНД), протекцией дыхательных путей, искусственной вентилляцией легких - 8</t>
  </si>
  <si>
    <t>Гипогикемия с высоким сосудистым риском - 8</t>
  </si>
  <si>
    <t>Неотложная эндокринология новорожденных (гипогликемия, гипергликемия) - 8</t>
  </si>
  <si>
    <t>Сердечно-легочная реанимация новорожденного в первые минуты жизни - 8</t>
  </si>
  <si>
    <t>Физиологические роды - 8</t>
  </si>
  <si>
    <t>Базовая сердечно-легочная реанимация с автоматическим наружным дефибриллятором - 6</t>
  </si>
  <si>
    <t>Ведение родов в головном предлежании. Ручное пособие. Симуляционный тренинг - 6</t>
  </si>
  <si>
    <t>Гистероскопия - 36</t>
  </si>
  <si>
    <t>Актуальные вопросы гинекологии детского и подросткового возраста - 144</t>
  </si>
  <si>
    <t>Актуальные вопросы гинекологической эндокринологии - 36</t>
  </si>
  <si>
    <t>Актуальные вопросы контрацепции - 18</t>
  </si>
  <si>
    <t>Актуальные вопросы менопаузальной терапии - 18</t>
  </si>
  <si>
    <t>Антенатальная охрана плода - 36</t>
  </si>
  <si>
    <t>Бесплодный брак в практике акушера-гинеколога - 72</t>
  </si>
  <si>
    <t>Гинекологическая эндокринология - 144</t>
  </si>
  <si>
    <t>Гистероскопия в практике врача акушера-гинеколога - 36</t>
  </si>
  <si>
    <t>Заболевания сердечно-сосудистой системы у беременных - 18</t>
  </si>
  <si>
    <t>Избранные вопросы гинекологической эндокринологии - 36</t>
  </si>
  <si>
    <t>Инфектология в акушерстве и гинекологии - 36</t>
  </si>
  <si>
    <t>Кардиотокография - 36</t>
  </si>
  <si>
    <t>Лапароскопия в практике врача акушера-гинеколога - 36</t>
  </si>
  <si>
    <t>Неотложная помощь и реанимация в акушерстве и гинекологии - 144</t>
  </si>
  <si>
    <t>Неотложные состояния в акушерстве - 36</t>
  </si>
  <si>
    <t>Неотложные состояния в акушерстве и гинекологии - 108</t>
  </si>
  <si>
    <t>Оперативное акушерство - 36</t>
  </si>
  <si>
    <t>Оперативное акушерство - 72</t>
  </si>
  <si>
    <t>Осложненные роды - 36</t>
  </si>
  <si>
    <t>Патологическое акушерство - 108</t>
  </si>
  <si>
    <t>Патология шейки матки и кольпоскопия - 36</t>
  </si>
  <si>
    <t>Современные методы диагностики состояния плода - 36</t>
  </si>
  <si>
    <t>Цервикальная патология. Кольпоскопия - 72</t>
  </si>
  <si>
    <t>Актуальные вопросы анестезиологии и реаниматологии - 144</t>
  </si>
  <si>
    <t>Анестезиология и реаниматология в неотложной кардиологии - 144</t>
  </si>
  <si>
    <t>Неотложная кардиология - 144</t>
  </si>
  <si>
    <t>Региональная анестезия и послеоперационное обезболивание - 144</t>
  </si>
  <si>
    <t>Современная аппаратная вентиляция легких - 36</t>
  </si>
  <si>
    <t>Все лекции кафедры болезней уха, горла и носа</t>
  </si>
  <si>
    <t>Заболевания придаточного аппарата глаза и орбиты (век, конъюнктивы, слезных органов, орбиты) - 36</t>
  </si>
  <si>
    <t>Заболевания сетчатки, зрительного нерва, проводящих путей и сосудистого тракта глаза. Нарушения офтальмотонуса, глаукома - 36</t>
  </si>
  <si>
    <t>Оптическая система и рефракция глаза. Патология бинокулярного зрения. Заболевания светопреломляющих и светопроводящих сред (роговицы, хрусталика, стекловидного тела) - 36</t>
  </si>
  <si>
    <t>Основы организации офтальмологической помощи. Повреждения органа зрения, профессиональные повреждения, глазное протезирование. Офтальмоонкология. - 36</t>
  </si>
  <si>
    <t>Актуальные вопросы инфектологии: капельные инфекции - 36</t>
  </si>
  <si>
    <t>Актуальные вопросы инфектологии: кишечные инфекции - 36</t>
  </si>
  <si>
    <t>Актуальные вопросы инфектологии: лимфоаденопатия в клинике инфекционных болезней - 36</t>
  </si>
  <si>
    <t>Актуальные вопросы инфектологии: лихорадка в клинике инфекционных заболеваний - 36</t>
  </si>
  <si>
    <t>Актуальные вопросы инфектологии: экзантемы в клинике инфекционных болезней, контактные инфекции. - 36</t>
  </si>
  <si>
    <t>Детские инфекции - 36</t>
  </si>
  <si>
    <t>Клиническая лабораторная диагностика - 499</t>
  </si>
  <si>
    <t>Клиническая лабораторная диагностика - 500</t>
  </si>
  <si>
    <t>Лабораторная диагностика - 500</t>
  </si>
  <si>
    <t>Лабораторная и дифференциальная диагностика онкогематологических заболеваний (лейкозов/лимфом) - 36</t>
  </si>
  <si>
    <t>Микроскопическая диагностика урогенитальных заболеваний - 36</t>
  </si>
  <si>
    <t>Общеклинические, химико-микроскопические исследования: моча, кал, мокрота, сперма - 36</t>
  </si>
  <si>
    <t>Современные аспекты тестирования показателей гемостаза - 36</t>
  </si>
  <si>
    <t>Современные методы клинических исследований в лабораторной диагностике - 144</t>
  </si>
  <si>
    <t>Цитологические исследования - 36</t>
  </si>
  <si>
    <t>Актуальные вопросы медико-криминалистической экспертизы - 144</t>
  </si>
  <si>
    <t>Актуальные вопросы медико-криминалистической экспертизы, Модуль № 1 - 36</t>
  </si>
  <si>
    <t>Актуальные вопросы судебно-медицинской экспертизы - 144</t>
  </si>
  <si>
    <t>Все лекции кафедры клинической судебной медицины</t>
  </si>
  <si>
    <t>Судебно-медицинская акушерско-гинекологическая экспертиза - 144</t>
  </si>
  <si>
    <t>Судебно-медицинская акушерско-гинекологическая экспертиза, Модуль № 1 - 36</t>
  </si>
  <si>
    <t>Судебно-медицинская акушерско-гинекологическая экспертиза, Модуль № 2 - 36</t>
  </si>
  <si>
    <t>Судебно-медицинская акушерско-гинекологическая экспертиза, Модуль № 3 - 36</t>
  </si>
  <si>
    <t>Судебно-медицинская акушерско-гинекологическая экспертиза, Модуль № 4 - 36</t>
  </si>
  <si>
    <t>Судебно-медицинская экспертиза - 144</t>
  </si>
  <si>
    <t>Судебно-медицинская экспертиза - 288</t>
  </si>
  <si>
    <t>Судебно-медицинская экспертиза - 500</t>
  </si>
  <si>
    <t>Судебно-медицинская экспертиза, Модуль № 1 (танатология). - 36</t>
  </si>
  <si>
    <t>Судебно-медицинская экспертиза, Модуль № 2 (лабораторные методы исследования). - 36</t>
  </si>
  <si>
    <t>Судебно-медицинская экспертиза, Модуль № 3 (экспертиза механических повреждений). - 36</t>
  </si>
  <si>
    <t>Судебно-медицинская экспертиза, Модуль № 4 (экспертиза потерпевших и др. лиц) - 36</t>
  </si>
  <si>
    <t>Судебно-медицинские вопросы патоморфологии - 144</t>
  </si>
  <si>
    <t>Судебно-медицинские вопросы патоморфологии, Модуль № 1 - 36</t>
  </si>
  <si>
    <t>Цитологические методы исследования объектов судебно-медицинской экспертизы - 144</t>
  </si>
  <si>
    <t>Цитологические методы исследования объектов судебно-медицинской экспертизы, Модуль № 1 - 36</t>
  </si>
  <si>
    <t>Цитологические методы исследования объектов судебно-медицинской экспертизы, Модуль № 2 - 36</t>
  </si>
  <si>
    <t>Цитологические методы исследования объектов судебно-медицинской экспертизы, Модуль № 3 - 36</t>
  </si>
  <si>
    <t>Цитологические методы исследования объектов судебно-медицинской экспертизы, Модуль № 4 - 36</t>
  </si>
  <si>
    <t>Мультипараметрическая ультразвуковая диагностика заболеваний почек - 36</t>
  </si>
  <si>
    <t>Радиационная безопасность при работе с ИИИ - 144</t>
  </si>
  <si>
    <t>Рентгенодиагностика заболеваний молочной железы - 144</t>
  </si>
  <si>
    <t>Рентгенодиагностика заболеваний сердечно-сосудистой системы - 36</t>
  </si>
  <si>
    <t>Рентгенология - 500</t>
  </si>
  <si>
    <t>Рентгенэндоваскулярные диагностика и лечение - 144</t>
  </si>
  <si>
    <t>Рентгенэндоваскулярные диагностика и лечение - 500</t>
  </si>
  <si>
    <t>Ультразвуковая диагностика - 500</t>
  </si>
  <si>
    <t>Ультразвуковая диагностика в гинекологии - 72</t>
  </si>
  <si>
    <t>Ультразвуковая диагностика заболеваний органов грудной клетки - 36</t>
  </si>
  <si>
    <t>Ультразвуковая диагностика легких - 36</t>
  </si>
  <si>
    <t>Ультразвуковая диагностика легких (за счет средств НСЗ ТФОМС) - 36</t>
  </si>
  <si>
    <t>Ультразвуковая диагностика патологии полости матки - 36</t>
  </si>
  <si>
    <t>Ультразвуковая диагностика сердца - 72</t>
  </si>
  <si>
    <t>Ультразвуковая диагностика сосудов - 108</t>
  </si>
  <si>
    <t>Ультразвуковая диагностика сосудов нижних конечностей - 36</t>
  </si>
  <si>
    <t>Ультразвуковая диагностика суставов - 72</t>
  </si>
  <si>
    <t>Эхокардиографическое обследование пациентов с ишемической болезнью сердца - 36</t>
  </si>
  <si>
    <t>Аппаратная рефлексотерапия и её применение в медицинской реабилитации - 36</t>
  </si>
  <si>
    <t>Кинезотерапевтические технологии  медицинской реабилитации для пациентов с ОНМК - 36</t>
  </si>
  <si>
    <t>Кинезотерапевтические технологии медицинской реабилитации для пациентов после эндопротезирования зирования коленного и тазобедренного суставов - 36</t>
  </si>
  <si>
    <t>Микроиглорефлексотерапия – теория и практика - 144</t>
  </si>
  <si>
    <t>Аутоиммунные заболевания в неврологии (заочно) - 36</t>
  </si>
  <si>
    <t>Аутоиммунные заболевания в неврологии (очно-заочно) - 36</t>
  </si>
  <si>
    <t>Болевые синдромы в неврологии (заочно) - 36</t>
  </si>
  <si>
    <t>Болевые синдромы в неврологии (очно-заочно) - 36</t>
  </si>
  <si>
    <t>Ботулинотерапия - 36</t>
  </si>
  <si>
    <t>Вестибулопатия (заочно) - 36</t>
  </si>
  <si>
    <t>Вестибулопатия (очно-заочно) - 36</t>
  </si>
  <si>
    <t>Двигательные нарушения в неврологии (заочно) - 36</t>
  </si>
  <si>
    <t>Двигательные нарушения в неврологии (очно-заочно) - 36</t>
  </si>
  <si>
    <t>Детская эпилептология (заочно) - 36</t>
  </si>
  <si>
    <t>Детская эпилептология (очно-заочно) - 36</t>
  </si>
  <si>
    <t>Заболевания периферической нервной системы - 144</t>
  </si>
  <si>
    <t>Инфекционные заболевания нервной системы (заочно) - 36</t>
  </si>
  <si>
    <t>Инфекционные заболевания нервной системы (очно-заочно) - 36</t>
  </si>
  <si>
    <t>Лечение и реабилитация наркологических больных - 36</t>
  </si>
  <si>
    <t>Неврология - 500</t>
  </si>
  <si>
    <t>Нейродегенеративные заболевания (заочно) - 36</t>
  </si>
  <si>
    <t>Нейродегенеративные заболевания (очно-заочно) - 36</t>
  </si>
  <si>
    <t>Нервно-мышечные заболевания у детей с элементами ЭНМГ (заочно) - 36</t>
  </si>
  <si>
    <t>Нервно-мышечные заболевания у детей с элементами ЭНМГ (очно-заочно) - 36</t>
  </si>
  <si>
    <t>Основные направления психотерапии - 36</t>
  </si>
  <si>
    <t>Полиневропатии (заочно) - 36</t>
  </si>
  <si>
    <t>Полиневропатии (очно-заочно) - 36</t>
  </si>
  <si>
    <t>Поражения периферической нервной системы и дорсопатии (заочно) - 36</t>
  </si>
  <si>
    <t>Поражения периферической нервной системы и дорсопатии (очно-заочно) - 36</t>
  </si>
  <si>
    <t>Психиатрия - 144</t>
  </si>
  <si>
    <t>Психиатрия - 500</t>
  </si>
  <si>
    <t>Психиатрия – наркология - 144</t>
  </si>
  <si>
    <t>Психиатрия – наркология - 500</t>
  </si>
  <si>
    <t>Психотерапия - 144</t>
  </si>
  <si>
    <t>Психотерапия - 500</t>
  </si>
  <si>
    <t>Соматоневрология (заочно) - 36</t>
  </si>
  <si>
    <t>Соматоневрология (очно-заочно) - 36</t>
  </si>
  <si>
    <t>Сосудистые заболевания нервной системы (заочно) - 36</t>
  </si>
  <si>
    <t>Сосудистые заболевания нервной системы (очно-заочно) - 36</t>
  </si>
  <si>
    <t>Топическая диагностика в неврологии - 36</t>
  </si>
  <si>
    <t>Функциональная диагностика в неврологии (заочно) - 36</t>
  </si>
  <si>
    <t>Функциональная диагностика в неврологии (очно-заочно) - 36</t>
  </si>
  <si>
    <t>Экстрапирамидные расстройства (заочно) - 36</t>
  </si>
  <si>
    <t>Экстрапирамидные расстройства (очно-заочно) - 36</t>
  </si>
  <si>
    <t>Актуальные вопросы функциональной диагностики - 144</t>
  </si>
  <si>
    <t>Все лекции кафедры общей врачебной практики и геронтологии ФДПО</t>
  </si>
  <si>
    <t>Актуальные вопросы общественного здоровья и организации здравоохранения для руководителей структурных подразделений - 72</t>
  </si>
  <si>
    <t>КМП в ОМС - 144</t>
  </si>
  <si>
    <t>Организация здравоохранения и общественное здоровье (заочно) - 144</t>
  </si>
  <si>
    <t>Организация здравоохранения и общественное здоровье (заочно) - 500</t>
  </si>
  <si>
    <t>Организация здравоохранения и общественное здоровье (очно) - 500</t>
  </si>
  <si>
    <t>Организация здравоохранения и общественное здоровье (очно)_ - 144</t>
  </si>
  <si>
    <t>Организация медицинской помощи населению - 36</t>
  </si>
  <si>
    <t>Приоритет профилактики в охране здоровья населения - 36</t>
  </si>
  <si>
    <t>Управление структурным подразделением медицинской организации (с симуляционным курсом) - 108</t>
  </si>
  <si>
    <t>Эффективность управления ресурсами медицинской организации - 18</t>
  </si>
  <si>
    <t>Актуальные вопросы лекарственной терапии злокачественных новообразований - 18</t>
  </si>
  <si>
    <t>Онкология - 144</t>
  </si>
  <si>
    <t>Онкология - 500</t>
  </si>
  <si>
    <t>Оперативная и лечебная внутрипросветная эндоскопия - 36</t>
  </si>
  <si>
    <t>Современные вопросы диагностики и лечения злокачественных опухолей основных локализаций - 36</t>
  </si>
  <si>
    <t>Современные вопросы диагностики и лечения злокачественных опухолей основных локализаций (за счет средств НСЗ ТФОМС) - 36</t>
  </si>
  <si>
    <t>Современные вопросы диагностики и лечения злокачественных опухолей основных локализаций (за счет средств ФОМС) - 36</t>
  </si>
  <si>
    <t>Современные методы диагностики и лечения заболеваний молочных желез - 36</t>
  </si>
  <si>
    <t>Современные методы диагностики и лечения заболеваний молочных желез (за счет средств НСЗ ТФОМС) - 36</t>
  </si>
  <si>
    <t>Современные методы диагностики и лечения заболеваний молочных желез (за счет средств ФОМС) - 36</t>
  </si>
  <si>
    <t>Современные методы диагностики и лечения злокачественных новообразований кожи - 36</t>
  </si>
  <si>
    <t>Современные методы диагностики и лечения злокачественных новообразований кожи (за счет средств НСЗ ТФОМС) - 36</t>
  </si>
  <si>
    <t>Современные методы диагностики и лечения злокачественных новообразований кожи (за счет средств ФОМС) - 36</t>
  </si>
  <si>
    <t>Эндоскопия - 500</t>
  </si>
  <si>
    <t>Гистологические методы исследований в патологоанатомических отделениях и прозекторских - 144</t>
  </si>
  <si>
    <t>Цикл 1.  Патологическая анатомия для ординаторов</t>
  </si>
  <si>
    <t>Цикл 2.  Патологическая анатомия для ординаторов</t>
  </si>
  <si>
    <t>Цикл 3.  Патологическая анатомия для ординаторов</t>
  </si>
  <si>
    <t>Цикл 4.  Патологическая анатомия для ординаторов</t>
  </si>
  <si>
    <t>Цикл 5.  Патологическая анатомия для ординаторов</t>
  </si>
  <si>
    <t>Цикл 6.  Патологическая анатомия для ординаторов</t>
  </si>
  <si>
    <t>Цикл 7.  Патологическая анатомия для ординаторов</t>
  </si>
  <si>
    <t>Актуальные вопросы детской кардиологии - 36</t>
  </si>
  <si>
    <t>Актуальные вопросы детской неврологии - 36</t>
  </si>
  <si>
    <t>Актуальные вопросы детской нефрологии - 36</t>
  </si>
  <si>
    <t>Актуальные вопросы детской онкологии - 36</t>
  </si>
  <si>
    <t>Актуальные вопросы детской пульмонологии - 36</t>
  </si>
  <si>
    <t>Актуальные вопросы детской ревматологии - 36</t>
  </si>
  <si>
    <t>Актуальные вопросы медицинской генетики - 36</t>
  </si>
  <si>
    <t>Актуальные вопросы неонатологии - 36</t>
  </si>
  <si>
    <t>Актуальные вопросы нутрициологии и диетологии детского возраста - 36</t>
  </si>
  <si>
    <t>Детская кардиология - 500</t>
  </si>
  <si>
    <t>Детская эндокринология - 500</t>
  </si>
  <si>
    <t>Избранные вопросы педиатрии: болезни эндокринной системы у детей и подростков - 36</t>
  </si>
  <si>
    <t>Неонатология - 500</t>
  </si>
  <si>
    <t>Патология детей старшего возраста - 36</t>
  </si>
  <si>
    <t>Педиатрия - 500</t>
  </si>
  <si>
    <t>Реанимация и интенсивная терапия в неонатологии - 108</t>
  </si>
  <si>
    <t>Актуальные вопросы санитарного законодательства - 144</t>
  </si>
  <si>
    <t>Актуальные вопросы энтомологии - 144</t>
  </si>
  <si>
    <t>Бактериальная диагностика дифтерии в свете санитарного законодательства - 72</t>
  </si>
  <si>
    <t>Вакцинопрофилактика: санитарно-эпидемиологическая безопасность организации и проведения - 72</t>
  </si>
  <si>
    <t>Вирусология - 144</t>
  </si>
  <si>
    <t>Вирусология - 504</t>
  </si>
  <si>
    <t>Вопросы изучения состояния здоровья населения и среды обитания - 36</t>
  </si>
  <si>
    <t>Вопросы организации дезинфекционного дела - 36</t>
  </si>
  <si>
    <t>Вопросы организации дезинфекционного дела в России - 144</t>
  </si>
  <si>
    <t>Гигиеническое воспитание по вопросам гигиены детей и подростков и гигиены труда - 36</t>
  </si>
  <si>
    <t>Гигиеническое воспитание по вопросам коммунальной гигиены и гигиены питания - 36</t>
  </si>
  <si>
    <t>Дезинфекционное дело (для специалистов со средним медицинским образованием и дезинструкторов) - 144</t>
  </si>
  <si>
    <t>Дезинфекционное дело (для специалистов со средним медицинским образованием и дезинструкторов) - 288</t>
  </si>
  <si>
    <t>Избранные вопросы бактериологии - 504</t>
  </si>
  <si>
    <t>Избранные вопросы бактериологии (для сотрудников бактериологических лабораторий, не имеющих профильного образования) - 504</t>
  </si>
  <si>
    <t>Избранные вопросы бактериологии (для специалистов с высшим медицинским образованием) - 144</t>
  </si>
  <si>
    <t>Избранные вопросы бактериологии (для специалистов со средним медицинским образованием) - 144</t>
  </si>
  <si>
    <t>Избранные вопросы вирусологии. Избранные вопросы паразитологии (для специалистов с высшим медицинским образованием) - 144</t>
  </si>
  <si>
    <t>Избранные вопросы вирусологии. Избранные вопросы паразитологии (для специалистов со средним медицинским образованием) - 144</t>
  </si>
  <si>
    <t>Избранные вопросы гигиенического воспитания (для специалистов с высшим медицинским образованием) - 144</t>
  </si>
  <si>
    <t>Избранные вопросы гигиенического воспитания (для специалистов со средним медицинским образованием) - 144</t>
  </si>
  <si>
    <t>Избранные вопросы гигиены детей и подростков (для специалистов с высшим медицинским образованием) - 144</t>
  </si>
  <si>
    <t>Избранные вопросы гигиены детей и подростков (для специалистов со средним медицинским образованием) - 144</t>
  </si>
  <si>
    <t>Избранные вопросы гигиены питания (для специалистов с высшим медицинским образованием) - 144</t>
  </si>
  <si>
    <t>Избранные вопросы гигиены питания (для специалистов со средним медицинским образованием) - 144</t>
  </si>
  <si>
    <t>Избранные вопросы гигиены труда (для специалистов с высшим медицинским образованием) - 144</t>
  </si>
  <si>
    <t>Избранные вопросы гигиены труда (для специалистов со средним медицинским образованием) - 144</t>
  </si>
  <si>
    <t>Избранные вопросы дезинфектологии - 72</t>
  </si>
  <si>
    <t>Избранные вопросы коммунальной гигиены (для специалистов с высшим медицинским образованием) - 144</t>
  </si>
  <si>
    <t>Избранные вопросы коммунальной гигиены (для специалистов со средним медицинским образованием) - 144</t>
  </si>
  <si>
    <t>Избранные вопросы общей гигиены (для специалистов с высшим медицинским образованием) - 144</t>
  </si>
  <si>
    <t>Избранные вопросы общей гигиены (для специалистов со средним медицинским образованием) - 144</t>
  </si>
  <si>
    <t>Избранные вопросы общей, частной и санитарной микробиологии. Безопасность работы с возбудителями инфекционных заболеваний - 144</t>
  </si>
  <si>
    <t>Избранные вопросы организации и проведения исследований физических факторов неионизирующей природы - 144</t>
  </si>
  <si>
    <t>Избранные вопросы паразитологии (для специалистов с высшим медицинским образованием) - 144</t>
  </si>
  <si>
    <t>Избранные вопросы паразитологии (для специалистов со средним медицинским образованием) - 144</t>
  </si>
  <si>
    <t>Избранные вопросы радиационной гигиены (для специалистов с высшим медицинским образованием) - 144</t>
  </si>
  <si>
    <t>Избранные вопросы радиационной гигиены (для специалистов со средним медицинским образованием) - 144</t>
  </si>
  <si>
    <t>Избранные вопросы санитарно-гигиенических лабораторных исследований (для специалистов с высшим медицинским образованием) - 144</t>
  </si>
  <si>
    <t>Избранные вопросы санитарно-гигиенических лабораторных исследований (для специалистов со средним медицинским образованием) - 144</t>
  </si>
  <si>
    <t>Избранные вопросы токсикологии (для специалистов с высшим медицинским образованием) - 144</t>
  </si>
  <si>
    <t>Избранные вопросы токсикологии (для специалистов со средним медицинским образованием) - 144</t>
  </si>
  <si>
    <t>Избранные вопросы энтомологии (для специалистов с высшим медицинским образованием) - 144</t>
  </si>
  <si>
    <t>Избранные вопросы энтомологии (для специалистов со средним медицинским образованием) - 144</t>
  </si>
  <si>
    <t>Избранные вопросы эпидемиологии (для специалистов с высшим медицинским образованием) - 144</t>
  </si>
  <si>
    <t>Избранные вопросы эпидемиологии (для специалистов со средним медицинским образованием) - 144</t>
  </si>
  <si>
    <t>Инфекции, связанные с оказанием медицинской помощи (ИСМП) – актуальная эпидемиологическая проблема - 36</t>
  </si>
  <si>
    <t>лабораторная генетика - 144</t>
  </si>
  <si>
    <t>Лабораторная диагностика воздушно-капельных инфекций и заболеваний, передающихся половым путем - 36</t>
  </si>
  <si>
    <t xml:space="preserve">Лабораторная диагностика дифтерии в свете санитарного законодательства - 36 </t>
  </si>
  <si>
    <t>Лабораторная диагностика особо опасных инфекций - 36</t>
  </si>
  <si>
    <t>Лабораторная диагностика условно-патогенных микроорганизмов - 36</t>
  </si>
  <si>
    <t>Лабораторное дело в токсикологии - 144</t>
  </si>
  <si>
    <t>Лабораторное дело в токсикологии - 288</t>
  </si>
  <si>
    <t>Медико-генетические основы профилактики офтальмологических заболеваний - 144</t>
  </si>
  <si>
    <t>Медицинские отходы - 144</t>
  </si>
  <si>
    <t>Медицинские отходы: сбор, хранение, утилизация и обеззараживание (для специалистов с высшим медицинским образованием) - 72</t>
  </si>
  <si>
    <t>Медицинские отходы: сбор, хранение, утилизация и обеззараживание (для специалистов со средним медицинским образованием) - 72</t>
  </si>
  <si>
    <t>Методы исследования физических факторов неионизирующей природы - 288</t>
  </si>
  <si>
    <t>Общественное здоровье и санитарная статистика в деятельности Роспотребнадзора - 36</t>
  </si>
  <si>
    <t>Организационно-методические основы лабораторного дела и методология исследований - 36</t>
  </si>
  <si>
    <t>Организационные принципы деятельности Роспотребнадзора - 36</t>
  </si>
  <si>
    <t>Организация деятельности социальных и оздоровительных учреждений по профилактике - 72</t>
  </si>
  <si>
    <t>Организация деятельности социальных и оздоровительных учреждений по профилактике инфекционных заболеваний в свете действующего санитарного законодательства - 72</t>
  </si>
  <si>
    <t>Организация и вопросы лицензирования деятельности бактериологических лабораторий - 36</t>
  </si>
  <si>
    <t>Организация санитарного просвещения - 144</t>
  </si>
  <si>
    <t>Организация стерилизации в ЛПУ: обеспечение сан.-эпид. безопасности (для специалистов с высшим медицинским образованием) - 72</t>
  </si>
  <si>
    <t>Организация стерилизации в ЛПУ: обеспечение сан.-эпид. безопасности (для специалистов со средним медицинским образованием) - 72</t>
  </si>
  <si>
    <t>Основы гигиены питания, нутрициологии и диетологии - 36</t>
  </si>
  <si>
    <t>Основы гигиены питания, нутрициологии и реабилитационной эндоэкологии - 72</t>
  </si>
  <si>
    <t>Основы микробиологии (бактериологии, вирусологии, паразитологии). Безопасность работы с возбудителями инфекционных заболеваний - 144</t>
  </si>
  <si>
    <t>Основы общей микробиологии, бактериологии и медицинской микологии - 36</t>
  </si>
  <si>
    <t>Основы паразитологии и основы паразитологии и вирусологии - 36</t>
  </si>
  <si>
    <t>Основы радиационной гигиены и безопасности при работе с источниками ионизирующего излучения (для специалистов с высшим медицинским образованием) - 72</t>
  </si>
  <si>
    <t>Основы радиационной гигиены и безопасности при работе с источниками ионизирующего излучения (для специалистов со средним медицинским образованием) - 72</t>
  </si>
  <si>
    <t>Паразитология - 144</t>
  </si>
  <si>
    <t>Паразитология - 504</t>
  </si>
  <si>
    <t>Радиационная безопасность: основы работы с источниками ионизирующего излучения - 72</t>
  </si>
  <si>
    <t>Радиационная гигиена - 144</t>
  </si>
  <si>
    <t>Радиационная гигиена - 504</t>
  </si>
  <si>
    <t>Санитарно-эпидемиологическая безопасность обеспечения вакцинопрофилактики - 18</t>
  </si>
  <si>
    <t>Санитарно-эпидемиологическая безопасность транспортировки иммунобиологических лекарственных препаратов - 18</t>
  </si>
  <si>
    <t>Санитарно-эпидемиологические вопросы вакцинопрофилактики бешенства, столбняка, вирусного клещевого энцефалита - 72</t>
  </si>
  <si>
    <t>Санитарно-эпидемиологические требования к организации и проведению вакцинопрофилактики (для специалистов с высшим медицинским образованием) - 144</t>
  </si>
  <si>
    <t>Санитарно-эпидемиологические требования к организации и проведению вакцинопрофилактики (для специалистов со средним медицинским образованием) - 72</t>
  </si>
  <si>
    <t>Санитарно-эпидемиологические требования к организации и проведению дезинфекционных, дезинсекционных и дератизационных мероприятий (для специалистов со средним медицинским образованием, дезинструкторов и дезинфекторов) - 144</t>
  </si>
  <si>
    <t>Санитарно-эпидемиологические требования к организации и проведению дезинфекционных, дезинсекционных и дератизационных мероприятий. Медицинские дезинструкторы - 72</t>
  </si>
  <si>
    <t>Санитарно-эпидемиологические требования к организации и проведению дезинфекционных, дезинсекционных и дератизационных мероприятий. Медицинские дезинфекторы - 72</t>
  </si>
  <si>
    <t>Современные вопросы гигиены детей и подростков - 144</t>
  </si>
  <si>
    <t>Современные вопросы гигиены детей и подростков - 288</t>
  </si>
  <si>
    <t>Современные вопросы гигиены питания - 144</t>
  </si>
  <si>
    <t>Современные вопросы гигиены питания - 288</t>
  </si>
  <si>
    <t>Современные вопросы гигиены труда - 144</t>
  </si>
  <si>
    <t>Современные вопросы гигиены труда - 288</t>
  </si>
  <si>
    <t>Современные вопросы коммунальной гигиены - 144</t>
  </si>
  <si>
    <t>Современные вопросы коммунальной гигиены - 288</t>
  </si>
  <si>
    <t>Современные вопросы радиационной гигиены - 144</t>
  </si>
  <si>
    <t>Современные вопросы радиационной гигиены - 288</t>
  </si>
  <si>
    <t>Современные методы исследования и оценки параметров физических факторов - 288</t>
  </si>
  <si>
    <t>Современные физико–химические методы исследования - 144</t>
  </si>
  <si>
    <t>Современные физико–химические методы исследования - 288</t>
  </si>
  <si>
    <t>Требования к организации работы детских образовательных учреждений в свете санитарного законодательства - 72</t>
  </si>
  <si>
    <t>Эксплуатация и контроль за работой дез.камер - 72</t>
  </si>
  <si>
    <t>Эксплуатация и контроль за работой стерилизационной аппаратуры (для специалистов со средним медицинским образованием) - 72</t>
  </si>
  <si>
    <t>Энтомология - 144</t>
  </si>
  <si>
    <t>Энтомология - 288</t>
  </si>
  <si>
    <t>Эпидемиология кишечных инфекций и инфекции дыхательных путей - 36</t>
  </si>
  <si>
    <t>Эпидемиология кровяных инфекций и инфекций наружных покровов - 36</t>
  </si>
  <si>
    <t>Эпидемиология особо опасных инфекций - 36</t>
  </si>
  <si>
    <t>Актуальные вопросы озонотерапии - 144</t>
  </si>
  <si>
    <t>Актуальные вопросы экстренной и неотложной медицинской помощи пострадавшим в ДТП - 36</t>
  </si>
  <si>
    <t>Диагностика и лечение острых отравлений медикаментами на догоспитальном этапе - 36</t>
  </si>
  <si>
    <t>Диагностика и неотложная медицинская помощь при острых отравлениях в условиях догоспитального этапа - 36</t>
  </si>
  <si>
    <t>Диагностическая и оперативная бронхоскопия - 36</t>
  </si>
  <si>
    <t>Диагностическая эндоскопия верхних отделов желудочно-кишечного тракта - 36</t>
  </si>
  <si>
    <t>Диагностическая эндоскопия нижних отделов желудочно-кишечного тракта - 36</t>
  </si>
  <si>
    <t>Избранные вопросы организации и оценки качества скорой и неотложной помощи - 36</t>
  </si>
  <si>
    <t>Интенсивная терапия и реанимация неотложных состояний в условиях догоспитального этапа - 36</t>
  </si>
  <si>
    <t>Лечебная и оперативная внутрипросветная эндоскопия - 36</t>
  </si>
  <si>
    <t>Лечебное дело - 216</t>
  </si>
  <si>
    <t>Организация медико-социальной экспертизы в Российской Федерации - 36</t>
  </si>
  <si>
    <t>Организация медицинской помощи при авариях, катастрофах и стихийных бедствиях - 36</t>
  </si>
  <si>
    <t>Организация реабилитации больных и инвалидов в РФ - 36</t>
  </si>
  <si>
    <t>после эндопротезирования тазобедренного сустава - 36</t>
  </si>
  <si>
    <t>Токсикология - 500</t>
  </si>
  <si>
    <t>Фибринолитическая терапия - 72</t>
  </si>
  <si>
    <t>Фибринолитическая терапия при острых сосудистых заболеваниях - 36</t>
  </si>
  <si>
    <t>Фибринолитическая терапия при острых сосудистых заболеваниях - 72</t>
  </si>
  <si>
    <t>Экстренная и неотложная медицинская помощь при заболеваниях органов брюшной полости и почек - 36</t>
  </si>
  <si>
    <t>Экстренная и неотложная медицинская помощь при травмах на догоспитальном этапе - 18</t>
  </si>
  <si>
    <t>Экстренная и неотложная помощь при заболеваниях и травмах нервной системы - 36</t>
  </si>
  <si>
    <t>Экстренная и неотложная помощь при остром вестибулярном головокружении - 18</t>
  </si>
  <si>
    <t>Экстренная и неотложная помощь при острых заболеваниях органов дыхания - 36</t>
  </si>
  <si>
    <t>Экстренная травматологическая помощь при переломах шейки бедренной кости - 36</t>
  </si>
  <si>
    <t>Эндопротезирование тазобедренного сустава - 36</t>
  </si>
  <si>
    <t>Эпидемиологическая безопасность эндоскопических манипуляций - 36</t>
  </si>
  <si>
    <t>Актуальные вопросы ортопедической стоматологии - 144</t>
  </si>
  <si>
    <t>Актуальные вопросы стоматологии детского возраста - 72</t>
  </si>
  <si>
    <t>Безопасное использование вращающихся никель-титановых инструментов - 36</t>
  </si>
  <si>
    <t>Безопасное использование ротационного эндодонтического инструмента  ProTaper Universal - 36</t>
  </si>
  <si>
    <t>Использование коффердама в ежедневной практике врача-стоматолога - 36</t>
  </si>
  <si>
    <t>Клиническая диагностика положения верхнечелюстного комплекса с применением анализатора HIP-плоскости в комплексном обследовании стоматологических пациентов с дисфункцией ВНЧС - 36</t>
  </si>
  <si>
    <t>Лазерные технологии в современной стоматологии - 36</t>
  </si>
  <si>
    <t>Протокол ортодонтического лечения тесного положения зубов - 36</t>
  </si>
  <si>
    <t>Стоматология детская - 504</t>
  </si>
  <si>
    <t>Стоматология общей практики - 504</t>
  </si>
  <si>
    <t>Стоматология ортопедическая - 504</t>
  </si>
  <si>
    <t>Стоматология терапевтическая - 504</t>
  </si>
  <si>
    <t>Стоматология хирургическая - 504</t>
  </si>
  <si>
    <t>Эндодонтическая ревизия - 36</t>
  </si>
  <si>
    <t>Все лекции кафедры терапии ФДПО</t>
  </si>
  <si>
    <t>Особенности течения внутренней патологии у беременных - 36</t>
  </si>
  <si>
    <t>Первичная и вторичная профилактика сердечно-сосудистых заболеваний - 36</t>
  </si>
  <si>
    <t>Ожоги - 144</t>
  </si>
  <si>
    <t>Современные принципы лечения термической травмы и ожоговой болезни у взрослых - 36</t>
  </si>
  <si>
    <t>Современные принципы лечения термической травмы у детей и особенности лечения холодовой травмы - 36</t>
  </si>
  <si>
    <t>Современные проблемы частной ортопедии - 36</t>
  </si>
  <si>
    <t>Современные проблемы частной травматологии - 36</t>
  </si>
  <si>
    <t>Травматология и ортопедия - 144</t>
  </si>
  <si>
    <t>Травматология и ортопедия - 504</t>
  </si>
  <si>
    <t>Травматология и ортопедия детского возраста - 36</t>
  </si>
  <si>
    <t>Эндопротезирование крупных суставов - 144</t>
  </si>
  <si>
    <t>Эндопротезирование крупных суставов - 36</t>
  </si>
  <si>
    <t>Андрология - 72</t>
  </si>
  <si>
    <t>Нейроурология - 72</t>
  </si>
  <si>
    <t>Общие вопросы урологии» - 432</t>
  </si>
  <si>
    <t>Урогинекология - 72</t>
  </si>
  <si>
    <t>Урология - 144</t>
  </si>
  <si>
    <t>Эндоскопическая урология - 144</t>
  </si>
  <si>
    <t>Обеспечение качества лекарственных средств - 36</t>
  </si>
  <si>
    <t>Организация деятельности, связанной с оборотом наркотических средств и психотропных веществ - 72</t>
  </si>
  <si>
    <t>Организация хранения, учета и отпуска лекарственных препаратов в медицинских организациях, имеющих лицензию на фармацевтическую деятельность - 72</t>
  </si>
  <si>
    <t>Особенности работы медицинского представителя - 36</t>
  </si>
  <si>
    <t>Особенности технологических процессов при изготовлении лекарственных средств - 36</t>
  </si>
  <si>
    <t>Все лекции кафедры факультетской и поликлинической педиатрии</t>
  </si>
  <si>
    <t>Аномалии толстой кишки и аноректальной клетчатки - 36</t>
  </si>
  <si>
    <t>Все лекции кафедры хирургии ФДПО</t>
  </si>
  <si>
    <t>Гнойная хирургия у детей - 36</t>
  </si>
  <si>
    <t>Детская урология-андрология - 144</t>
  </si>
  <si>
    <t>Детская урология–андрология - 72</t>
  </si>
  <si>
    <t>Детская хирургия - 36</t>
  </si>
  <si>
    <t>Клиническая оперативная  проктология - 36</t>
  </si>
  <si>
    <t>Колопроктология - 500</t>
  </si>
  <si>
    <t>Легочные кровотечения - 36</t>
  </si>
  <si>
    <t>Онкопроктология - 36</t>
  </si>
  <si>
    <t>Основы травматологии и ортопедии детского возраста - 36</t>
  </si>
  <si>
    <t>Сестринское операционное дело - 144</t>
  </si>
  <si>
    <t>Современные аспекты сестринского дела при эндоскопии - 144</t>
  </si>
  <si>
    <t>Травма грудной клетки - 36</t>
  </si>
  <si>
    <t>Травмы сердца и сосудов - 36</t>
  </si>
  <si>
    <t>Хирургическое лечение ишемической болезни сердца - 36</t>
  </si>
  <si>
    <t>Хирургия - 500</t>
  </si>
  <si>
    <t>Воспалительные заболевания полости рта - 36</t>
  </si>
  <si>
    <t>Дентальная имплантология - 36</t>
  </si>
  <si>
    <t>Заболевания органов полости рта - 36</t>
  </si>
  <si>
    <t>Инновационная российская имплантационная система - 36</t>
  </si>
  <si>
    <t>Ортогнатическая хирургия - 36</t>
  </si>
  <si>
    <t>Ортогнатическая хирургия при врожденных аномалиях зубо-челюстной системы - 36</t>
  </si>
  <si>
    <t>Основы хирургической стоматологии - 36</t>
  </si>
  <si>
    <t>Реконструктивная хирургия полости рта - 36</t>
  </si>
  <si>
    <t>Современные костезамещающие материалы в хирургической стоматологии - 36</t>
  </si>
  <si>
    <t>Современные методы реконструкции альвеолярной кости - 36</t>
  </si>
  <si>
    <t>Стоматология хирургическая (дистанционно) - 144</t>
  </si>
  <si>
    <t>Травматические повреждения челюстно-лицевой области и реконструктивная хирургия посттравматических дефектов - 36</t>
  </si>
  <si>
    <t>Травматические повреждения ЧЛО и реконструктивная хирургия посттравматических дефектов тканей лица - 36</t>
  </si>
  <si>
    <t>Организация помощи лицам с психическими и наркологическими расстройствами</t>
  </si>
  <si>
    <t>Изоляция рабочего поля в практике врача-стоматолога. Особенности эстетической реставрации передней группы зубов - 18</t>
  </si>
  <si>
    <t>являясь слушателем федерального государственного бюджетного образовательного учреждения высшего образования «Приволжский исследовательский медицинский университет» Министерства здравоохранения Российской Федерации (ФГБОУ ВО ПИМУ Минздрава России) (далее — Оператор), находящегося по адресу: 603005 г. Н. Новгород, пл. Минина и Пожарского, д. 10/1, своей волей и в своем интересе выражаю согласие на обработку Оператором моих персональных данных как без использования средств автоматизации, так и с их использованием, к которым относятся: - паспортные данные; фамилия, имя, отчество; дата и место рождения; пол; адрес места жительства (регистрации); данные страхового СНИЛС (номер); копии страниц паспорта; копии страниц трудовой книжки; сведения об образовании; документы об образовании; документы о повышении квалификации, профессиональной переподготовке; данные о специальности; место работы, должность, сведения о стаже работы; фактический адрес места жительства; биометрические персональные данные (личные фотографии, скан- копии); контактные номера телефонов (домашний, рабочий, мобильный); адрес электронной почты; данные иных документов, которые с учетом специфики обучения и в соответствии с законодательством Российской Федерации должны быть предъявлены мною при поступлении на обучение или в процессе обучения; иные сведения обо мне, которые необходимы ФГБОУ ВО ПИМУ Минздрава России для корректного документального оформления правоотношений между мною и ФГБОУ ВО ПИМУ Минздрава России. Я даю согласие, что мои персональные данные: - фамилия, имя, отчество; дата рождения; будут включены в общедоступные источники персональных данных ФГБОУ ВО ПИМУ Минздрава России. Я ознакомлен (а), что: 1. ФГБОУ  ВО ПИМУ Минздрава России осуществляет обработку моих персональных данных в целях: - обеспечения соблюдения законов Российской Федерации и иных нормативных правовых актов; - корректного документального оформления правоотношений между мною и ФГБОУ ВО ПИМУ Минздрава России; - корректного выполнения всех технологических процессов работы с материальными и электронными носителями информации (в том числе документов), содержащих персональные данные; - обеспечения моего обучения; - контроля качества моего обучения; - предоставления информации в государственные органы Российской Федерации в порядке, предусмотренным действующим законодательством Российской Федерации; - обеспечения безопасности в соответствии с требованиями законодательства Российской Федерации; - обеспечения сохранности имущества ФГБОУ ВО ПИМУ Минздрава России.  2. Обработка персональных данных включает в себя осуществление любых действий (операций) в отношении моих персональных данных, которые необходимы для достижения вышеуказанных целей, включая (без ограничения) сбор, запись, систематизацию, накопление, хранение, уточнение (обновление, изменение), извлечение, использование, передачу (в том числе передачу третьим лицам – учреждениям и организациям которым в соответствии с Федеральным законом от 27.07.2006г. № 152-ФЗ «О персональных данных» ФГБОУ ВО ПИМУ Минздрава России может поручить обработку персональных данных, или обязано предоставить персональные данные в соответствии с действующим законодательством Российской Федерации), обезличивание, блокирование, удаление, уничтожение, а также осуществление любых иных действий с моими персональными данными, предусмотренных действующим законодательством Российской Федерации. 3. ФГБОУ ВО ПИМУ Минздрава России гарантирует обработку моих персональных данных в соответствии с действующим законодательством Российской Федерации и гарантирует, что не будет предоставлять мои персональные данные третьим лицам в целях, не предусмотренных настоящим согласием. 4. Я имею право на бесплатный свободный доступ к своим персональным данным, обрабатываемым ФГБОУ ВО ПИМУ Минздрава России, их отзыв. 5. Настоящее Согласие может быть отозвано путем подачи Оператору письменного заявления. 6. Хранение персональных данных, зафиксированных на бумажных носителях, осуществляется согласно Федеральному закону №125-ФЗ «Об архивном деле в Российской Федерации» и иным нормативно правовым актам в области архивного дела и архивного хранения. 7. Обработка персональных данных осуществляется по поручению Оператора, лицами список которых, закрепляется приказом. 8. Настоящее Согласие вступает в силу с момента его подписания и действует до дня отзыва в письменной форме. 9. Я подтверждаю, что все перечисленные в согласии мои персональные данные получены и будут получены ФГБОУ ВО ПИМУ Минздрава России лично от меня и являются достоверными. Я подтверждаю, что давая данное Согласие, действую своей волей и в своих интересах.</t>
  </si>
  <si>
    <t>8.7. Стороны устанавливают, что факсимильные копии настоящего Договора, равно как и передаваемые по электронной почте графические файлы, содержащие отсканированные страницы настоящего Договора, имеют юридическую силу оригинала и считаются действительными до момента обмена Сторонами оригиналами Договора.</t>
  </si>
  <si>
    <t>8.6.Стороны признают равную юридическую силу как собственноручной подписи, так и факсимиле подписи (воспроизведенное механическим способом с использованием клише) при подписании данного Договора, а также на иных документах, имеющих значение для заключения и исполнения настоящего Договора.</t>
  </si>
  <si>
    <t>8.5. Под периодом предоставления образовательной услуги (периодом обучения) понимается промежуток времени с даты издания приказа о зачислении Заказчика в образовательную организацию до даты издания приказа об окончании обучения или отчисления Заказчика из образовательной организации.</t>
  </si>
  <si>
    <t>8.4. Вопросы размещения, проживания на период обучения решаются Заказчиком самостоятельно.</t>
  </si>
  <si>
    <t>8.3. Заказчик дает свое согласие на сбор, систематизацию, накопление, хранение, уточнение, использование, распространение (в том числе передачу), обезличивание, блокирование, уничтожение следующих персональных данных: фамилия, имя, отчество, адрес регистрации, серия и номер документа, удостоверяющего личность, номер телефона, иные данные, связанные с заключением и исполнением настоящего Договора, без ограничения срока действия (в соответствии с Федеральным законом от 27.07.2006 № 152-ФЗ «О персональных данных»).</t>
  </si>
  <si>
    <t>8.2. При возникновении споров и разногласий между Сторонами, Стороны обязуются приложить все усилия для их разрешения путем переговоров</t>
  </si>
  <si>
    <t>4.7. В случае отказа Заказчика от услуг, указанных в пункте 1.1. настоящего Договора, до начала оказания услуг Исполнитель возвращает выплаченные Заказчиком денежные средства в полном объеме.</t>
  </si>
  <si>
    <t>4.6. В случае отказа Заказчика от услуг, указанных в пункте 1.1. настоящего Договора, до истечения срока обучения Исполнитель возвращает денежные средства, выплаченные Заказчиком, с удержанием суммы рассчитанной пропорционально затраченному Заказчиком времени на прохождения обучения или проценту освоения учебных материалов.</t>
  </si>
  <si>
    <t xml:space="preserve">1.2. Период обучения определяется </t>
  </si>
  <si>
    <t xml:space="preserve">    Федеральное государственное бюджетное образовательное учреждение высшего образования «Приволжский исследовательский медицинский университет» Министерства здравоохранения Российской Федерации (ФГБОУ ВО «ПИМУ» Минздрава России) на основании лицензии от 07.05.2018г. серия 90Л01 № 0009840 рег. № 2739, выданной Федеральной службой по надзору в сфере образования и науки, именуемое в дальнейшем «Исполнитель», в лице проректора по учебной работе Богомоловой Елены Сергеевны, действующей на основании Доверенности от 09.01.2019г. №15, с одной стороны,  и </t>
  </si>
  <si>
    <t>(для физических лиц, дистанционная форма)</t>
  </si>
  <si>
    <t xml:space="preserve">    Федеральное государственное бюджетное образовательное учреждение высшего образования «Приволжский исследовательский медицинский университет» Министерства здравоохранения Российской Федерации (ФГБОУ ВО «ПИМУ» Минздрава России) на основании лицензии от 07.05.2018 серия 90Л01 № 0009840 рег. № 2739, выданной Федеральной службой по надзору в сфере образования и науки, именуемое в дальнейшем «Исполнитель», в лице проректора по учебной работе Богомоловой Елены Сергеевны, действующей на основании Доверенности от 09.01.2019 г. №15, с одной стороны,  и </t>
  </si>
  <si>
    <t>(Выбрать необходимое: очная с применением дистанционных образовательных технологий (ДОТ), заочная с применением ДОТ, очно-заочная с применением ДОТ)</t>
  </si>
  <si>
    <t>1.4. Образовательная услуга оказывается в соответствии с учебными планами дополнительных профессиональных программ, в том числе индивидуальными, и образовательными программами Исполнителя.</t>
  </si>
  <si>
    <t>1.5. По заявлению Заказчика срок обучения может быть продлен однократно, но на количество календарных дней, не превышающее определенный в настоящем договоре срок обучения. В таком случае датой окончания оказания образовательных услуг является окончание продленного однократно срока обучения. Заявление Заказчика о продлении срока обучения должно быть подано Исполнителю в письменном виде (или в виде электронной копии, отправленной на e-mail Исполнителя), с указанием причин, послуживших основанием для продления срока обучения.</t>
  </si>
  <si>
    <t>1.6. Фактом начала оказания услуг является предоставление доступа в Электронную Образовательную Среду (ЭОС) Исполнителя в соответствии со сроком, указанным с п.1.2. настоящего Договора.</t>
  </si>
  <si>
    <t>1.7. Фактом начала обучения является первый вход (аутентификация под личными учетными данными) Заказчика в ЭОС Исполнителя.</t>
  </si>
  <si>
    <t>2.1.3. Предоставить Заказчику доступ к ЭОС путем загрузки программы – личного кабинета слушателя ЭОС факультета дополнительного профессионального образования с интернет-сайта NNSMA-VIRTUAL.RU по выбранной Заказчиком программе дистанционного обучения на срок, указанный в п.1.2. настоящего Договора.</t>
  </si>
  <si>
    <t>2.1.4. Организовать и обеспечить надлежащее предоставление образовательных услуг, предусмотренных разделом 1 настоящего Договора.</t>
  </si>
  <si>
    <t>2.1.5. Обеспечить Заказчику предусмотренные выбранной образовательной программой условия ее освоения.</t>
  </si>
  <si>
    <t>2.1.6. Принимать от Заказчика плату за образовательные услуги.</t>
  </si>
  <si>
    <t>2.1.7. Обеспечить Заказчику уважение человеческого достоинства, защиту от всех форм физического и психологического насилия, оскорбления личности, охрану жизни и здоровья.</t>
  </si>
  <si>
    <t>2.1.8. По окончании срока подготовки Заказчика, выполнения им всех требований учебного плана и программы, выдать соответствующий документ государственного (установленного) образца после завершения финансовых расчетов Сторон в соответствии с п.4.1 и п.4.2.</t>
  </si>
  <si>
    <t>2.2.3. Получить соответствующий документ установленного (государственного) образца в соответствии с п. 2.1.8. настоящего Договора только после получения Исполнителем денежных средств за обучение.</t>
  </si>
  <si>
    <t>2.2.6. Иметь аппаратное и программное обеспечение (компьютер, планшет, смартфон) в соответствии с техническими требованиями, указанными в пункте «Технические требования к оборудованию слушателя» на портале NNSMA-VIRTUAL.RU.</t>
  </si>
  <si>
    <t>2.2.7. Самостоятельно изучать материалы в ЭОС и получать консультации от Исполнителя по вопросам обучения как в асинхронном режиме (офлайн) так и в синхронном режиме (онлайн).</t>
  </si>
  <si>
    <t>2.2.8. По окончании срока обучения, указанного в настоящем Договоре, подписать Акт об оказанных услугах. Заказчик обязуется подписать Акт об оказанных услугах, в том числе, в случае, если Заказчик осуществил первый вход в ЭОС Исполнителя, но  по своему усмотрению не воспользовался правом на получение образовательной услуги, предусмотренной пунктом 1.1. настоящего Договора.</t>
  </si>
  <si>
    <t>3.2.6. Получить доступ к учебным материалам ЭОС для самостоятельного изучения и к заданиям для самостоятельного выполнения, ресурсам контроля знаний в течение периода обучения, указанного в п.1.2. настоящего Договора.</t>
  </si>
  <si>
    <t>3.2.7. Завершив изучение материала, сообщить об этом Исполнителю, отправив результаты обучения по адресу электронной почты support@nnsma-virtual.ru.</t>
  </si>
  <si>
    <t>1.1.  Исполнитель     предоставляет,      а     Заказчик      оплачивает      образовательную      услугу       по</t>
  </si>
  <si>
    <t xml:space="preserve">реализуемую            по             программе              дополнительного              профессионального            образования </t>
  </si>
  <si>
    <t xml:space="preserve">1.1.  Исполнитель         предоставляет,            а          Заказчик                оплачивает          образовательную          услугу            по </t>
  </si>
  <si>
    <t xml:space="preserve">реализуемую              по                 программе                 дополнительного               профессионального               образования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</si>
</sst>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р_._-;\-* #,##0.00_р_._-;_-* &quot;-&quot;??_р_._-;_-@_-"/>
    <numFmt numFmtId="165" formatCode="[$-419]General"/>
    <numFmt numFmtId="166" formatCode="#,##0.00&quot; &quot;[$руб.-419];[Red]&quot;-&quot;#,##0.00&quot; &quot;[$руб.-419]"/>
  </numFmts>
  <fonts count="51" x14ac:knownFonts="1">
    <font>
      <sz val="11"/>
      <color theme="1"/>
      <name val="Calibri"/>
      <family val="2"/>
      <charset val="204"/>
      <scheme val="minor"/>
    </font>
    <font>
      <b/>
      <sz val="12"/>
      <name val="Arial Narrow"/>
      <family val="2"/>
      <charset val="204"/>
    </font>
    <font>
      <sz val="12"/>
      <name val="Arial Narrow"/>
      <family val="2"/>
      <charset val="204"/>
    </font>
    <font>
      <sz val="11"/>
      <name val="Arial Narrow"/>
      <family val="2"/>
      <charset val="204"/>
    </font>
    <font>
      <sz val="10"/>
      <name val="Arial Narrow"/>
      <family val="2"/>
      <charset val="204"/>
    </font>
    <font>
      <sz val="12"/>
      <color theme="1"/>
      <name val="Calibri"/>
      <family val="2"/>
      <charset val="204"/>
      <scheme val="minor"/>
    </font>
    <font>
      <sz val="11"/>
      <color theme="1"/>
      <name val="Arial Narrow"/>
      <family val="2"/>
      <charset val="204"/>
    </font>
    <font>
      <sz val="12"/>
      <color theme="1"/>
      <name val="Arial Narrow"/>
      <family val="2"/>
      <charset val="204"/>
    </font>
    <font>
      <sz val="8"/>
      <color theme="0" tint="-0.14999847407452621"/>
      <name val="Arial Narrow"/>
      <family val="2"/>
      <charset val="204"/>
    </font>
    <font>
      <sz val="8"/>
      <color theme="0" tint="-0.14999847407452621"/>
      <name val="Calibri"/>
      <family val="2"/>
      <charset val="204"/>
      <scheme val="minor"/>
    </font>
    <font>
      <b/>
      <sz val="12"/>
      <color theme="1"/>
      <name val="Arial Narrow"/>
      <family val="2"/>
      <charset val="204"/>
    </font>
    <font>
      <sz val="10"/>
      <color indexed="8"/>
      <name val="Arial"/>
      <family val="2"/>
      <charset val="204"/>
    </font>
    <font>
      <sz val="11"/>
      <color indexed="8"/>
      <name val="Calibri"/>
      <family val="2"/>
      <charset val="204"/>
    </font>
    <font>
      <b/>
      <sz val="10"/>
      <color rgb="FF000000"/>
      <name val="Times New Roman"/>
      <family val="1"/>
      <charset val="204"/>
    </font>
    <font>
      <b/>
      <sz val="10"/>
      <color theme="1"/>
      <name val="Times New Roman"/>
      <family val="1"/>
      <charset val="204"/>
    </font>
    <font>
      <b/>
      <sz val="10"/>
      <name val="Arial"/>
      <family val="2"/>
      <charset val="204"/>
    </font>
    <font>
      <b/>
      <sz val="10"/>
      <color theme="1"/>
      <name val="Arial"/>
      <family val="2"/>
      <charset val="204"/>
    </font>
    <font>
      <sz val="10"/>
      <color theme="1"/>
      <name val="Arial"/>
      <family val="2"/>
      <charset val="204"/>
    </font>
    <font>
      <sz val="10"/>
      <name val="Arial"/>
      <family val="2"/>
      <charset val="204"/>
    </font>
    <font>
      <sz val="10"/>
      <color theme="0" tint="-0.14999847407452621"/>
      <name val="Arial"/>
      <family val="2"/>
      <charset val="204"/>
    </font>
    <font>
      <sz val="11"/>
      <color rgb="FF000000"/>
      <name val="Calibri"/>
      <family val="2"/>
      <charset val="204"/>
      <scheme val="minor"/>
    </font>
    <font>
      <sz val="11"/>
      <color rgb="FF222222"/>
      <name val="Calibri"/>
      <family val="2"/>
      <charset val="204"/>
      <scheme val="minor"/>
    </font>
    <font>
      <sz val="10"/>
      <color theme="1"/>
      <name val="Arial Narrow"/>
      <family val="2"/>
      <charset val="204"/>
    </font>
    <font>
      <sz val="10"/>
      <color theme="1"/>
      <name val="Times New Roman"/>
      <family val="1"/>
      <charset val="204"/>
    </font>
    <font>
      <u/>
      <sz val="10"/>
      <color theme="1"/>
      <name val="Times New Roman"/>
      <family val="1"/>
      <charset val="204"/>
    </font>
    <font>
      <sz val="10"/>
      <color theme="0"/>
      <name val="Calibri"/>
      <family val="2"/>
      <charset val="204"/>
      <scheme val="minor"/>
    </font>
    <font>
      <b/>
      <u/>
      <sz val="10"/>
      <name val="Arial"/>
      <family val="2"/>
      <charset val="204"/>
    </font>
    <font>
      <b/>
      <sz val="9"/>
      <name val="Arial"/>
      <family val="2"/>
      <charset val="204"/>
    </font>
    <font>
      <sz val="11"/>
      <color rgb="FF000000"/>
      <name val="Calibri"/>
      <family val="2"/>
      <charset val="204"/>
    </font>
    <font>
      <sz val="12"/>
      <color theme="1"/>
      <name val="Times New Roman"/>
      <family val="1"/>
      <charset val="204"/>
    </font>
    <font>
      <sz val="10"/>
      <name val="Arial Cyr"/>
      <charset val="204"/>
    </font>
    <font>
      <sz val="11"/>
      <color theme="1"/>
      <name val="Calibri"/>
      <family val="2"/>
      <charset val="204"/>
      <scheme val="minor"/>
    </font>
    <font>
      <sz val="10"/>
      <color rgb="FF000000"/>
      <name val="Arial"/>
      <family val="2"/>
      <charset val="204"/>
    </font>
    <font>
      <sz val="11"/>
      <color theme="1"/>
      <name val="Calibri"/>
      <family val="2"/>
      <scheme val="minor"/>
    </font>
    <font>
      <u/>
      <sz val="11"/>
      <color theme="10"/>
      <name val="Calibri"/>
      <family val="2"/>
      <charset val="204"/>
    </font>
    <font>
      <u/>
      <sz val="11"/>
      <color theme="10"/>
      <name val="Calibri"/>
      <family val="2"/>
      <charset val="204"/>
      <scheme val="minor"/>
    </font>
    <font>
      <sz val="11"/>
      <color rgb="FF000000"/>
      <name val="Arial"/>
      <family val="2"/>
      <charset val="204"/>
    </font>
    <font>
      <u/>
      <sz val="11"/>
      <color rgb="FF0000FF"/>
      <name val="Calibri"/>
      <family val="2"/>
      <charset val="204"/>
    </font>
    <font>
      <b/>
      <i/>
      <sz val="16"/>
      <color rgb="FF000000"/>
      <name val="Arial"/>
      <family val="2"/>
      <charset val="204"/>
    </font>
    <font>
      <b/>
      <i/>
      <u/>
      <sz val="11"/>
      <color rgb="FF000000"/>
      <name val="Arial"/>
      <family val="2"/>
      <charset val="204"/>
    </font>
    <font>
      <sz val="11"/>
      <color theme="1"/>
      <name val="Arial"/>
      <family val="2"/>
      <charset val="204"/>
    </font>
    <font>
      <b/>
      <i/>
      <sz val="16"/>
      <color theme="1"/>
      <name val="Arial"/>
      <family val="2"/>
      <charset val="204"/>
    </font>
    <font>
      <b/>
      <i/>
      <u/>
      <sz val="11"/>
      <color theme="1"/>
      <name val="Arial"/>
      <family val="2"/>
      <charset val="204"/>
    </font>
    <font>
      <sz val="10"/>
      <name val="Arial"/>
      <family val="2"/>
      <charset val="1"/>
    </font>
    <font>
      <u/>
      <sz val="10"/>
      <color theme="10"/>
      <name val="Arial"/>
      <family val="2"/>
      <charset val="204"/>
    </font>
    <font>
      <sz val="8"/>
      <color theme="1"/>
      <name val="Times New Roman"/>
      <family val="1"/>
      <charset val="204"/>
    </font>
    <font>
      <b/>
      <sz val="8"/>
      <color theme="1"/>
      <name val="Times New Roman"/>
      <family val="1"/>
      <charset val="204"/>
    </font>
    <font>
      <i/>
      <sz val="8"/>
      <color theme="1"/>
      <name val="Times New Roman"/>
      <family val="1"/>
      <charset val="204"/>
    </font>
    <font>
      <sz val="8"/>
      <color rgb="FF000000"/>
      <name val="Times New Roman"/>
      <family val="1"/>
      <charset val="204"/>
    </font>
    <font>
      <sz val="7"/>
      <color theme="1"/>
      <name val="Times New Roman"/>
      <family val="1"/>
      <charset val="204"/>
    </font>
    <font>
      <i/>
      <sz val="5.5"/>
      <color theme="1"/>
      <name val="Times New Roman"/>
      <family val="1"/>
      <charset val="204"/>
    </font>
  </fonts>
  <fills count="10">
    <fill>
      <patternFill patternType="none"/>
    </fill>
    <fill>
      <patternFill patternType="gray125"/>
    </fill>
    <fill>
      <patternFill patternType="solid">
        <fgColor rgb="FFFFFFCC"/>
        <bgColor indexed="64"/>
      </patternFill>
    </fill>
    <fill>
      <patternFill patternType="solid">
        <fgColor theme="0" tint="-0.249977111117893"/>
        <bgColor indexed="64"/>
      </patternFill>
    </fill>
    <fill>
      <patternFill patternType="solid">
        <fgColor indexed="22"/>
        <bgColor indexed="0"/>
      </patternFill>
    </fill>
    <fill>
      <patternFill patternType="solid">
        <fgColor rgb="FFA4F672"/>
        <bgColor indexed="64"/>
      </patternFill>
    </fill>
    <fill>
      <patternFill patternType="solid">
        <fgColor rgb="FFFFFF00"/>
        <bgColor indexed="64"/>
      </patternFill>
    </fill>
    <fill>
      <patternFill patternType="solid">
        <fgColor rgb="FFC5D9F1"/>
        <bgColor indexed="64"/>
      </patternFill>
    </fill>
    <fill>
      <patternFill patternType="solid">
        <fgColor theme="0" tint="-0.14999847407452621"/>
        <bgColor indexed="64"/>
      </patternFill>
    </fill>
    <fill>
      <patternFill patternType="solid">
        <fgColor rgb="FF92D050"/>
        <bgColor indexed="64"/>
      </patternFill>
    </fill>
  </fills>
  <borders count="29">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style="thin">
        <color indexed="8"/>
      </top>
      <bottom style="thin">
        <color indexed="22"/>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22"/>
      </top>
      <bottom style="thin">
        <color indexed="22"/>
      </bottom>
      <diagonal/>
    </border>
    <border>
      <left style="thin">
        <color indexed="64"/>
      </left>
      <right style="thin">
        <color indexed="64"/>
      </right>
      <top style="thin">
        <color indexed="22"/>
      </top>
      <bottom style="thin">
        <color indexed="64"/>
      </bottom>
      <diagonal/>
    </border>
    <border>
      <left style="medium">
        <color rgb="FFCCCCCC"/>
      </left>
      <right style="medium">
        <color rgb="FFCCCCCC"/>
      </right>
      <top style="medium">
        <color rgb="FFCCCCCC"/>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389">
    <xf numFmtId="0" fontId="0" fillId="0" borderId="0"/>
    <xf numFmtId="0" fontId="11" fillId="0" borderId="0"/>
    <xf numFmtId="0" fontId="30" fillId="0" borderId="0"/>
    <xf numFmtId="164" fontId="30" fillId="0" borderId="0" applyFont="0" applyFill="0" applyBorder="0" applyAlignment="0" applyProtection="0"/>
    <xf numFmtId="0" fontId="32" fillId="0" borderId="0"/>
    <xf numFmtId="0" fontId="31" fillId="0" borderId="0"/>
    <xf numFmtId="0" fontId="31" fillId="0" borderId="0"/>
    <xf numFmtId="0" fontId="28" fillId="0" borderId="0"/>
    <xf numFmtId="0" fontId="32"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2"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2" fillId="0" borderId="0"/>
    <xf numFmtId="0" fontId="31" fillId="0" borderId="0"/>
    <xf numFmtId="0" fontId="34" fillId="0" borderId="0" applyNumberFormat="0" applyFill="0" applyBorder="0" applyAlignment="0" applyProtection="0">
      <alignment vertical="top"/>
      <protection locked="0"/>
    </xf>
    <xf numFmtId="0" fontId="31" fillId="0" borderId="0"/>
    <xf numFmtId="0" fontId="31" fillId="0" borderId="0"/>
    <xf numFmtId="0" fontId="31" fillId="0" borderId="0"/>
    <xf numFmtId="0" fontId="31" fillId="0" borderId="0"/>
    <xf numFmtId="0" fontId="35" fillId="0" borderId="0" applyNumberFormat="0" applyFill="0" applyBorder="0" applyAlignment="0" applyProtection="0"/>
    <xf numFmtId="0" fontId="31" fillId="0" borderId="0"/>
    <xf numFmtId="0" fontId="31" fillId="0" borderId="0"/>
    <xf numFmtId="0" fontId="31" fillId="0" borderId="0"/>
    <xf numFmtId="0" fontId="31" fillId="0" borderId="0"/>
    <xf numFmtId="0" fontId="32"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6" fillId="0" borderId="0"/>
    <xf numFmtId="165" fontId="37" fillId="0" borderId="0" applyBorder="0" applyProtection="0"/>
    <xf numFmtId="165" fontId="28" fillId="0" borderId="0" applyBorder="0" applyProtection="0"/>
    <xf numFmtId="0" fontId="36" fillId="0" borderId="0" applyNumberFormat="0" applyFont="0" applyFill="0" applyBorder="0" applyAlignment="0" applyProtection="0"/>
    <xf numFmtId="0" fontId="38" fillId="0" borderId="0" applyNumberFormat="0" applyBorder="0" applyProtection="0">
      <alignment horizontal="center"/>
    </xf>
    <xf numFmtId="0" fontId="38" fillId="0" borderId="0" applyNumberFormat="0" applyBorder="0" applyProtection="0">
      <alignment horizontal="center" textRotation="90"/>
    </xf>
    <xf numFmtId="0" fontId="39" fillId="0" borderId="0" applyNumberFormat="0" applyBorder="0" applyProtection="0"/>
    <xf numFmtId="166" fontId="39" fillId="0" borderId="0" applyBorder="0" applyProtection="0"/>
    <xf numFmtId="0" fontId="40" fillId="0" borderId="0"/>
    <xf numFmtId="165" fontId="28" fillId="0" borderId="0"/>
    <xf numFmtId="0" fontId="41" fillId="0" borderId="0">
      <alignment horizontal="center"/>
    </xf>
    <xf numFmtId="0" fontId="41" fillId="0" borderId="0">
      <alignment horizontal="center" textRotation="90"/>
    </xf>
    <xf numFmtId="0" fontId="42" fillId="0" borderId="0"/>
    <xf numFmtId="166" fontId="42"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1" fillId="0" borderId="0"/>
    <xf numFmtId="0" fontId="31" fillId="0" borderId="0"/>
    <xf numFmtId="0" fontId="28"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2" fillId="0" borderId="0"/>
    <xf numFmtId="0" fontId="18" fillId="0" borderId="0"/>
    <xf numFmtId="0" fontId="12" fillId="0" borderId="0"/>
    <xf numFmtId="0" fontId="31" fillId="0" borderId="0"/>
    <xf numFmtId="0" fontId="43" fillId="0" borderId="0"/>
    <xf numFmtId="0" fontId="28" fillId="0" borderId="0"/>
    <xf numFmtId="0" fontId="28" fillId="0" borderId="0"/>
    <xf numFmtId="0" fontId="31" fillId="0" borderId="0"/>
    <xf numFmtId="0" fontId="31" fillId="0" borderId="0"/>
    <xf numFmtId="9" fontId="12" fillId="0" borderId="0" applyFont="0" applyFill="0" applyBorder="0" applyAlignment="0" applyProtection="0"/>
    <xf numFmtId="164" fontId="12" fillId="0" borderId="0" applyFont="0" applyFill="0" applyBorder="0" applyAlignment="0" applyProtection="0"/>
    <xf numFmtId="0" fontId="31" fillId="0" borderId="0"/>
    <xf numFmtId="0" fontId="31" fillId="0" borderId="0"/>
    <xf numFmtId="0" fontId="31" fillId="0" borderId="0"/>
    <xf numFmtId="0" fontId="44" fillId="0" borderId="0" applyNumberForma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2" fillId="0" borderId="0"/>
    <xf numFmtId="0" fontId="31" fillId="0" borderId="0"/>
    <xf numFmtId="0" fontId="31" fillId="0" borderId="0"/>
    <xf numFmtId="0" fontId="36" fillId="0" borderId="0"/>
    <xf numFmtId="165" fontId="28" fillId="0" borderId="0" applyBorder="0" applyProtection="0"/>
    <xf numFmtId="0" fontId="40" fillId="0" borderId="0"/>
    <xf numFmtId="165" fontId="28"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164" fontId="30"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2"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2"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cellStyleXfs>
  <cellXfs count="232">
    <xf numFmtId="0" fontId="0" fillId="0" borderId="0" xfId="0"/>
    <xf numFmtId="0" fontId="5" fillId="0" borderId="0" xfId="0" applyFont="1"/>
    <xf numFmtId="0" fontId="6" fillId="0" borderId="0" xfId="0" applyFont="1"/>
    <xf numFmtId="0" fontId="7" fillId="0" borderId="0" xfId="0" applyFont="1"/>
    <xf numFmtId="0" fontId="6" fillId="0" borderId="0" xfId="0" applyFont="1" applyAlignment="1"/>
    <xf numFmtId="0" fontId="6" fillId="0" borderId="0" xfId="0" applyFont="1" applyAlignment="1">
      <alignment horizontal="left"/>
    </xf>
    <xf numFmtId="0" fontId="2" fillId="0" borderId="0" xfId="0" applyFont="1"/>
    <xf numFmtId="0" fontId="2" fillId="0" borderId="0" xfId="0" applyFont="1" applyAlignment="1">
      <alignment horizontal="left"/>
    </xf>
    <xf numFmtId="0" fontId="3" fillId="0" borderId="0" xfId="0" applyFont="1" applyAlignment="1"/>
    <xf numFmtId="0" fontId="0" fillId="0" borderId="0" xfId="0" applyProtection="1">
      <protection hidden="1"/>
    </xf>
    <xf numFmtId="0" fontId="9" fillId="0" borderId="0" xfId="0" applyFont="1" applyProtection="1">
      <protection locked="0"/>
    </xf>
    <xf numFmtId="49" fontId="8" fillId="0" borderId="0" xfId="0" applyNumberFormat="1" applyFont="1" applyBorder="1" applyAlignment="1" applyProtection="1">
      <alignment vertical="center"/>
      <protection locked="0"/>
    </xf>
    <xf numFmtId="49" fontId="1" fillId="0" borderId="0" xfId="0" applyNumberFormat="1" applyFont="1" applyFill="1" applyBorder="1" applyAlignment="1" applyProtection="1">
      <alignment horizontal="center" vertical="center"/>
      <protection locked="0" hidden="1"/>
    </xf>
    <xf numFmtId="49" fontId="7" fillId="0" borderId="0" xfId="0" applyNumberFormat="1" applyFont="1"/>
    <xf numFmtId="49" fontId="2" fillId="0" borderId="0" xfId="0" applyNumberFormat="1" applyFont="1"/>
    <xf numFmtId="49" fontId="2" fillId="0" borderId="0" xfId="0" applyNumberFormat="1" applyFont="1" applyAlignment="1">
      <alignment vertical="center"/>
    </xf>
    <xf numFmtId="0" fontId="4" fillId="0" borderId="0" xfId="0" applyFont="1" applyAlignment="1"/>
    <xf numFmtId="0" fontId="10" fillId="0" borderId="0" xfId="0" applyFont="1" applyAlignment="1"/>
    <xf numFmtId="49" fontId="2" fillId="0" borderId="0" xfId="0" applyNumberFormat="1" applyFont="1" applyFill="1" applyBorder="1" applyAlignment="1">
      <alignment vertical="center"/>
    </xf>
    <xf numFmtId="0" fontId="7" fillId="0" borderId="0" xfId="0" applyFont="1" applyAlignment="1">
      <alignment wrapText="1"/>
    </xf>
    <xf numFmtId="0" fontId="7" fillId="0" borderId="0" xfId="0" applyFont="1" applyAlignment="1">
      <alignment horizontal="left" vertical="center"/>
    </xf>
    <xf numFmtId="0" fontId="10" fillId="0" borderId="0" xfId="0" applyFont="1"/>
    <xf numFmtId="0" fontId="0" fillId="3" borderId="4" xfId="0" applyFill="1" applyBorder="1"/>
    <xf numFmtId="0" fontId="12" fillId="4" borderId="5" xfId="1" applyFont="1" applyFill="1" applyBorder="1" applyAlignment="1">
      <alignment horizontal="center"/>
    </xf>
    <xf numFmtId="0" fontId="0" fillId="3" borderId="6" xfId="0" applyFill="1" applyBorder="1"/>
    <xf numFmtId="0" fontId="0" fillId="3" borderId="1" xfId="0" applyFill="1" applyBorder="1"/>
    <xf numFmtId="0" fontId="12" fillId="4" borderId="7" xfId="1" applyFont="1" applyFill="1" applyBorder="1" applyAlignment="1">
      <alignment horizontal="center"/>
    </xf>
    <xf numFmtId="0" fontId="0" fillId="3" borderId="0" xfId="0" applyFill="1" applyBorder="1"/>
    <xf numFmtId="0" fontId="0" fillId="0" borderId="8" xfId="0" applyBorder="1"/>
    <xf numFmtId="0" fontId="0" fillId="0" borderId="2" xfId="0" applyBorder="1"/>
    <xf numFmtId="0" fontId="12" fillId="0" borderId="9" xfId="1" applyFont="1" applyFill="1" applyBorder="1" applyAlignment="1">
      <alignment wrapText="1"/>
    </xf>
    <xf numFmtId="0" fontId="0" fillId="0" borderId="10" xfId="0" applyBorder="1"/>
    <xf numFmtId="0" fontId="0" fillId="0" borderId="11" xfId="0" applyBorder="1"/>
    <xf numFmtId="0" fontId="0" fillId="0" borderId="13" xfId="0" applyBorder="1"/>
    <xf numFmtId="0" fontId="0" fillId="0" borderId="0" xfId="0" applyBorder="1"/>
    <xf numFmtId="0" fontId="12" fillId="0" borderId="14" xfId="1" applyFont="1" applyFill="1" applyBorder="1" applyAlignment="1">
      <alignment wrapText="1"/>
    </xf>
    <xf numFmtId="0" fontId="0" fillId="0" borderId="4" xfId="0" applyBorder="1"/>
    <xf numFmtId="0" fontId="0" fillId="0" borderId="12" xfId="0" applyBorder="1"/>
    <xf numFmtId="0" fontId="0" fillId="0" borderId="13" xfId="0" applyFill="1" applyBorder="1"/>
    <xf numFmtId="0" fontId="0" fillId="0" borderId="11" xfId="0" applyFill="1" applyBorder="1"/>
    <xf numFmtId="0" fontId="12" fillId="0" borderId="15" xfId="1" applyFont="1" applyFill="1" applyBorder="1" applyAlignment="1">
      <alignment wrapText="1"/>
    </xf>
    <xf numFmtId="0" fontId="12" fillId="0" borderId="4" xfId="1" applyFont="1" applyFill="1" applyBorder="1" applyAlignment="1">
      <alignment wrapText="1"/>
    </xf>
    <xf numFmtId="0" fontId="13" fillId="5" borderId="16" xfId="0" applyFont="1" applyFill="1" applyBorder="1" applyAlignment="1">
      <alignment horizontal="center" vertical="center" wrapText="1"/>
    </xf>
    <xf numFmtId="0" fontId="13" fillId="5" borderId="16" xfId="0" applyFont="1" applyFill="1" applyBorder="1" applyAlignment="1">
      <alignment vertical="center" wrapText="1"/>
    </xf>
    <xf numFmtId="0" fontId="14" fillId="5" borderId="16" xfId="0" applyFont="1" applyFill="1" applyBorder="1" applyAlignment="1">
      <alignment horizontal="center" vertical="center" wrapText="1"/>
    </xf>
    <xf numFmtId="0" fontId="13" fillId="6" borderId="16" xfId="0" applyFont="1" applyFill="1" applyBorder="1" applyAlignment="1">
      <alignment horizontal="center" vertical="center" wrapText="1"/>
    </xf>
    <xf numFmtId="0" fontId="13" fillId="6" borderId="16" xfId="0" applyFont="1" applyFill="1" applyBorder="1" applyAlignment="1">
      <alignment vertical="center" wrapText="1"/>
    </xf>
    <xf numFmtId="0" fontId="13" fillId="7" borderId="16" xfId="0" applyFont="1" applyFill="1" applyBorder="1" applyAlignment="1">
      <alignment horizontal="center" vertical="center" wrapText="1"/>
    </xf>
    <xf numFmtId="0" fontId="13" fillId="0" borderId="16" xfId="0" applyFont="1" applyBorder="1" applyAlignment="1">
      <alignment horizontal="center" vertical="center" wrapText="1"/>
    </xf>
    <xf numFmtId="0" fontId="0" fillId="0" borderId="10" xfId="0" applyBorder="1" applyAlignment="1">
      <alignment vertical="top" wrapText="1"/>
    </xf>
    <xf numFmtId="0" fontId="0" fillId="0" borderId="4" xfId="0" applyFont="1" applyBorder="1" applyAlignment="1">
      <alignment horizontal="left" vertical="center" wrapText="1" indent="1"/>
    </xf>
    <xf numFmtId="0" fontId="0" fillId="9" borderId="4" xfId="0" applyFont="1" applyFill="1" applyBorder="1" applyAlignment="1">
      <alignment horizontal="left" vertical="top"/>
    </xf>
    <xf numFmtId="0" fontId="0" fillId="6" borderId="4" xfId="0" applyFont="1" applyFill="1" applyBorder="1" applyAlignment="1">
      <alignment horizontal="left" vertical="top"/>
    </xf>
    <xf numFmtId="0" fontId="0" fillId="8" borderId="4" xfId="0" applyFont="1" applyFill="1" applyBorder="1" applyAlignment="1">
      <alignment horizontal="left" vertical="top" wrapText="1"/>
    </xf>
    <xf numFmtId="0" fontId="0" fillId="0" borderId="4" xfId="0" applyFont="1" applyBorder="1" applyAlignment="1">
      <alignment horizontal="left" vertical="top" wrapText="1"/>
    </xf>
    <xf numFmtId="0" fontId="0" fillId="0" borderId="4" xfId="0" applyFont="1" applyBorder="1" applyAlignment="1">
      <alignment horizontal="left" vertical="top"/>
    </xf>
    <xf numFmtId="0" fontId="0" fillId="0" borderId="4" xfId="0" applyFont="1" applyFill="1" applyBorder="1" applyAlignment="1">
      <alignment horizontal="left" vertical="top" wrapText="1"/>
    </xf>
    <xf numFmtId="49" fontId="18" fillId="0" borderId="0" xfId="0" applyNumberFormat="1" applyFont="1" applyAlignment="1">
      <alignment horizontal="left" vertical="top"/>
    </xf>
    <xf numFmtId="49" fontId="19" fillId="0" borderId="0" xfId="0" applyNumberFormat="1" applyFont="1" applyBorder="1" applyAlignment="1" applyProtection="1">
      <alignment horizontal="left" vertical="center"/>
    </xf>
    <xf numFmtId="49" fontId="18" fillId="0" borderId="0" xfId="0" applyNumberFormat="1" applyFont="1" applyAlignment="1">
      <alignment horizontal="left" vertical="center"/>
    </xf>
    <xf numFmtId="49" fontId="15" fillId="0" borderId="0" xfId="0" applyNumberFormat="1" applyFont="1" applyBorder="1" applyAlignment="1">
      <alignment horizontal="left" vertical="center"/>
    </xf>
    <xf numFmtId="49" fontId="18" fillId="0" borderId="0" xfId="0" applyNumberFormat="1" applyFont="1" applyBorder="1" applyAlignment="1">
      <alignment horizontal="left" vertical="center"/>
    </xf>
    <xf numFmtId="0" fontId="17" fillId="0" borderId="0" xfId="0" applyFont="1" applyAlignment="1">
      <alignment horizontal="left" vertical="center"/>
    </xf>
    <xf numFmtId="0" fontId="23" fillId="0" borderId="0" xfId="0" applyFont="1" applyAlignment="1">
      <alignment horizontal="left" vertical="center"/>
    </xf>
    <xf numFmtId="0" fontId="0" fillId="8" borderId="8" xfId="0" applyFont="1" applyFill="1" applyBorder="1" applyAlignment="1">
      <alignment horizontal="left" vertical="top" wrapText="1"/>
    </xf>
    <xf numFmtId="0" fontId="0" fillId="0" borderId="10" xfId="0" applyFont="1" applyBorder="1" applyAlignment="1">
      <alignment horizontal="left" vertical="top" wrapText="1"/>
    </xf>
    <xf numFmtId="0" fontId="29" fillId="0" borderId="0" xfId="0" applyFont="1" applyAlignment="1">
      <alignment vertical="center"/>
    </xf>
    <xf numFmtId="0" fontId="0" fillId="0" borderId="0" xfId="0" applyFill="1" applyBorder="1"/>
    <xf numFmtId="0" fontId="0" fillId="0" borderId="4" xfId="0" applyBorder="1" applyAlignment="1" applyProtection="1">
      <alignment wrapText="1"/>
      <protection locked="0" hidden="1"/>
    </xf>
    <xf numFmtId="0" fontId="0" fillId="0" borderId="4" xfId="0" applyBorder="1" applyProtection="1">
      <protection locked="0" hidden="1"/>
    </xf>
    <xf numFmtId="49" fontId="0" fillId="0" borderId="4" xfId="0" applyNumberFormat="1" applyBorder="1" applyProtection="1">
      <protection locked="0" hidden="1"/>
    </xf>
    <xf numFmtId="14" fontId="0" fillId="0" borderId="4" xfId="0" applyNumberFormat="1" applyBorder="1" applyAlignment="1" applyProtection="1">
      <alignment wrapText="1"/>
      <protection locked="0" hidden="1"/>
    </xf>
    <xf numFmtId="49" fontId="0" fillId="0" borderId="4" xfId="0" applyNumberFormat="1" applyBorder="1" applyAlignment="1" applyProtection="1">
      <alignment wrapText="1"/>
      <protection locked="0" hidden="1"/>
    </xf>
    <xf numFmtId="0" fontId="29" fillId="0" borderId="0" xfId="0" applyFont="1"/>
    <xf numFmtId="0" fontId="0" fillId="0" borderId="0" xfId="0" applyFont="1" applyBorder="1" applyAlignment="1">
      <alignment horizontal="left" vertical="center" wrapText="1" indent="1"/>
    </xf>
    <xf numFmtId="0" fontId="0" fillId="0" borderId="0" xfId="0" applyFont="1" applyBorder="1" applyAlignment="1">
      <alignment horizontal="left" vertical="top" wrapText="1"/>
    </xf>
    <xf numFmtId="0" fontId="29" fillId="0" borderId="0" xfId="0" applyFont="1" applyBorder="1"/>
    <xf numFmtId="0" fontId="29" fillId="0" borderId="4" xfId="0" applyFont="1" applyBorder="1" applyAlignment="1">
      <alignment vertical="center" wrapText="1"/>
    </xf>
    <xf numFmtId="0" fontId="0" fillId="0" borderId="18" xfId="0" applyFont="1" applyBorder="1" applyAlignment="1">
      <alignment horizontal="left" vertical="center" wrapText="1" indent="1"/>
    </xf>
    <xf numFmtId="0" fontId="0" fillId="0" borderId="17" xfId="0" applyFont="1" applyBorder="1" applyAlignment="1">
      <alignment horizontal="left" vertical="center" wrapText="1" indent="1"/>
    </xf>
    <xf numFmtId="0" fontId="29" fillId="0" borderId="4" xfId="0" applyFont="1" applyBorder="1" applyAlignment="1">
      <alignment horizontal="left" vertical="center" wrapText="1"/>
    </xf>
    <xf numFmtId="0" fontId="0" fillId="0" borderId="18" xfId="0" applyFont="1" applyBorder="1" applyAlignment="1">
      <alignment horizontal="left" vertical="top" wrapText="1"/>
    </xf>
    <xf numFmtId="0" fontId="29" fillId="0" borderId="19" xfId="0" applyFont="1" applyBorder="1" applyAlignment="1">
      <alignment horizontal="left" vertical="center" wrapText="1"/>
    </xf>
    <xf numFmtId="0" fontId="45" fillId="0" borderId="0" xfId="0" applyFont="1" applyAlignment="1">
      <alignment vertical="top"/>
    </xf>
    <xf numFmtId="0" fontId="48" fillId="0" borderId="0" xfId="0" applyFont="1" applyAlignment="1">
      <alignment vertical="top"/>
    </xf>
    <xf numFmtId="0" fontId="45" fillId="0" borderId="0" xfId="0" applyFont="1" applyAlignment="1">
      <alignment vertical="top" wrapText="1"/>
    </xf>
    <xf numFmtId="0" fontId="0" fillId="0" borderId="4" xfId="0" applyNumberFormat="1" applyBorder="1" applyAlignment="1" applyProtection="1">
      <alignment wrapText="1"/>
      <protection locked="0" hidden="1"/>
    </xf>
    <xf numFmtId="0" fontId="45" fillId="0" borderId="0" xfId="0" applyFont="1" applyBorder="1" applyAlignment="1">
      <alignment vertical="top" wrapText="1"/>
    </xf>
    <xf numFmtId="0" fontId="45" fillId="0" borderId="24" xfId="0" applyFont="1" applyBorder="1" applyAlignment="1">
      <alignment vertical="top" wrapText="1"/>
    </xf>
    <xf numFmtId="0" fontId="45" fillId="0" borderId="25" xfId="0" applyFont="1" applyBorder="1" applyAlignment="1">
      <alignment vertical="top" wrapText="1"/>
    </xf>
    <xf numFmtId="0" fontId="45" fillId="0" borderId="1" xfId="0" applyFont="1" applyBorder="1" applyAlignment="1">
      <alignment vertical="top"/>
    </xf>
    <xf numFmtId="0" fontId="45" fillId="0" borderId="24" xfId="0" applyFont="1" applyBorder="1" applyAlignment="1">
      <alignment vertical="top"/>
    </xf>
    <xf numFmtId="0" fontId="46" fillId="0" borderId="0" xfId="0" applyFont="1" applyBorder="1" applyAlignment="1">
      <alignment vertical="top" wrapText="1"/>
    </xf>
    <xf numFmtId="0" fontId="46" fillId="0" borderId="25" xfId="0" applyFont="1" applyBorder="1" applyAlignment="1">
      <alignment vertical="top" wrapText="1"/>
    </xf>
    <xf numFmtId="0" fontId="45" fillId="0" borderId="25" xfId="0" applyFont="1" applyBorder="1" applyAlignment="1">
      <alignment vertical="top"/>
    </xf>
    <xf numFmtId="0" fontId="0" fillId="3" borderId="0" xfId="0" applyFill="1" applyProtection="1">
      <protection hidden="1"/>
    </xf>
    <xf numFmtId="0" fontId="46" fillId="0" borderId="0" xfId="0" applyFont="1" applyAlignment="1">
      <alignment vertical="top"/>
    </xf>
    <xf numFmtId="0" fontId="23" fillId="0" borderId="0" xfId="0" applyFont="1" applyAlignment="1">
      <alignment vertical="top" wrapText="1"/>
    </xf>
    <xf numFmtId="0" fontId="23" fillId="0" borderId="0" xfId="0" applyFont="1" applyAlignment="1">
      <alignment vertical="top"/>
    </xf>
    <xf numFmtId="0" fontId="45" fillId="0" borderId="26" xfId="0" applyFont="1" applyBorder="1" applyAlignment="1">
      <alignment vertical="top"/>
    </xf>
    <xf numFmtId="0" fontId="45" fillId="0" borderId="0" xfId="0" applyFont="1" applyBorder="1" applyAlignment="1">
      <alignment horizontal="left" vertical="top"/>
    </xf>
    <xf numFmtId="0" fontId="45" fillId="0" borderId="0" xfId="0" applyFont="1" applyBorder="1" applyAlignment="1">
      <alignment vertical="top"/>
    </xf>
    <xf numFmtId="0" fontId="0" fillId="0" borderId="0" xfId="0" applyFont="1" applyBorder="1" applyAlignment="1">
      <alignment horizontal="left" vertical="center" wrapText="1"/>
    </xf>
    <xf numFmtId="0" fontId="0" fillId="0" borderId="0" xfId="0" applyAlignment="1">
      <alignment horizontal="left"/>
    </xf>
    <xf numFmtId="0" fontId="29" fillId="0" borderId="0" xfId="0" applyFont="1" applyAlignment="1">
      <alignment horizontal="left"/>
    </xf>
    <xf numFmtId="0" fontId="29" fillId="0" borderId="0" xfId="0" applyFont="1" applyBorder="1" applyAlignment="1">
      <alignment horizontal="left"/>
    </xf>
    <xf numFmtId="0" fontId="29" fillId="0" borderId="0" xfId="0" applyFont="1" applyBorder="1" applyAlignment="1">
      <alignment horizontal="left" vertical="center" wrapText="1"/>
    </xf>
    <xf numFmtId="0" fontId="0" fillId="0" borderId="0" xfId="0" applyBorder="1" applyAlignment="1">
      <alignment horizontal="left"/>
    </xf>
    <xf numFmtId="0" fontId="29" fillId="0" borderId="0" xfId="0" applyFont="1" applyAlignment="1">
      <alignment horizontal="left" vertical="center" wrapText="1"/>
    </xf>
    <xf numFmtId="0" fontId="0" fillId="0" borderId="28" xfId="0" applyFont="1" applyBorder="1" applyAlignment="1">
      <alignment horizontal="left" vertical="center" wrapText="1"/>
    </xf>
    <xf numFmtId="0" fontId="0" fillId="0" borderId="28" xfId="0" applyBorder="1" applyAlignment="1">
      <alignment horizontal="left"/>
    </xf>
    <xf numFmtId="0" fontId="29" fillId="0" borderId="28" xfId="0" applyFont="1" applyBorder="1" applyAlignment="1">
      <alignment horizontal="left" vertical="center" wrapText="1"/>
    </xf>
    <xf numFmtId="0" fontId="0" fillId="0" borderId="28" xfId="0" applyFont="1" applyBorder="1" applyAlignment="1">
      <alignment horizontal="left" vertical="top" wrapText="1"/>
    </xf>
    <xf numFmtId="0" fontId="0" fillId="0" borderId="0" xfId="0" applyAlignment="1"/>
    <xf numFmtId="0" fontId="0" fillId="0" borderId="0" xfId="0" applyFont="1" applyBorder="1" applyAlignment="1">
      <alignment vertical="center" wrapText="1"/>
    </xf>
    <xf numFmtId="0" fontId="0" fillId="0" borderId="0" xfId="0" applyFont="1" applyBorder="1" applyAlignment="1">
      <alignment vertical="top" wrapText="1"/>
    </xf>
    <xf numFmtId="0" fontId="29" fillId="0" borderId="0" xfId="0" applyFont="1" applyBorder="1" applyAlignment="1"/>
    <xf numFmtId="0" fontId="0" fillId="0" borderId="0" xfId="0" applyBorder="1" applyAlignment="1"/>
    <xf numFmtId="0" fontId="0" fillId="0" borderId="28" xfId="0" applyFont="1" applyBorder="1" applyAlignment="1">
      <alignment vertical="top" wrapText="1"/>
    </xf>
    <xf numFmtId="0" fontId="0" fillId="0" borderId="28" xfId="0" applyBorder="1" applyAlignment="1"/>
    <xf numFmtId="0" fontId="0" fillId="0" borderId="28" xfId="0" applyFont="1" applyBorder="1" applyAlignment="1">
      <alignment vertical="center" wrapText="1"/>
    </xf>
    <xf numFmtId="0" fontId="0" fillId="0" borderId="28" xfId="0" applyFont="1" applyBorder="1" applyAlignment="1">
      <alignment horizontal="left" vertical="top"/>
    </xf>
    <xf numFmtId="0" fontId="0" fillId="0" borderId="28" xfId="0" applyFont="1" applyBorder="1" applyAlignment="1">
      <alignment horizontal="left" vertical="center" wrapText="1" indent="1"/>
    </xf>
    <xf numFmtId="0" fontId="0" fillId="0" borderId="28" xfId="0" applyBorder="1"/>
    <xf numFmtId="0" fontId="21" fillId="0" borderId="28" xfId="0" applyFont="1" applyBorder="1" applyAlignment="1">
      <alignment vertical="center" wrapText="1"/>
    </xf>
    <xf numFmtId="0" fontId="29" fillId="0" borderId="20" xfId="20" applyFont="1" applyBorder="1" applyAlignment="1">
      <alignment horizontal="left" vertical="center" wrapText="1"/>
    </xf>
    <xf numFmtId="0" fontId="29" fillId="0" borderId="21" xfId="20" applyFont="1" applyBorder="1" applyAlignment="1">
      <alignment horizontal="left" vertical="center" wrapText="1"/>
    </xf>
    <xf numFmtId="0" fontId="29" fillId="0" borderId="28" xfId="0" applyFont="1" applyBorder="1" applyAlignment="1">
      <alignment vertical="center" wrapText="1"/>
    </xf>
    <xf numFmtId="0" fontId="29" fillId="0" borderId="0" xfId="0" applyFont="1" applyBorder="1" applyAlignment="1">
      <alignment vertical="center" wrapText="1"/>
    </xf>
    <xf numFmtId="0" fontId="20" fillId="0" borderId="28" xfId="0" applyFont="1" applyBorder="1" applyAlignment="1">
      <alignment horizontal="left" vertical="center" wrapText="1"/>
    </xf>
    <xf numFmtId="0" fontId="20" fillId="0" borderId="0" xfId="0" applyFont="1" applyBorder="1" applyAlignment="1">
      <alignment horizontal="left" vertical="center" wrapText="1"/>
    </xf>
    <xf numFmtId="0" fontId="0" fillId="0" borderId="12" xfId="0" applyFont="1" applyBorder="1" applyAlignment="1">
      <alignment horizontal="left" vertical="center" wrapText="1"/>
    </xf>
    <xf numFmtId="0" fontId="28" fillId="0" borderId="28" xfId="0" applyFont="1" applyBorder="1" applyAlignment="1">
      <alignment horizontal="left" wrapText="1"/>
    </xf>
    <xf numFmtId="0" fontId="11" fillId="0" borderId="28" xfId="0" applyNumberFormat="1" applyFont="1" applyFill="1" applyBorder="1" applyAlignment="1" applyProtection="1">
      <alignment horizontal="left" vertical="center" wrapText="1"/>
    </xf>
    <xf numFmtId="0" fontId="0" fillId="0" borderId="0" xfId="0" applyFont="1" applyBorder="1" applyAlignment="1">
      <alignment horizontal="left" vertical="top"/>
    </xf>
    <xf numFmtId="0" fontId="45" fillId="0" borderId="0" xfId="0" applyFont="1" applyAlignment="1">
      <alignment horizontal="justify" vertical="top" wrapText="1"/>
    </xf>
    <xf numFmtId="0" fontId="45" fillId="0" borderId="0" xfId="0" applyFont="1" applyAlignment="1">
      <alignment horizontal="left" vertical="top" wrapText="1"/>
    </xf>
    <xf numFmtId="0" fontId="45" fillId="0" borderId="0" xfId="0" applyFont="1" applyAlignment="1">
      <alignment horizontal="center" vertical="top" wrapText="1"/>
    </xf>
    <xf numFmtId="49" fontId="15" fillId="0" borderId="0" xfId="0" applyNumberFormat="1" applyFont="1" applyAlignment="1">
      <alignment horizontal="left" vertical="center"/>
    </xf>
    <xf numFmtId="14" fontId="15" fillId="2" borderId="1" xfId="0" applyNumberFormat="1" applyFont="1" applyFill="1" applyBorder="1" applyAlignment="1" applyProtection="1">
      <alignment horizontal="left" vertical="center"/>
      <protection locked="0"/>
    </xf>
    <xf numFmtId="49" fontId="15" fillId="2" borderId="1" xfId="0" applyNumberFormat="1" applyFont="1" applyFill="1" applyBorder="1" applyAlignment="1" applyProtection="1">
      <alignment horizontal="left" vertical="center"/>
      <protection locked="0"/>
    </xf>
    <xf numFmtId="49" fontId="18" fillId="0" borderId="0" xfId="0" applyNumberFormat="1" applyFont="1" applyBorder="1" applyAlignment="1">
      <alignment horizontal="left" vertical="center"/>
    </xf>
    <xf numFmtId="49" fontId="18" fillId="0" borderId="0" xfId="0" applyNumberFormat="1" applyFont="1" applyAlignment="1">
      <alignment horizontal="left" vertical="center"/>
    </xf>
    <xf numFmtId="49" fontId="18" fillId="0" borderId="0" xfId="0" applyNumberFormat="1" applyFont="1" applyFill="1" applyBorder="1" applyAlignment="1">
      <alignment horizontal="left" vertical="center"/>
    </xf>
    <xf numFmtId="14" fontId="15" fillId="2" borderId="3" xfId="0" applyNumberFormat="1" applyFont="1" applyFill="1" applyBorder="1" applyAlignment="1" applyProtection="1">
      <alignment horizontal="center" vertical="center"/>
      <protection locked="0"/>
    </xf>
    <xf numFmtId="14" fontId="26" fillId="0" borderId="1" xfId="0" applyNumberFormat="1" applyFont="1" applyFill="1" applyBorder="1" applyAlignment="1" applyProtection="1">
      <alignment horizontal="left" vertical="top"/>
    </xf>
    <xf numFmtId="49" fontId="25" fillId="0" borderId="0" xfId="0" applyNumberFormat="1" applyFont="1" applyAlignment="1">
      <alignment horizontal="left" vertical="top" wrapText="1"/>
    </xf>
    <xf numFmtId="49" fontId="18" fillId="0" borderId="0" xfId="0" applyNumberFormat="1" applyFont="1" applyAlignment="1">
      <alignment horizontal="left" vertical="top"/>
    </xf>
    <xf numFmtId="14" fontId="15" fillId="2" borderId="1" xfId="0" applyNumberFormat="1" applyFont="1" applyFill="1" applyBorder="1" applyAlignment="1" applyProtection="1">
      <alignment horizontal="left" vertical="top"/>
      <protection locked="0"/>
    </xf>
    <xf numFmtId="0" fontId="23" fillId="0" borderId="0" xfId="0" applyFont="1" applyAlignment="1">
      <alignment horizontal="left" vertical="center"/>
    </xf>
    <xf numFmtId="49" fontId="15" fillId="2" borderId="3" xfId="0" applyNumberFormat="1" applyFont="1" applyFill="1" applyBorder="1" applyAlignment="1" applyProtection="1">
      <alignment horizontal="left" vertical="center"/>
      <protection locked="0"/>
    </xf>
    <xf numFmtId="0" fontId="22" fillId="0" borderId="2" xfId="0" applyFont="1" applyBorder="1" applyAlignment="1">
      <alignment horizontal="left" vertical="center"/>
    </xf>
    <xf numFmtId="49" fontId="18" fillId="0" borderId="3" xfId="0" applyNumberFormat="1" applyFont="1" applyBorder="1" applyAlignment="1">
      <alignment horizontal="left" vertical="center"/>
    </xf>
    <xf numFmtId="0" fontId="16" fillId="0" borderId="0" xfId="0" applyFont="1" applyAlignment="1">
      <alignment horizontal="center" vertical="center"/>
    </xf>
    <xf numFmtId="49" fontId="4" fillId="0" borderId="2" xfId="0" applyNumberFormat="1" applyFont="1" applyBorder="1" applyAlignment="1">
      <alignment horizontal="left" vertical="center"/>
    </xf>
    <xf numFmtId="0" fontId="17" fillId="0" borderId="0" xfId="0" applyFont="1" applyAlignment="1">
      <alignment horizontal="left" vertical="center"/>
    </xf>
    <xf numFmtId="49" fontId="15" fillId="2" borderId="12" xfId="0" applyNumberFormat="1" applyFont="1" applyFill="1" applyBorder="1" applyAlignment="1" applyProtection="1">
      <alignment horizontal="left" vertical="center"/>
      <protection locked="0"/>
    </xf>
    <xf numFmtId="0" fontId="15" fillId="2" borderId="3" xfId="0" applyNumberFormat="1" applyFont="1" applyFill="1" applyBorder="1" applyAlignment="1" applyProtection="1">
      <alignment horizontal="left" vertical="center"/>
      <protection locked="0"/>
    </xf>
    <xf numFmtId="49" fontId="18" fillId="0" borderId="0" xfId="0" applyNumberFormat="1" applyFont="1" applyFill="1" applyBorder="1" applyAlignment="1" applyProtection="1">
      <alignment horizontal="left" vertical="center"/>
    </xf>
    <xf numFmtId="49" fontId="15" fillId="2" borderId="1" xfId="0" applyNumberFormat="1" applyFont="1" applyFill="1" applyBorder="1" applyAlignment="1" applyProtection="1">
      <alignment horizontal="center" vertical="center"/>
      <protection locked="0"/>
    </xf>
    <xf numFmtId="0" fontId="0" fillId="0" borderId="0" xfId="0" applyAlignment="1">
      <alignment horizontal="center" vertical="center"/>
    </xf>
    <xf numFmtId="49" fontId="27" fillId="2" borderId="3" xfId="0" applyNumberFormat="1" applyFont="1" applyFill="1" applyBorder="1" applyAlignment="1" applyProtection="1">
      <alignment horizontal="left" vertical="center"/>
      <protection locked="0"/>
    </xf>
    <xf numFmtId="0" fontId="17" fillId="0" borderId="2" xfId="0" applyFont="1" applyBorder="1" applyAlignment="1">
      <alignment horizontal="center" vertical="center"/>
    </xf>
    <xf numFmtId="0" fontId="23" fillId="0" borderId="1" xfId="0" applyFont="1" applyBorder="1" applyAlignment="1">
      <alignment horizontal="center" vertical="top" wrapText="1"/>
    </xf>
    <xf numFmtId="0" fontId="23" fillId="0" borderId="2" xfId="0" applyFont="1" applyBorder="1" applyAlignment="1">
      <alignment horizontal="center" vertical="top" wrapText="1"/>
    </xf>
    <xf numFmtId="0" fontId="23" fillId="0" borderId="0" xfId="0" applyFont="1" applyAlignment="1">
      <alignment horizontal="justify" vertical="top" wrapText="1"/>
    </xf>
    <xf numFmtId="0" fontId="23" fillId="0" borderId="2" xfId="0" applyFont="1" applyBorder="1" applyAlignment="1">
      <alignment horizontal="left" vertical="top" wrapText="1"/>
    </xf>
    <xf numFmtId="1" fontId="23" fillId="0" borderId="3" xfId="0" applyNumberFormat="1" applyFont="1" applyBorder="1" applyAlignment="1">
      <alignment horizontal="center" vertical="top" wrapText="1"/>
    </xf>
    <xf numFmtId="0" fontId="23" fillId="0" borderId="3" xfId="0" applyFont="1" applyBorder="1" applyAlignment="1">
      <alignment horizontal="center" vertical="top" wrapText="1"/>
    </xf>
    <xf numFmtId="1" fontId="23" fillId="0" borderId="1" xfId="0" applyNumberFormat="1" applyFont="1" applyBorder="1" applyAlignment="1">
      <alignment horizontal="center" vertical="top"/>
    </xf>
    <xf numFmtId="0" fontId="23" fillId="0" borderId="1" xfId="0" applyFont="1" applyBorder="1" applyAlignment="1">
      <alignment horizontal="center" vertical="top"/>
    </xf>
    <xf numFmtId="0" fontId="14" fillId="0" borderId="0" xfId="0" applyFont="1" applyAlignment="1">
      <alignment horizontal="left" vertical="top" wrapText="1"/>
    </xf>
    <xf numFmtId="0" fontId="14" fillId="0" borderId="2" xfId="0" applyFont="1" applyBorder="1" applyAlignment="1">
      <alignment horizontal="center" vertical="top" wrapText="1"/>
    </xf>
    <xf numFmtId="0" fontId="23" fillId="0" borderId="1" xfId="0" applyFont="1" applyBorder="1" applyAlignment="1">
      <alignment horizontal="right" vertical="top" wrapText="1"/>
    </xf>
    <xf numFmtId="0" fontId="23" fillId="0" borderId="1" xfId="0" applyFont="1" applyBorder="1" applyAlignment="1">
      <alignment horizontal="left" vertical="top" wrapText="1"/>
    </xf>
    <xf numFmtId="0" fontId="23" fillId="0" borderId="0" xfId="0" applyFont="1" applyAlignment="1">
      <alignment horizontal="left" vertical="top" wrapText="1"/>
    </xf>
    <xf numFmtId="0" fontId="23" fillId="0" borderId="0" xfId="0" applyFont="1" applyAlignment="1">
      <alignment horizontal="center" vertical="top" wrapText="1"/>
    </xf>
    <xf numFmtId="0" fontId="23" fillId="0" borderId="0" xfId="0" applyFont="1" applyAlignment="1">
      <alignment horizontal="center" wrapText="1"/>
    </xf>
    <xf numFmtId="0" fontId="46" fillId="0" borderId="0" xfId="0" applyFont="1" applyAlignment="1">
      <alignment horizontal="right" vertical="top"/>
    </xf>
    <xf numFmtId="0" fontId="46" fillId="0" borderId="1" xfId="0" applyFont="1" applyBorder="1" applyAlignment="1" applyProtection="1">
      <alignment horizontal="left" vertical="top"/>
      <protection locked="0"/>
    </xf>
    <xf numFmtId="0" fontId="45" fillId="0" borderId="0" xfId="0" applyFont="1" applyAlignment="1">
      <alignment horizontal="left" vertical="top" wrapText="1"/>
    </xf>
    <xf numFmtId="0" fontId="45" fillId="0" borderId="0" xfId="0" applyFont="1" applyAlignment="1">
      <alignment horizontal="justify" vertical="top" wrapText="1"/>
    </xf>
    <xf numFmtId="0" fontId="45" fillId="0" borderId="1" xfId="0" applyFont="1" applyBorder="1" applyAlignment="1" applyProtection="1">
      <alignment horizontal="center" vertical="top" wrapText="1"/>
      <protection locked="0"/>
    </xf>
    <xf numFmtId="0" fontId="45" fillId="0" borderId="1" xfId="0" applyFont="1" applyBorder="1" applyAlignment="1">
      <alignment horizontal="center" vertical="top" wrapText="1"/>
    </xf>
    <xf numFmtId="0" fontId="47" fillId="0" borderId="0" xfId="0" applyFont="1" applyAlignment="1">
      <alignment horizontal="center" vertical="top" wrapText="1"/>
    </xf>
    <xf numFmtId="0" fontId="46" fillId="0" borderId="0" xfId="0" applyFont="1" applyAlignment="1">
      <alignment horizontal="center" vertical="top" wrapText="1"/>
    </xf>
    <xf numFmtId="0" fontId="46" fillId="0" borderId="0" xfId="0" applyFont="1" applyAlignment="1">
      <alignment horizontal="left" vertical="top" wrapText="1"/>
    </xf>
    <xf numFmtId="0" fontId="45" fillId="0" borderId="0" xfId="0" applyFont="1" applyAlignment="1">
      <alignment horizontal="center" vertical="top" wrapText="1"/>
    </xf>
    <xf numFmtId="0" fontId="47" fillId="0" borderId="2" xfId="0" applyFont="1" applyBorder="1" applyAlignment="1">
      <alignment horizontal="center" vertical="top" wrapText="1"/>
    </xf>
    <xf numFmtId="0" fontId="46" fillId="0" borderId="0" xfId="0" applyFont="1" applyAlignment="1">
      <alignment horizontal="center" vertical="top"/>
    </xf>
    <xf numFmtId="0" fontId="45" fillId="0" borderId="0" xfId="0" applyFont="1" applyAlignment="1">
      <alignment horizontal="center" vertical="top"/>
    </xf>
    <xf numFmtId="0" fontId="48" fillId="0" borderId="0" xfId="0" applyFont="1" applyAlignment="1">
      <alignment horizontal="left" vertical="top"/>
    </xf>
    <xf numFmtId="0" fontId="45" fillId="0" borderId="1" xfId="0" applyNumberFormat="1" applyFont="1" applyBorder="1" applyAlignment="1">
      <alignment horizontal="center" vertical="top" wrapText="1"/>
    </xf>
    <xf numFmtId="0" fontId="47" fillId="0" borderId="2" xfId="0" applyFont="1" applyBorder="1" applyAlignment="1">
      <alignment horizontal="center" vertical="top"/>
    </xf>
    <xf numFmtId="0" fontId="45" fillId="6" borderId="1" xfId="0" applyFont="1" applyFill="1" applyBorder="1" applyAlignment="1" applyProtection="1">
      <alignment horizontal="center" vertical="top" wrapText="1"/>
      <protection locked="0"/>
    </xf>
    <xf numFmtId="1" fontId="45" fillId="6" borderId="1" xfId="0" applyNumberFormat="1" applyFont="1" applyFill="1" applyBorder="1" applyAlignment="1" applyProtection="1">
      <alignment horizontal="center" vertical="top" wrapText="1"/>
      <protection locked="0"/>
    </xf>
    <xf numFmtId="49" fontId="45" fillId="0" borderId="0" xfId="0" applyNumberFormat="1" applyFont="1" applyAlignment="1">
      <alignment horizontal="justify" vertical="top" wrapText="1"/>
    </xf>
    <xf numFmtId="49" fontId="45" fillId="0" borderId="0" xfId="0" applyNumberFormat="1" applyFont="1" applyAlignment="1">
      <alignment horizontal="left" vertical="top" wrapText="1"/>
    </xf>
    <xf numFmtId="0" fontId="46" fillId="0" borderId="22" xfId="0" applyFont="1" applyBorder="1" applyAlignment="1">
      <alignment horizontal="left" vertical="top" wrapText="1"/>
    </xf>
    <xf numFmtId="0" fontId="46" fillId="0" borderId="2" xfId="0" applyFont="1" applyBorder="1" applyAlignment="1">
      <alignment horizontal="left" vertical="top" wrapText="1"/>
    </xf>
    <xf numFmtId="0" fontId="46" fillId="0" borderId="23" xfId="0" applyFont="1" applyBorder="1" applyAlignment="1">
      <alignment horizontal="left" vertical="top" wrapText="1"/>
    </xf>
    <xf numFmtId="0" fontId="45" fillId="0" borderId="24" xfId="0" applyFont="1" applyBorder="1" applyAlignment="1">
      <alignment horizontal="left" vertical="top" wrapText="1"/>
    </xf>
    <xf numFmtId="0" fontId="45" fillId="0" borderId="0" xfId="0" applyFont="1" applyBorder="1" applyAlignment="1">
      <alignment horizontal="left" vertical="top" wrapText="1"/>
    </xf>
    <xf numFmtId="0" fontId="45" fillId="0" borderId="25" xfId="0" applyFont="1" applyBorder="1" applyAlignment="1">
      <alignment horizontal="left" vertical="top" wrapText="1"/>
    </xf>
    <xf numFmtId="0" fontId="46" fillId="0" borderId="12" xfId="0" applyFont="1" applyBorder="1" applyAlignment="1">
      <alignment horizontal="center" vertical="top" wrapText="1"/>
    </xf>
    <xf numFmtId="0" fontId="46" fillId="0" borderId="3" xfId="0" applyFont="1" applyBorder="1" applyAlignment="1">
      <alignment horizontal="center" vertical="top" wrapText="1"/>
    </xf>
    <xf numFmtId="0" fontId="46" fillId="0" borderId="27" xfId="0" applyFont="1" applyBorder="1" applyAlignment="1">
      <alignment horizontal="center" vertical="top" wrapText="1"/>
    </xf>
    <xf numFmtId="0" fontId="46" fillId="0" borderId="22" xfId="0" applyFont="1" applyBorder="1" applyAlignment="1">
      <alignment horizontal="center" vertical="top" wrapText="1"/>
    </xf>
    <xf numFmtId="0" fontId="46" fillId="0" borderId="2" xfId="0" applyFont="1" applyBorder="1" applyAlignment="1">
      <alignment horizontal="center" vertical="top" wrapText="1"/>
    </xf>
    <xf numFmtId="0" fontId="46" fillId="0" borderId="23" xfId="0" applyFont="1" applyBorder="1" applyAlignment="1">
      <alignment horizontal="center" vertical="top" wrapText="1"/>
    </xf>
    <xf numFmtId="0" fontId="45" fillId="0" borderId="1" xfId="0" applyFont="1" applyBorder="1" applyAlignment="1">
      <alignment horizontal="center" vertical="top"/>
    </xf>
    <xf numFmtId="0" fontId="46" fillId="0" borderId="0" xfId="0" applyFont="1" applyBorder="1" applyAlignment="1">
      <alignment horizontal="left" vertical="top" wrapText="1"/>
    </xf>
    <xf numFmtId="0" fontId="23" fillId="0" borderId="1" xfId="0" applyFont="1" applyBorder="1" applyAlignment="1" applyProtection="1">
      <alignment horizontal="right" vertical="top" wrapText="1"/>
      <protection locked="0"/>
    </xf>
    <xf numFmtId="0" fontId="45" fillId="0" borderId="2" xfId="0" applyFont="1" applyBorder="1" applyAlignment="1">
      <alignment horizontal="left" wrapText="1"/>
    </xf>
    <xf numFmtId="0" fontId="45" fillId="0" borderId="0" xfId="0" applyFont="1" applyBorder="1" applyAlignment="1">
      <alignment horizontal="left" wrapText="1"/>
    </xf>
    <xf numFmtId="0" fontId="46" fillId="0" borderId="1" xfId="0" applyFont="1" applyBorder="1" applyAlignment="1">
      <alignment horizontal="center" wrapText="1"/>
    </xf>
    <xf numFmtId="0" fontId="45" fillId="0" borderId="0" xfId="0" applyFont="1" applyBorder="1" applyAlignment="1">
      <alignment horizontal="center" wrapText="1"/>
    </xf>
    <xf numFmtId="0" fontId="45" fillId="0" borderId="1" xfId="0" applyFont="1" applyBorder="1" applyAlignment="1">
      <alignment horizontal="center" wrapText="1"/>
    </xf>
    <xf numFmtId="0" fontId="14" fillId="0" borderId="0" xfId="0" applyFont="1" applyBorder="1" applyAlignment="1">
      <alignment horizontal="center" vertical="top" wrapText="1"/>
    </xf>
    <xf numFmtId="0" fontId="45" fillId="0" borderId="11" xfId="0" applyFont="1" applyBorder="1" applyAlignment="1">
      <alignment horizontal="center" vertical="top"/>
    </xf>
    <xf numFmtId="0" fontId="45" fillId="0" borderId="11" xfId="0" applyFont="1" applyBorder="1" applyAlignment="1">
      <alignment horizontal="center" vertical="top" wrapText="1"/>
    </xf>
    <xf numFmtId="0" fontId="45" fillId="0" borderId="0" xfId="0" applyFont="1" applyBorder="1" applyAlignment="1">
      <alignment horizontal="center" vertical="top" wrapText="1"/>
    </xf>
    <xf numFmtId="0" fontId="23" fillId="0" borderId="1" xfId="0" applyFont="1" applyBorder="1" applyAlignment="1" applyProtection="1">
      <alignment horizontal="left" vertical="top" wrapText="1"/>
      <protection locked="0"/>
    </xf>
    <xf numFmtId="0" fontId="45" fillId="0" borderId="0" xfId="0" applyFont="1" applyBorder="1" applyAlignment="1">
      <alignment horizontal="center" vertical="top"/>
    </xf>
    <xf numFmtId="0" fontId="47" fillId="0" borderId="0" xfId="0" applyFont="1" applyBorder="1" applyAlignment="1">
      <alignment horizontal="center" vertical="top" wrapText="1"/>
    </xf>
    <xf numFmtId="0" fontId="45" fillId="6" borderId="1" xfId="0" applyFont="1" applyFill="1" applyBorder="1" applyAlignment="1">
      <alignment horizontal="center" vertical="top"/>
    </xf>
    <xf numFmtId="0" fontId="45" fillId="0" borderId="0" xfId="0" applyFont="1" applyFill="1" applyBorder="1" applyAlignment="1">
      <alignment horizontal="center" vertical="top" wrapText="1"/>
    </xf>
    <xf numFmtId="1" fontId="45" fillId="0" borderId="0" xfId="0" applyNumberFormat="1" applyFont="1" applyFill="1" applyBorder="1" applyAlignment="1" applyProtection="1">
      <alignment horizontal="center" vertical="top" wrapText="1"/>
      <protection locked="0"/>
    </xf>
    <xf numFmtId="0" fontId="49" fillId="0" borderId="0" xfId="0" applyFont="1" applyAlignment="1">
      <alignment horizontal="left" vertical="top" wrapText="1"/>
    </xf>
    <xf numFmtId="0" fontId="47" fillId="0" borderId="0" xfId="0" applyFont="1" applyAlignment="1">
      <alignment horizontal="right" vertical="top" wrapText="1"/>
    </xf>
    <xf numFmtId="0" fontId="50" fillId="0" borderId="0" xfId="0" applyFont="1" applyAlignment="1">
      <alignment horizontal="left" vertical="top" wrapText="1"/>
    </xf>
    <xf numFmtId="0" fontId="48" fillId="0" borderId="0" xfId="0" applyFont="1" applyAlignment="1">
      <alignment horizontal="justify" vertical="top"/>
    </xf>
  </cellXfs>
  <cellStyles count="389">
    <cellStyle name="Excel Built-in Hyperlink" xfId="60"/>
    <cellStyle name="Excel Built-in Normal" xfId="61"/>
    <cellStyle name="Excel Built-in Normal 2" xfId="68"/>
    <cellStyle name="Excel Built-in Normal 2 2" xfId="136"/>
    <cellStyle name="Excel Built-in Normal 2 3" xfId="114"/>
    <cellStyle name="Excel Built-in Normal 3" xfId="134"/>
    <cellStyle name="Excel Built-in Normal 4" xfId="112"/>
    <cellStyle name="Graphics" xfId="62"/>
    <cellStyle name="Heading" xfId="63"/>
    <cellStyle name="Heading 2" xfId="69"/>
    <cellStyle name="Heading1" xfId="64"/>
    <cellStyle name="Heading1 2" xfId="70"/>
    <cellStyle name="Result" xfId="65"/>
    <cellStyle name="Result 2" xfId="71"/>
    <cellStyle name="Result2" xfId="66"/>
    <cellStyle name="Result2 2" xfId="72"/>
    <cellStyle name="Гиперссылка 2" xfId="37"/>
    <cellStyle name="Гиперссылка 3" xfId="42"/>
    <cellStyle name="Гиперссылка 4" xfId="124"/>
    <cellStyle name="Обычный" xfId="0" builtinId="0"/>
    <cellStyle name="Обычный 10" xfId="14"/>
    <cellStyle name="Обычный 10 2" xfId="29"/>
    <cellStyle name="Обычный 10 2 2" xfId="154"/>
    <cellStyle name="Обычный 10 2 2 2" xfId="242"/>
    <cellStyle name="Обычный 10 2 2 3" xfId="385"/>
    <cellStyle name="Обычный 10 2 3" xfId="91"/>
    <cellStyle name="Обычный 10 2 3 2" xfId="338"/>
    <cellStyle name="Обычный 10 2 4" xfId="293"/>
    <cellStyle name="Обычный 10 3" xfId="104"/>
    <cellStyle name="Обычный 10 3 2" xfId="207"/>
    <cellStyle name="Обычный 10 3 3" xfId="349"/>
    <cellStyle name="Обычный 10 4" xfId="56"/>
    <cellStyle name="Обычный 10 4 2" xfId="263"/>
    <cellStyle name="Обычный 10 4 3" xfId="317"/>
    <cellStyle name="Обычный 10 5" xfId="180"/>
    <cellStyle name="Обычный 10 6" xfId="278"/>
    <cellStyle name="Обычный 11" xfId="15"/>
    <cellStyle name="Обычный 11 2" xfId="30"/>
    <cellStyle name="Обычный 11 2 2" xfId="155"/>
    <cellStyle name="Обычный 11 2 2 2" xfId="243"/>
    <cellStyle name="Обычный 11 2 2 3" xfId="386"/>
    <cellStyle name="Обычный 11 2 3" xfId="92"/>
    <cellStyle name="Обычный 11 2 3 2" xfId="339"/>
    <cellStyle name="Обычный 11 2 4" xfId="294"/>
    <cellStyle name="Обычный 11 3" xfId="105"/>
    <cellStyle name="Обычный 11 3 2" xfId="208"/>
    <cellStyle name="Обычный 11 3 3" xfId="350"/>
    <cellStyle name="Обычный 11 4" xfId="57"/>
    <cellStyle name="Обычный 11 4 2" xfId="264"/>
    <cellStyle name="Обычный 11 4 3" xfId="318"/>
    <cellStyle name="Обычный 11 5" xfId="181"/>
    <cellStyle name="Обычный 11 6" xfId="279"/>
    <cellStyle name="Обычный 12" xfId="16"/>
    <cellStyle name="Обычный 12 2" xfId="31"/>
    <cellStyle name="Обычный 12 2 2" xfId="156"/>
    <cellStyle name="Обычный 12 2 2 2" xfId="244"/>
    <cellStyle name="Обычный 12 2 2 3" xfId="387"/>
    <cellStyle name="Обычный 12 2 3" xfId="93"/>
    <cellStyle name="Обычный 12 2 3 2" xfId="340"/>
    <cellStyle name="Обычный 12 2 4" xfId="295"/>
    <cellStyle name="Обычный 12 3" xfId="106"/>
    <cellStyle name="Обычный 12 3 2" xfId="209"/>
    <cellStyle name="Обычный 12 3 3" xfId="351"/>
    <cellStyle name="Обычный 12 4" xfId="58"/>
    <cellStyle name="Обычный 12 4 2" xfId="265"/>
    <cellStyle name="Обычный 12 4 3" xfId="319"/>
    <cellStyle name="Обычный 12 5" xfId="182"/>
    <cellStyle name="Обычный 12 6" xfId="280"/>
    <cellStyle name="Обычный 13" xfId="17"/>
    <cellStyle name="Обычный 13 2" xfId="32"/>
    <cellStyle name="Обычный 13 2 2" xfId="133"/>
    <cellStyle name="Обычный 13 2 3" xfId="296"/>
    <cellStyle name="Обычный 13 3" xfId="107"/>
    <cellStyle name="Обычный 13 3 2" xfId="210"/>
    <cellStyle name="Обычный 13 3 3" xfId="352"/>
    <cellStyle name="Обычный 13 4" xfId="59"/>
    <cellStyle name="Обычный 13 5" xfId="281"/>
    <cellStyle name="Обычный 14" xfId="18"/>
    <cellStyle name="Обычный 14 2" xfId="33"/>
    <cellStyle name="Обычный 14 2 2" xfId="135"/>
    <cellStyle name="Обычный 14 2 3" xfId="297"/>
    <cellStyle name="Обычный 14 3" xfId="108"/>
    <cellStyle name="Обычный 14 3 2" xfId="211"/>
    <cellStyle name="Обычный 14 3 3" xfId="353"/>
    <cellStyle name="Обычный 14 4" xfId="67"/>
    <cellStyle name="Обычный 14 5" xfId="282"/>
    <cellStyle name="Обычный 15" xfId="19"/>
    <cellStyle name="Обычный 15 2" xfId="34"/>
    <cellStyle name="Обычный 15 2 2" xfId="157"/>
    <cellStyle name="Обычный 15 2 2 2" xfId="245"/>
    <cellStyle name="Обычный 15 2 2 3" xfId="388"/>
    <cellStyle name="Обычный 15 2 3" xfId="94"/>
    <cellStyle name="Обычный 15 2 3 2" xfId="341"/>
    <cellStyle name="Обычный 15 2 4" xfId="298"/>
    <cellStyle name="Обычный 15 3" xfId="109"/>
    <cellStyle name="Обычный 15 3 2" xfId="212"/>
    <cellStyle name="Обычный 15 3 3" xfId="354"/>
    <cellStyle name="Обычный 15 4" xfId="73"/>
    <cellStyle name="Обычный 15 4 2" xfId="266"/>
    <cellStyle name="Обычный 15 4 3" xfId="320"/>
    <cellStyle name="Обычный 15 5" xfId="183"/>
    <cellStyle name="Обычный 15 6" xfId="283"/>
    <cellStyle name="Обычный 16" xfId="21"/>
    <cellStyle name="Обычный 16 2" xfId="121"/>
    <cellStyle name="Обычный 16 2 2" xfId="216"/>
    <cellStyle name="Обычный 16 2 3" xfId="358"/>
    <cellStyle name="Обычный 16 3" xfId="285"/>
    <cellStyle name="Обычный 17" xfId="20"/>
    <cellStyle name="Обычный 17 2" xfId="122"/>
    <cellStyle name="Обычный 17 2 2" xfId="359"/>
    <cellStyle name="Обычный 17 3" xfId="284"/>
    <cellStyle name="Обычный 18" xfId="123"/>
    <cellStyle name="Обычный 18 2" xfId="217"/>
    <cellStyle name="Обычный 18 3" xfId="360"/>
    <cellStyle name="Обычный 19" xfId="110"/>
    <cellStyle name="Обычный 2" xfId="2"/>
    <cellStyle name="Обычный 2 2" xfId="22"/>
    <cellStyle name="Обычный 2 2 2" xfId="51"/>
    <cellStyle name="Обычный 2 2 2 2" xfId="86"/>
    <cellStyle name="Обычный 2 2 2 2 2" xfId="149"/>
    <cellStyle name="Обычный 2 2 2 2 2 2" xfId="237"/>
    <cellStyle name="Обычный 2 2 2 2 2 3" xfId="380"/>
    <cellStyle name="Обычный 2 2 2 2 3" xfId="195"/>
    <cellStyle name="Обычный 2 2 2 2 4" xfId="333"/>
    <cellStyle name="Обычный 2 2 2 3" xfId="128"/>
    <cellStyle name="Обычный 2 2 2 3 2" xfId="221"/>
    <cellStyle name="Обычный 2 2 2 3 3" xfId="364"/>
    <cellStyle name="Обычный 2 2 2 4" xfId="161"/>
    <cellStyle name="Обычный 2 2 2 4 2" xfId="258"/>
    <cellStyle name="Обычный 2 2 2 5" xfId="175"/>
    <cellStyle name="Обычный 2 2 2 6" xfId="312"/>
    <cellStyle name="Обычный 2 2 3" xfId="77"/>
    <cellStyle name="Обычный 2 2 3 2" xfId="140"/>
    <cellStyle name="Обычный 2 2 3 2 2" xfId="228"/>
    <cellStyle name="Обычный 2 2 3 2 3" xfId="371"/>
    <cellStyle name="Обычный 2 2 3 3" xfId="187"/>
    <cellStyle name="Обычный 2 2 3 4" xfId="324"/>
    <cellStyle name="Обычный 2 2 4" xfId="117"/>
    <cellStyle name="Обычный 2 2 4 2" xfId="214"/>
    <cellStyle name="Обычный 2 2 4 3" xfId="356"/>
    <cellStyle name="Обычный 2 2 5" xfId="40"/>
    <cellStyle name="Обычный 2 2 5 2" xfId="249"/>
    <cellStyle name="Обычный 2 2 5 3" xfId="303"/>
    <cellStyle name="Обычный 2 2 6" xfId="166"/>
    <cellStyle name="Обычный 2 2 7" xfId="286"/>
    <cellStyle name="Обычный 2 3" xfId="45"/>
    <cellStyle name="Обычный 2 3 2" xfId="55"/>
    <cellStyle name="Обычный 2 3 2 2" xfId="90"/>
    <cellStyle name="Обычный 2 3 2 2 2" xfId="153"/>
    <cellStyle name="Обычный 2 3 2 2 2 2" xfId="241"/>
    <cellStyle name="Обычный 2 3 2 2 2 3" xfId="384"/>
    <cellStyle name="Обычный 2 3 2 2 3" xfId="199"/>
    <cellStyle name="Обычный 2 3 2 2 4" xfId="337"/>
    <cellStyle name="Обычный 2 3 2 3" xfId="132"/>
    <cellStyle name="Обычный 2 3 2 3 2" xfId="224"/>
    <cellStyle name="Обычный 2 3 2 3 3" xfId="367"/>
    <cellStyle name="Обычный 2 3 2 4" xfId="162"/>
    <cellStyle name="Обычный 2 3 2 4 2" xfId="262"/>
    <cellStyle name="Обычный 2 3 2 5" xfId="179"/>
    <cellStyle name="Обычный 2 3 2 6" xfId="316"/>
    <cellStyle name="Обычный 2 3 3" xfId="81"/>
    <cellStyle name="Обычный 2 3 3 2" xfId="144"/>
    <cellStyle name="Обычный 2 3 3 2 2" xfId="232"/>
    <cellStyle name="Обычный 2 3 3 2 3" xfId="375"/>
    <cellStyle name="Обычный 2 3 3 3" xfId="191"/>
    <cellStyle name="Обычный 2 3 3 4" xfId="328"/>
    <cellStyle name="Обычный 2 3 4" xfId="131"/>
    <cellStyle name="Обычный 2 3 4 2" xfId="223"/>
    <cellStyle name="Обычный 2 3 4 3" xfId="366"/>
    <cellStyle name="Обычный 2 3 5" xfId="111"/>
    <cellStyle name="Обычный 2 3 6" xfId="158"/>
    <cellStyle name="Обычный 2 3 6 2" xfId="253"/>
    <cellStyle name="Обычный 2 3 7" xfId="170"/>
    <cellStyle name="Обычный 2 3 8" xfId="307"/>
    <cellStyle name="Обычный 2 4" xfId="48"/>
    <cellStyle name="Обычный 2 4 2" xfId="83"/>
    <cellStyle name="Обычный 2 4 2 2" xfId="146"/>
    <cellStyle name="Обычный 2 4 2 2 2" xfId="234"/>
    <cellStyle name="Обычный 2 4 2 2 3" xfId="377"/>
    <cellStyle name="Обычный 2 4 2 3" xfId="192"/>
    <cellStyle name="Обычный 2 4 2 4" xfId="330"/>
    <cellStyle name="Обычный 2 4 3" xfId="129"/>
    <cellStyle name="Обычный 2 4 3 2" xfId="222"/>
    <cellStyle name="Обычный 2 4 3 3" xfId="365"/>
    <cellStyle name="Обычный 2 4 4" xfId="159"/>
    <cellStyle name="Обычный 2 4 4 2" xfId="255"/>
    <cellStyle name="Обычный 2 4 5" xfId="172"/>
    <cellStyle name="Обычный 2 4 6" xfId="309"/>
    <cellStyle name="Обычный 2 5" xfId="74"/>
    <cellStyle name="Обычный 2 5 2" xfId="137"/>
    <cellStyle name="Обычный 2 5 2 2" xfId="225"/>
    <cellStyle name="Обычный 2 5 2 3" xfId="368"/>
    <cellStyle name="Обычный 2 5 3" xfId="184"/>
    <cellStyle name="Обычный 2 5 4" xfId="321"/>
    <cellStyle name="Обычный 2 6" xfId="96"/>
    <cellStyle name="Обычный 2 6 2" xfId="200"/>
    <cellStyle name="Обычный 2 6 3" xfId="342"/>
    <cellStyle name="Обычный 2 7" xfId="36"/>
    <cellStyle name="Обычный 2 7 2" xfId="246"/>
    <cellStyle name="Обычный 2 7 3" xfId="300"/>
    <cellStyle name="Обычный 2 8" xfId="5"/>
    <cellStyle name="Обычный 2 8 2" xfId="271"/>
    <cellStyle name="Обычный 2 9" xfId="269"/>
    <cellStyle name="Обычный 20" xfId="95"/>
    <cellStyle name="Обычный 21" xfId="35"/>
    <cellStyle name="Обычный 21 2" xfId="267"/>
    <cellStyle name="Обычный 21 3" xfId="299"/>
    <cellStyle name="Обычный 21 4" xfId="163"/>
    <cellStyle name="Обычный 22" xfId="4"/>
    <cellStyle name="Обычный 23" xfId="268"/>
    <cellStyle name="Обычный 3" xfId="6"/>
    <cellStyle name="Обычный 3 2" xfId="23"/>
    <cellStyle name="Обычный 3 2 2" xfId="84"/>
    <cellStyle name="Обычный 3 2 2 2" xfId="147"/>
    <cellStyle name="Обычный 3 2 2 2 2" xfId="235"/>
    <cellStyle name="Обычный 3 2 2 2 3" xfId="378"/>
    <cellStyle name="Обычный 3 2 2 3" xfId="193"/>
    <cellStyle name="Обычный 3 2 2 4" xfId="331"/>
    <cellStyle name="Обычный 3 2 3" xfId="118"/>
    <cellStyle name="Обычный 3 2 3 2" xfId="215"/>
    <cellStyle name="Обычный 3 2 3 3" xfId="357"/>
    <cellStyle name="Обычный 3 2 4" xfId="49"/>
    <cellStyle name="Обычный 3 2 4 2" xfId="256"/>
    <cellStyle name="Обычный 3 2 4 3" xfId="310"/>
    <cellStyle name="Обычный 3 2 5" xfId="173"/>
    <cellStyle name="Обычный 3 2 6" xfId="287"/>
    <cellStyle name="Обычный 3 3" xfId="75"/>
    <cellStyle name="Обычный 3 3 2" xfId="138"/>
    <cellStyle name="Обычный 3 3 2 2" xfId="226"/>
    <cellStyle name="Обычный 3 3 2 3" xfId="369"/>
    <cellStyle name="Обычный 3 3 3" xfId="185"/>
    <cellStyle name="Обычный 3 3 4" xfId="322"/>
    <cellStyle name="Обычный 3 4" xfId="97"/>
    <cellStyle name="Обычный 3 4 2" xfId="201"/>
    <cellStyle name="Обычный 3 4 3" xfId="343"/>
    <cellStyle name="Обычный 3 5" xfId="38"/>
    <cellStyle name="Обычный 3 5 2" xfId="247"/>
    <cellStyle name="Обычный 3 5 3" xfId="301"/>
    <cellStyle name="Обычный 3 6" xfId="164"/>
    <cellStyle name="Обычный 3 7" xfId="272"/>
    <cellStyle name="Обычный 4" xfId="7"/>
    <cellStyle name="Обычный 4 2" xfId="50"/>
    <cellStyle name="Обычный 4 2 2" xfId="85"/>
    <cellStyle name="Обычный 4 2 2 2" xfId="148"/>
    <cellStyle name="Обычный 4 2 2 2 2" xfId="236"/>
    <cellStyle name="Обычный 4 2 2 2 3" xfId="379"/>
    <cellStyle name="Обычный 4 2 2 3" xfId="194"/>
    <cellStyle name="Обычный 4 2 2 4" xfId="332"/>
    <cellStyle name="Обычный 4 2 3" xfId="113"/>
    <cellStyle name="Обычный 4 2 3 2" xfId="213"/>
    <cellStyle name="Обычный 4 2 3 3" xfId="355"/>
    <cellStyle name="Обычный 4 2 4" xfId="160"/>
    <cellStyle name="Обычный 4 2 4 2" xfId="257"/>
    <cellStyle name="Обычный 4 2 5" xfId="174"/>
    <cellStyle name="Обычный 4 2 6" xfId="311"/>
    <cellStyle name="Обычный 4 3" xfId="76"/>
    <cellStyle name="Обычный 4 3 2" xfId="139"/>
    <cellStyle name="Обычный 4 3 2 2" xfId="227"/>
    <cellStyle name="Обычный 4 3 2 3" xfId="370"/>
    <cellStyle name="Обычный 4 3 3" xfId="186"/>
    <cellStyle name="Обычный 4 3 4" xfId="323"/>
    <cellStyle name="Обычный 4 4" xfId="98"/>
    <cellStyle name="Обычный 4 5" xfId="39"/>
    <cellStyle name="Обычный 4 5 2" xfId="248"/>
    <cellStyle name="Обычный 4 5 3" xfId="302"/>
    <cellStyle name="Обычный 4 6" xfId="165"/>
    <cellStyle name="Обычный 5" xfId="9"/>
    <cellStyle name="Обычный 5 2" xfId="24"/>
    <cellStyle name="Обычный 5 2 2" xfId="87"/>
    <cellStyle name="Обычный 5 2 2 2" xfId="150"/>
    <cellStyle name="Обычный 5 2 2 2 2" xfId="238"/>
    <cellStyle name="Обычный 5 2 2 2 3" xfId="381"/>
    <cellStyle name="Обычный 5 2 2 3" xfId="196"/>
    <cellStyle name="Обычный 5 2 2 4" xfId="334"/>
    <cellStyle name="Обычный 5 2 3" xfId="126"/>
    <cellStyle name="Обычный 5 2 3 2" xfId="219"/>
    <cellStyle name="Обычный 5 2 3 3" xfId="362"/>
    <cellStyle name="Обычный 5 2 4" xfId="52"/>
    <cellStyle name="Обычный 5 2 4 2" xfId="259"/>
    <cellStyle name="Обычный 5 2 4 3" xfId="313"/>
    <cellStyle name="Обычный 5 2 5" xfId="176"/>
    <cellStyle name="Обычный 5 2 6" xfId="288"/>
    <cellStyle name="Обычный 5 3" xfId="78"/>
    <cellStyle name="Обычный 5 3 2" xfId="141"/>
    <cellStyle name="Обычный 5 3 2 2" xfId="229"/>
    <cellStyle name="Обычный 5 3 2 3" xfId="372"/>
    <cellStyle name="Обычный 5 3 3" xfId="188"/>
    <cellStyle name="Обычный 5 3 4" xfId="325"/>
    <cellStyle name="Обычный 5 4" xfId="99"/>
    <cellStyle name="Обычный 5 4 2" xfId="202"/>
    <cellStyle name="Обычный 5 4 3" xfId="344"/>
    <cellStyle name="Обычный 5 5" xfId="41"/>
    <cellStyle name="Обычный 5 5 2" xfId="250"/>
    <cellStyle name="Обычный 5 5 3" xfId="304"/>
    <cellStyle name="Обычный 5 6" xfId="167"/>
    <cellStyle name="Обычный 5 7" xfId="273"/>
    <cellStyle name="Обычный 6" xfId="10"/>
    <cellStyle name="Обычный 6 2" xfId="25"/>
    <cellStyle name="Обычный 6 2 2" xfId="88"/>
    <cellStyle name="Обычный 6 2 2 2" xfId="151"/>
    <cellStyle name="Обычный 6 2 2 2 2" xfId="239"/>
    <cellStyle name="Обычный 6 2 2 2 3" xfId="382"/>
    <cellStyle name="Обычный 6 2 2 3" xfId="197"/>
    <cellStyle name="Обычный 6 2 2 4" xfId="335"/>
    <cellStyle name="Обычный 6 2 3" xfId="127"/>
    <cellStyle name="Обычный 6 2 3 2" xfId="220"/>
    <cellStyle name="Обычный 6 2 3 3" xfId="363"/>
    <cellStyle name="Обычный 6 2 4" xfId="53"/>
    <cellStyle name="Обычный 6 2 4 2" xfId="260"/>
    <cellStyle name="Обычный 6 2 4 3" xfId="314"/>
    <cellStyle name="Обычный 6 2 5" xfId="177"/>
    <cellStyle name="Обычный 6 2 6" xfId="289"/>
    <cellStyle name="Обычный 6 3" xfId="79"/>
    <cellStyle name="Обычный 6 3 2" xfId="142"/>
    <cellStyle name="Обычный 6 3 2 2" xfId="230"/>
    <cellStyle name="Обычный 6 3 2 3" xfId="373"/>
    <cellStyle name="Обычный 6 3 3" xfId="189"/>
    <cellStyle name="Обычный 6 3 4" xfId="326"/>
    <cellStyle name="Обычный 6 4" xfId="100"/>
    <cellStyle name="Обычный 6 4 2" xfId="203"/>
    <cellStyle name="Обычный 6 4 3" xfId="345"/>
    <cellStyle name="Обычный 6 5" xfId="43"/>
    <cellStyle name="Обычный 6 5 2" xfId="251"/>
    <cellStyle name="Обычный 6 5 3" xfId="305"/>
    <cellStyle name="Обычный 6 6" xfId="168"/>
    <cellStyle name="Обычный 6 7" xfId="274"/>
    <cellStyle name="Обычный 7" xfId="11"/>
    <cellStyle name="Обычный 7 2" xfId="26"/>
    <cellStyle name="Обычный 7 2 2" xfId="89"/>
    <cellStyle name="Обычный 7 2 2 2" xfId="152"/>
    <cellStyle name="Обычный 7 2 2 2 2" xfId="240"/>
    <cellStyle name="Обычный 7 2 2 2 3" xfId="383"/>
    <cellStyle name="Обычный 7 2 2 3" xfId="198"/>
    <cellStyle name="Обычный 7 2 2 4" xfId="336"/>
    <cellStyle name="Обычный 7 2 3" xfId="125"/>
    <cellStyle name="Обычный 7 2 3 2" xfId="218"/>
    <cellStyle name="Обычный 7 2 3 3" xfId="361"/>
    <cellStyle name="Обычный 7 2 4" xfId="54"/>
    <cellStyle name="Обычный 7 2 4 2" xfId="261"/>
    <cellStyle name="Обычный 7 2 4 3" xfId="315"/>
    <cellStyle name="Обычный 7 2 5" xfId="178"/>
    <cellStyle name="Обычный 7 2 6" xfId="290"/>
    <cellStyle name="Обычный 7 3" xfId="80"/>
    <cellStyle name="Обычный 7 3 2" xfId="143"/>
    <cellStyle name="Обычный 7 3 2 2" xfId="231"/>
    <cellStyle name="Обычный 7 3 2 3" xfId="374"/>
    <cellStyle name="Обычный 7 3 3" xfId="190"/>
    <cellStyle name="Обычный 7 3 4" xfId="327"/>
    <cellStyle name="Обычный 7 4" xfId="101"/>
    <cellStyle name="Обычный 7 4 2" xfId="204"/>
    <cellStyle name="Обычный 7 4 3" xfId="346"/>
    <cellStyle name="Обычный 7 5" xfId="44"/>
    <cellStyle name="Обычный 7 5 2" xfId="252"/>
    <cellStyle name="Обычный 7 5 3" xfId="306"/>
    <cellStyle name="Обычный 7 6" xfId="169"/>
    <cellStyle name="Обычный 7 7" xfId="275"/>
    <cellStyle name="Обычный 8" xfId="12"/>
    <cellStyle name="Обычный 8 2" xfId="27"/>
    <cellStyle name="Обычный 8 2 2" xfId="115"/>
    <cellStyle name="Обычный 8 2 3" xfId="291"/>
    <cellStyle name="Обычный 8 3" xfId="130"/>
    <cellStyle name="Обычный 8 4" xfId="102"/>
    <cellStyle name="Обычный 8 4 2" xfId="205"/>
    <cellStyle name="Обычный 8 4 3" xfId="347"/>
    <cellStyle name="Обычный 8 5" xfId="47"/>
    <cellStyle name="Обычный 8 6" xfId="276"/>
    <cellStyle name="Обычный 9" xfId="13"/>
    <cellStyle name="Обычный 9 2" xfId="28"/>
    <cellStyle name="Обычный 9 2 2" xfId="145"/>
    <cellStyle name="Обычный 9 2 2 2" xfId="233"/>
    <cellStyle name="Обычный 9 2 2 3" xfId="376"/>
    <cellStyle name="Обычный 9 2 3" xfId="116"/>
    <cellStyle name="Обычный 9 2 4" xfId="82"/>
    <cellStyle name="Обычный 9 2 4 2" xfId="329"/>
    <cellStyle name="Обычный 9 2 5" xfId="292"/>
    <cellStyle name="Обычный 9 3" xfId="103"/>
    <cellStyle name="Обычный 9 3 2" xfId="206"/>
    <cellStyle name="Обычный 9 3 3" xfId="348"/>
    <cellStyle name="Обычный 9 4" xfId="46"/>
    <cellStyle name="Обычный 9 4 2" xfId="254"/>
    <cellStyle name="Обычный 9 4 3" xfId="308"/>
    <cellStyle name="Обычный 9 5" xfId="171"/>
    <cellStyle name="Обычный 9 6" xfId="277"/>
    <cellStyle name="Обычный_Списки_1" xfId="1"/>
    <cellStyle name="Пояснение 2" xfId="8"/>
    <cellStyle name="Процентный 2" xfId="119"/>
    <cellStyle name="Финансовый 2" xfId="3"/>
    <cellStyle name="Финансовый 2 2" xfId="120"/>
    <cellStyle name="Финансовый 2 3" xfId="27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absolute">
    <xdr:from>
      <xdr:col>0</xdr:col>
      <xdr:colOff>66262</xdr:colOff>
      <xdr:row>25</xdr:row>
      <xdr:rowOff>8282</xdr:rowOff>
    </xdr:from>
    <xdr:to>
      <xdr:col>29</xdr:col>
      <xdr:colOff>207064</xdr:colOff>
      <xdr:row>49</xdr:row>
      <xdr:rowOff>179676</xdr:rowOff>
    </xdr:to>
    <xdr:pic>
      <xdr:nvPicPr>
        <xdr:cNvPr id="14" name="Рисунок 13"/>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8533"/>
        <a:stretch/>
      </xdr:blipFill>
      <xdr:spPr bwMode="auto">
        <a:xfrm>
          <a:off x="66262" y="5151782"/>
          <a:ext cx="6137411" cy="5132677"/>
        </a:xfrm>
        <a:prstGeom prst="rect">
          <a:avLst/>
        </a:prstGeom>
        <a:noFill/>
        <a:ln>
          <a:noFill/>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pageSetUpPr fitToPage="1"/>
  </sheetPr>
  <dimension ref="A1:BM70"/>
  <sheetViews>
    <sheetView zoomScale="115" zoomScaleNormal="115" zoomScalePageLayoutView="115" workbookViewId="0">
      <selection activeCell="O25" sqref="O25:AD25"/>
    </sheetView>
  </sheetViews>
  <sheetFormatPr defaultRowHeight="16.5" x14ac:dyDescent="0.3"/>
  <cols>
    <col min="1" max="2" width="3.140625" style="2" customWidth="1"/>
    <col min="3" max="3" width="2.5703125" style="2" customWidth="1"/>
    <col min="4" max="4" width="3.5703125" style="2" customWidth="1"/>
    <col min="5" max="10" width="3.140625" style="2" customWidth="1"/>
    <col min="11" max="11" width="3" style="2" customWidth="1"/>
    <col min="12" max="30" width="3.140625" style="2" customWidth="1"/>
    <col min="31" max="61" width="3" style="3" customWidth="1"/>
    <col min="62" max="70" width="3" customWidth="1"/>
    <col min="71" max="128" width="3.140625" customWidth="1"/>
  </cols>
  <sheetData>
    <row r="1" spans="1:65" ht="15" customHeight="1" x14ac:dyDescent="0.25">
      <c r="A1" s="153" t="s">
        <v>902</v>
      </c>
      <c r="B1" s="153"/>
      <c r="C1" s="153"/>
      <c r="D1" s="153"/>
      <c r="E1" s="153"/>
      <c r="F1" s="153"/>
      <c r="G1" s="153"/>
      <c r="H1" s="153"/>
      <c r="I1" s="153"/>
      <c r="J1" s="153"/>
      <c r="K1" s="153"/>
      <c r="L1" s="153"/>
      <c r="M1" s="153"/>
      <c r="N1" s="153"/>
      <c r="O1" s="153"/>
      <c r="P1" s="153"/>
      <c r="Q1" s="153"/>
      <c r="R1" s="153"/>
      <c r="S1" s="153"/>
      <c r="T1" s="153"/>
      <c r="U1" s="153"/>
      <c r="V1" s="153"/>
      <c r="W1" s="153"/>
      <c r="X1" s="153"/>
      <c r="Y1" s="153"/>
      <c r="Z1" s="153"/>
      <c r="AA1" s="153"/>
      <c r="AB1" s="153"/>
      <c r="AC1" s="153"/>
      <c r="AD1" s="153"/>
      <c r="AI1" s="3" t="s">
        <v>780</v>
      </c>
    </row>
    <row r="2" spans="1:65" ht="16.5" customHeight="1" x14ac:dyDescent="0.25">
      <c r="A2" s="142" t="s">
        <v>0</v>
      </c>
      <c r="B2" s="142"/>
      <c r="C2" s="142"/>
      <c r="D2" s="140"/>
      <c r="E2" s="140"/>
      <c r="F2" s="140"/>
      <c r="G2" s="140"/>
      <c r="H2" s="140"/>
      <c r="I2" s="140"/>
      <c r="J2" s="140"/>
      <c r="K2" s="140"/>
      <c r="L2" s="142" t="s">
        <v>1</v>
      </c>
      <c r="M2" s="142"/>
      <c r="N2" s="140"/>
      <c r="O2" s="140"/>
      <c r="P2" s="140"/>
      <c r="Q2" s="140"/>
      <c r="R2" s="140"/>
      <c r="S2" s="140"/>
      <c r="T2" s="140"/>
      <c r="U2" s="141" t="s">
        <v>2</v>
      </c>
      <c r="V2" s="141"/>
      <c r="W2" s="141"/>
      <c r="X2" s="140"/>
      <c r="Y2" s="140"/>
      <c r="Z2" s="140"/>
      <c r="AA2" s="140"/>
      <c r="AB2" s="140"/>
      <c r="AC2" s="140"/>
      <c r="AD2" s="140"/>
      <c r="AF2" s="21" t="s">
        <v>36</v>
      </c>
    </row>
    <row r="3" spans="1:65" ht="16.5" customHeight="1" x14ac:dyDescent="0.25">
      <c r="A3" s="141" t="s">
        <v>18</v>
      </c>
      <c r="B3" s="141"/>
      <c r="C3" s="141"/>
      <c r="D3" s="141"/>
      <c r="E3" s="141"/>
      <c r="F3" s="139"/>
      <c r="G3" s="139"/>
      <c r="H3" s="139"/>
      <c r="I3" s="139"/>
      <c r="J3" s="139"/>
      <c r="K3" s="158" t="s">
        <v>19</v>
      </c>
      <c r="L3" s="158"/>
      <c r="M3" s="140"/>
      <c r="N3" s="140"/>
      <c r="O3" s="140"/>
      <c r="P3" s="140"/>
      <c r="Q3" s="140"/>
      <c r="R3" s="58"/>
      <c r="S3" s="141" t="s">
        <v>8</v>
      </c>
      <c r="T3" s="141"/>
      <c r="U3" s="141"/>
      <c r="V3" s="140"/>
      <c r="W3" s="140"/>
      <c r="X3" s="140"/>
      <c r="Y3" s="140"/>
      <c r="Z3" s="140"/>
      <c r="AA3" s="140"/>
      <c r="AB3" s="140"/>
      <c r="AC3" s="140"/>
      <c r="AD3" s="140"/>
      <c r="AF3" s="20" t="s">
        <v>30</v>
      </c>
      <c r="AG3" s="19"/>
      <c r="AH3" s="19"/>
      <c r="AI3" s="19"/>
      <c r="AJ3" s="19"/>
      <c r="AK3" s="19"/>
      <c r="AL3" s="19"/>
      <c r="AM3" s="19"/>
      <c r="AN3" s="19"/>
      <c r="AO3" s="19"/>
      <c r="AP3" s="19"/>
      <c r="AQ3" s="19"/>
      <c r="AR3" s="19"/>
      <c r="AS3" s="19"/>
      <c r="AT3" s="19"/>
    </row>
    <row r="4" spans="1:65" ht="16.5" customHeight="1" x14ac:dyDescent="0.25">
      <c r="A4" s="142" t="s">
        <v>17</v>
      </c>
      <c r="B4" s="142"/>
      <c r="C4" s="142"/>
      <c r="D4" s="142"/>
      <c r="E4" s="140"/>
      <c r="F4" s="140"/>
      <c r="G4" s="140"/>
      <c r="H4" s="140"/>
      <c r="I4" s="140"/>
      <c r="J4" s="140"/>
      <c r="K4" s="140"/>
      <c r="L4" s="140"/>
      <c r="M4" s="140"/>
      <c r="N4" s="140"/>
      <c r="O4" s="140"/>
      <c r="P4" s="140"/>
      <c r="Q4" s="140"/>
      <c r="R4" s="140"/>
      <c r="S4" s="140"/>
      <c r="T4" s="140"/>
      <c r="U4" s="141" t="s">
        <v>9</v>
      </c>
      <c r="V4" s="141"/>
      <c r="W4" s="141"/>
      <c r="X4" s="140"/>
      <c r="Y4" s="140"/>
      <c r="Z4" s="140"/>
      <c r="AA4" s="140"/>
      <c r="AB4" s="140"/>
      <c r="AC4" s="140"/>
      <c r="AD4" s="140"/>
      <c r="AF4" s="3" t="s">
        <v>38</v>
      </c>
      <c r="AR4" s="19"/>
      <c r="AS4" s="19"/>
      <c r="AT4" s="19"/>
    </row>
    <row r="5" spans="1:65" ht="16.5" customHeight="1" x14ac:dyDescent="0.25">
      <c r="A5" s="142" t="s">
        <v>171</v>
      </c>
      <c r="B5" s="142"/>
      <c r="C5" s="142"/>
      <c r="D5" s="142"/>
      <c r="E5" s="142"/>
      <c r="F5" s="140"/>
      <c r="G5" s="140"/>
      <c r="H5" s="140"/>
      <c r="I5" s="140"/>
      <c r="J5" s="140"/>
      <c r="K5" s="140"/>
      <c r="L5" s="140"/>
      <c r="M5" s="140"/>
      <c r="N5" s="140"/>
      <c r="O5" s="140"/>
      <c r="P5" s="140"/>
      <c r="Q5" s="140"/>
      <c r="R5" s="140"/>
      <c r="S5" s="140"/>
      <c r="T5" s="140"/>
      <c r="U5" s="140"/>
      <c r="V5" s="140"/>
      <c r="W5" s="140"/>
      <c r="X5" s="141" t="s">
        <v>172</v>
      </c>
      <c r="Y5" s="141"/>
      <c r="Z5" s="141"/>
      <c r="AA5" s="140"/>
      <c r="AB5" s="140"/>
      <c r="AC5" s="140"/>
      <c r="AD5" s="140"/>
      <c r="AF5" s="3" t="s">
        <v>779</v>
      </c>
    </row>
    <row r="6" spans="1:65" ht="16.5" customHeight="1" x14ac:dyDescent="0.25">
      <c r="A6" s="59" t="s">
        <v>12</v>
      </c>
      <c r="B6" s="59"/>
      <c r="C6" s="59"/>
      <c r="D6" s="60"/>
      <c r="E6" s="140"/>
      <c r="F6" s="140"/>
      <c r="G6" s="140"/>
      <c r="H6" s="140"/>
      <c r="I6" s="140"/>
      <c r="J6" s="151" t="s">
        <v>444</v>
      </c>
      <c r="K6" s="151"/>
      <c r="L6" s="151"/>
      <c r="M6" s="151"/>
      <c r="N6" s="157"/>
      <c r="O6" s="157"/>
      <c r="P6" s="157"/>
      <c r="Q6" s="157"/>
      <c r="R6" s="154" t="s">
        <v>443</v>
      </c>
      <c r="S6" s="154"/>
      <c r="T6" s="154"/>
      <c r="U6" s="154"/>
      <c r="V6" s="154"/>
      <c r="W6" s="140"/>
      <c r="X6" s="140"/>
      <c r="Y6" s="140"/>
      <c r="Z6" s="140"/>
      <c r="AA6" s="140"/>
      <c r="AB6" s="140"/>
      <c r="AC6" s="140"/>
      <c r="AD6" s="140"/>
    </row>
    <row r="7" spans="1:65" ht="16.5" customHeight="1" x14ac:dyDescent="0.25">
      <c r="A7" s="151" t="s">
        <v>778</v>
      </c>
      <c r="B7" s="151"/>
      <c r="C7" s="151"/>
      <c r="D7" s="151"/>
      <c r="E7" s="150"/>
      <c r="F7" s="150"/>
      <c r="G7" s="150"/>
      <c r="H7" s="150"/>
      <c r="I7" s="150"/>
      <c r="J7" s="150"/>
      <c r="K7" s="142" t="s">
        <v>26</v>
      </c>
      <c r="L7" s="142"/>
      <c r="M7" s="142"/>
      <c r="N7" s="142"/>
      <c r="O7" s="142"/>
      <c r="P7" s="140"/>
      <c r="Q7" s="140"/>
      <c r="R7" s="140"/>
      <c r="S7" s="140"/>
      <c r="T7" s="140"/>
      <c r="U7" s="140"/>
      <c r="V7" s="140"/>
      <c r="W7" s="140"/>
      <c r="X7" s="140"/>
      <c r="Y7" s="140"/>
      <c r="Z7" s="140"/>
      <c r="AA7" s="140"/>
      <c r="AB7" s="140"/>
      <c r="AC7" s="140"/>
      <c r="AD7" s="140"/>
      <c r="AF7" s="3" t="s">
        <v>31</v>
      </c>
    </row>
    <row r="8" spans="1:65" ht="15" customHeight="1" x14ac:dyDescent="0.25">
      <c r="A8" s="138" t="s">
        <v>15</v>
      </c>
      <c r="B8" s="138"/>
      <c r="C8" s="138"/>
      <c r="D8" s="138"/>
      <c r="E8" s="138"/>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c r="AF8" s="3" t="s">
        <v>792</v>
      </c>
    </row>
    <row r="9" spans="1:65" ht="16.5" customHeight="1" x14ac:dyDescent="0.3">
      <c r="A9" s="140"/>
      <c r="B9" s="140"/>
      <c r="C9" s="140"/>
      <c r="D9" s="140"/>
      <c r="E9" s="140"/>
      <c r="F9" s="140"/>
      <c r="G9" s="140"/>
      <c r="H9" s="140"/>
      <c r="I9" s="140"/>
      <c r="J9" s="140"/>
      <c r="K9" s="140"/>
      <c r="L9" s="140"/>
      <c r="M9" s="140"/>
      <c r="N9" s="140"/>
      <c r="O9" s="140"/>
      <c r="P9" s="140"/>
      <c r="Q9" s="140"/>
      <c r="R9" s="140"/>
      <c r="S9" s="140"/>
      <c r="T9" s="140"/>
      <c r="U9" s="140"/>
      <c r="V9" s="140"/>
      <c r="W9" s="140"/>
      <c r="X9" s="140"/>
      <c r="Y9" s="140"/>
      <c r="Z9" s="140"/>
      <c r="AA9" s="140"/>
      <c r="AB9" s="140"/>
      <c r="AC9" s="140"/>
      <c r="AD9" s="140"/>
      <c r="AF9" s="3" t="s">
        <v>161</v>
      </c>
      <c r="BJ9" s="4"/>
      <c r="BK9" s="4"/>
      <c r="BL9" s="4"/>
      <c r="BM9" s="4"/>
    </row>
    <row r="10" spans="1:65" ht="16.5" customHeight="1" x14ac:dyDescent="0.3">
      <c r="A10" s="141" t="s">
        <v>3</v>
      </c>
      <c r="B10" s="141"/>
      <c r="C10" s="141"/>
      <c r="D10" s="141"/>
      <c r="E10" s="141"/>
      <c r="F10" s="140"/>
      <c r="G10" s="140"/>
      <c r="H10" s="140"/>
      <c r="I10" s="140"/>
      <c r="J10" s="140"/>
      <c r="K10" s="140"/>
      <c r="L10" s="140"/>
      <c r="M10" s="140"/>
      <c r="N10" s="140"/>
      <c r="O10" s="140"/>
      <c r="P10" s="140"/>
      <c r="Q10" s="140"/>
      <c r="R10" s="140"/>
      <c r="S10" s="140"/>
      <c r="T10" s="140"/>
      <c r="U10" s="156"/>
      <c r="V10" s="150"/>
      <c r="W10" s="150"/>
      <c r="X10" s="150"/>
      <c r="Y10" s="150"/>
      <c r="Z10" s="150"/>
      <c r="AA10" s="150"/>
      <c r="AB10" s="150"/>
      <c r="AC10" s="150"/>
      <c r="AD10" s="150"/>
      <c r="BJ10" s="4"/>
      <c r="BK10" s="4"/>
      <c r="BL10" s="4"/>
      <c r="BM10" s="4"/>
    </row>
    <row r="11" spans="1:65" ht="16.5" customHeight="1" x14ac:dyDescent="0.3">
      <c r="A11" s="141" t="s">
        <v>10</v>
      </c>
      <c r="B11" s="141"/>
      <c r="C11" s="141"/>
      <c r="D11" s="141"/>
      <c r="E11" s="141"/>
      <c r="F11" s="150"/>
      <c r="G11" s="150"/>
      <c r="H11" s="150"/>
      <c r="I11" s="150"/>
      <c r="J11" s="150"/>
      <c r="K11" s="150"/>
      <c r="L11" s="150"/>
      <c r="M11" s="150"/>
      <c r="N11" s="152" t="s">
        <v>789</v>
      </c>
      <c r="O11" s="152"/>
      <c r="P11" s="152"/>
      <c r="Q11" s="152"/>
      <c r="R11" s="152"/>
      <c r="S11" s="152"/>
      <c r="T11" s="152"/>
      <c r="U11" s="152"/>
      <c r="V11" s="139"/>
      <c r="W11" s="139"/>
      <c r="X11" s="139"/>
      <c r="Y11" s="139"/>
      <c r="Z11" s="139"/>
      <c r="AA11" s="139"/>
      <c r="AB11" s="139"/>
      <c r="AC11" s="139"/>
      <c r="AD11" s="139"/>
      <c r="AF11" s="3" t="s">
        <v>162</v>
      </c>
      <c r="BJ11" s="4"/>
      <c r="BK11" s="4"/>
      <c r="BL11" s="4"/>
      <c r="BM11" s="4"/>
    </row>
    <row r="12" spans="1:65" ht="16.5" customHeight="1" x14ac:dyDescent="0.3">
      <c r="A12" s="141" t="s">
        <v>176</v>
      </c>
      <c r="B12" s="141"/>
      <c r="C12" s="141"/>
      <c r="D12" s="141"/>
      <c r="E12" s="141"/>
      <c r="F12" s="141"/>
      <c r="G12" s="141"/>
      <c r="H12" s="141"/>
      <c r="I12" s="141"/>
      <c r="J12" s="141"/>
      <c r="K12" s="150"/>
      <c r="L12" s="150"/>
      <c r="M12" s="150"/>
      <c r="N12" s="150"/>
      <c r="O12" s="150"/>
      <c r="P12" s="150"/>
      <c r="Q12" s="150"/>
      <c r="R12" s="150"/>
      <c r="S12" s="150"/>
      <c r="T12" s="150"/>
      <c r="U12" s="150"/>
      <c r="V12" s="150"/>
      <c r="W12" s="150"/>
      <c r="X12" s="150"/>
      <c r="Y12" s="150"/>
      <c r="Z12" s="150"/>
      <c r="AA12" s="150"/>
      <c r="AB12" s="150"/>
      <c r="AC12" s="150"/>
      <c r="AD12" s="150"/>
      <c r="BJ12" s="4"/>
      <c r="BK12" s="4"/>
      <c r="BL12" s="4"/>
      <c r="BM12" s="4"/>
    </row>
    <row r="13" spans="1:65" ht="16.5" customHeight="1" x14ac:dyDescent="0.3">
      <c r="A13" s="141" t="s">
        <v>23</v>
      </c>
      <c r="B13" s="141"/>
      <c r="C13" s="141"/>
      <c r="D13" s="141"/>
      <c r="E13" s="141"/>
      <c r="F13" s="141"/>
      <c r="G13" s="141"/>
      <c r="H13" s="141"/>
      <c r="I13" s="141"/>
      <c r="J13" s="141"/>
      <c r="K13" s="141"/>
      <c r="L13" s="141"/>
      <c r="M13" s="140"/>
      <c r="N13" s="140"/>
      <c r="O13" s="141" t="s">
        <v>24</v>
      </c>
      <c r="P13" s="141"/>
      <c r="Q13" s="141"/>
      <c r="R13" s="141"/>
      <c r="S13" s="141"/>
      <c r="T13" s="141"/>
      <c r="U13" s="141"/>
      <c r="V13" s="141"/>
      <c r="W13" s="141"/>
      <c r="X13" s="140"/>
      <c r="Y13" s="140"/>
      <c r="Z13" s="141" t="s">
        <v>11</v>
      </c>
      <c r="AA13" s="141"/>
      <c r="AB13" s="61"/>
      <c r="AC13" s="61"/>
      <c r="AD13" s="61"/>
      <c r="BJ13" s="2"/>
      <c r="BK13" s="2"/>
      <c r="BL13" s="2"/>
      <c r="BM13" s="2"/>
    </row>
    <row r="14" spans="1:65" ht="16.5" customHeight="1" x14ac:dyDescent="0.3">
      <c r="A14" s="141" t="s">
        <v>5</v>
      </c>
      <c r="B14" s="141"/>
      <c r="C14" s="141"/>
      <c r="D14" s="140"/>
      <c r="E14" s="140"/>
      <c r="F14" s="140"/>
      <c r="G14" s="140"/>
      <c r="H14" s="140"/>
      <c r="I14" s="140"/>
      <c r="J14" s="140"/>
      <c r="K14" s="140"/>
      <c r="L14" s="140"/>
      <c r="M14" s="140"/>
      <c r="N14" s="140"/>
      <c r="O14" s="140"/>
      <c r="P14" s="140"/>
      <c r="Q14" s="140"/>
      <c r="R14" s="140"/>
      <c r="S14" s="140"/>
      <c r="T14" s="140"/>
      <c r="U14" s="140"/>
      <c r="V14" s="140"/>
      <c r="W14" s="140"/>
      <c r="X14" s="140"/>
      <c r="Y14" s="140"/>
      <c r="Z14" s="140"/>
      <c r="AA14" s="140"/>
      <c r="AB14" s="140"/>
      <c r="AC14" s="140"/>
      <c r="AD14" s="140"/>
      <c r="BJ14" s="4"/>
      <c r="BK14" s="4"/>
      <c r="BL14" s="4"/>
      <c r="BM14" s="4"/>
    </row>
    <row r="15" spans="1:65" ht="16.5" customHeight="1" x14ac:dyDescent="0.3">
      <c r="A15" s="143" t="s">
        <v>27</v>
      </c>
      <c r="B15" s="143"/>
      <c r="C15" s="143"/>
      <c r="D15" s="143"/>
      <c r="E15" s="143"/>
      <c r="F15" s="140"/>
      <c r="G15" s="140"/>
      <c r="H15" s="140"/>
      <c r="I15" s="140"/>
      <c r="J15" s="140"/>
      <c r="K15" s="140"/>
      <c r="L15" s="140"/>
      <c r="M15" s="140"/>
      <c r="N15" s="140"/>
      <c r="O15" s="140"/>
      <c r="P15" s="140"/>
      <c r="Q15" s="140"/>
      <c r="R15" s="140"/>
      <c r="S15" s="140"/>
      <c r="T15" s="140"/>
      <c r="U15" s="140"/>
      <c r="V15" s="140"/>
      <c r="W15" s="140"/>
      <c r="X15" s="140"/>
      <c r="Y15" s="140"/>
      <c r="Z15" s="140"/>
      <c r="AA15" s="140"/>
      <c r="AB15" s="140"/>
      <c r="AC15" s="140"/>
      <c r="AD15" s="140"/>
      <c r="AE15" s="12"/>
      <c r="AF15" s="18" t="s">
        <v>32</v>
      </c>
      <c r="AG15" s="18"/>
      <c r="AH15" s="18"/>
      <c r="AI15" s="18"/>
      <c r="AJ15" s="18"/>
      <c r="BJ15" s="4"/>
      <c r="BK15" s="4"/>
      <c r="BL15" s="4"/>
      <c r="BM15" s="4"/>
    </row>
    <row r="16" spans="1:65" ht="16.5" customHeight="1" x14ac:dyDescent="0.3">
      <c r="A16" s="142" t="s">
        <v>13</v>
      </c>
      <c r="B16" s="142"/>
      <c r="C16" s="142"/>
      <c r="D16" s="142"/>
      <c r="E16" s="142"/>
      <c r="F16" s="140"/>
      <c r="G16" s="140"/>
      <c r="H16" s="140"/>
      <c r="I16" s="140"/>
      <c r="J16" s="140"/>
      <c r="K16" s="140"/>
      <c r="L16" s="140"/>
      <c r="M16" s="140"/>
      <c r="N16" s="140"/>
      <c r="O16" s="140"/>
      <c r="P16" s="140"/>
      <c r="Q16" s="140"/>
      <c r="R16" s="140"/>
      <c r="S16" s="140"/>
      <c r="T16" s="140"/>
      <c r="U16" s="140"/>
      <c r="V16" s="140"/>
      <c r="W16" s="140"/>
      <c r="X16" s="140"/>
      <c r="Y16" s="140"/>
      <c r="Z16" s="140"/>
      <c r="AA16" s="140"/>
      <c r="AB16" s="140"/>
      <c r="AC16" s="140"/>
      <c r="AD16" s="140"/>
      <c r="AF16" s="15" t="s">
        <v>33</v>
      </c>
      <c r="BJ16" s="4"/>
      <c r="BK16" s="4"/>
      <c r="BL16" s="4"/>
      <c r="BM16" s="4"/>
    </row>
    <row r="17" spans="1:65" ht="16.5" customHeight="1" x14ac:dyDescent="0.3">
      <c r="A17" s="142" t="s">
        <v>4</v>
      </c>
      <c r="B17" s="142"/>
      <c r="C17" s="142"/>
      <c r="D17" s="142"/>
      <c r="E17" s="142"/>
      <c r="F17" s="140"/>
      <c r="G17" s="140"/>
      <c r="H17" s="140"/>
      <c r="I17" s="140"/>
      <c r="J17" s="140"/>
      <c r="K17" s="140"/>
      <c r="L17" s="140"/>
      <c r="M17" s="140"/>
      <c r="N17" s="140"/>
      <c r="O17" s="140"/>
      <c r="P17" s="140"/>
      <c r="Q17" s="140"/>
      <c r="R17" s="140"/>
      <c r="S17" s="140"/>
      <c r="T17" s="140"/>
      <c r="U17" s="140"/>
      <c r="V17" s="140"/>
      <c r="W17" s="140"/>
      <c r="X17" s="140"/>
      <c r="Y17" s="140"/>
      <c r="Z17" s="140"/>
      <c r="AA17" s="140"/>
      <c r="AB17" s="140"/>
      <c r="AC17" s="140"/>
      <c r="AD17" s="140"/>
      <c r="AF17" s="3" t="s">
        <v>180</v>
      </c>
      <c r="AG17" s="15"/>
      <c r="AH17" s="15"/>
      <c r="AI17" s="15"/>
      <c r="AJ17" s="15"/>
      <c r="BJ17" s="4"/>
      <c r="BK17" s="4"/>
      <c r="BL17" s="4"/>
      <c r="BM17" s="4"/>
    </row>
    <row r="18" spans="1:65" ht="16.5" customHeight="1" x14ac:dyDescent="0.3">
      <c r="A18" s="141" t="s">
        <v>6</v>
      </c>
      <c r="B18" s="141"/>
      <c r="C18" s="141"/>
      <c r="D18" s="141"/>
      <c r="E18" s="141"/>
      <c r="F18" s="61" t="s">
        <v>20</v>
      </c>
      <c r="G18" s="144"/>
      <c r="H18" s="144"/>
      <c r="I18" s="144"/>
      <c r="J18" s="144"/>
      <c r="K18" s="61" t="s">
        <v>22</v>
      </c>
      <c r="L18" s="61" t="s">
        <v>21</v>
      </c>
      <c r="M18" s="144"/>
      <c r="N18" s="144"/>
      <c r="O18" s="144"/>
      <c r="P18" s="144"/>
      <c r="Q18" s="61" t="s">
        <v>22</v>
      </c>
      <c r="Z18" s="61"/>
      <c r="AA18" s="61"/>
      <c r="AB18" s="61"/>
      <c r="AC18" s="61"/>
      <c r="AD18" s="62"/>
      <c r="AL18" s="11"/>
      <c r="BJ18" s="4"/>
      <c r="BK18" s="4"/>
      <c r="BL18" s="4"/>
      <c r="BM18" s="5"/>
    </row>
    <row r="19" spans="1:65" ht="16.5" customHeight="1" x14ac:dyDescent="0.3">
      <c r="A19" s="141" t="s">
        <v>164</v>
      </c>
      <c r="B19" s="141"/>
      <c r="C19" s="141"/>
      <c r="D19" s="141"/>
      <c r="E19" s="141"/>
      <c r="F19" s="140"/>
      <c r="G19" s="140"/>
      <c r="H19" s="140"/>
      <c r="I19" s="140"/>
      <c r="J19" s="140"/>
      <c r="K19" s="140"/>
      <c r="L19" s="140"/>
      <c r="M19" s="140"/>
      <c r="N19" s="140"/>
      <c r="O19" s="140"/>
      <c r="P19" s="155" t="s">
        <v>173</v>
      </c>
      <c r="Q19" s="155"/>
      <c r="R19" s="155"/>
      <c r="S19" s="155"/>
      <c r="T19" s="155"/>
      <c r="U19" s="155"/>
      <c r="V19" s="155"/>
      <c r="W19" s="155"/>
      <c r="X19" s="155"/>
      <c r="Y19" s="155"/>
      <c r="Z19" s="155"/>
      <c r="AA19" s="140"/>
      <c r="AB19" s="140"/>
      <c r="AC19" s="140"/>
      <c r="AD19" s="140"/>
      <c r="AE19"/>
      <c r="AF19"/>
      <c r="AG19"/>
      <c r="AH19"/>
      <c r="AI19"/>
      <c r="AJ19"/>
      <c r="AK19"/>
      <c r="AL19" s="11"/>
      <c r="BJ19" s="4"/>
      <c r="BK19" s="4"/>
      <c r="BL19" s="4"/>
      <c r="BM19" s="5"/>
    </row>
    <row r="20" spans="1:65" ht="16.5" customHeight="1" x14ac:dyDescent="0.25">
      <c r="A20" s="143" t="s">
        <v>25</v>
      </c>
      <c r="B20" s="143"/>
      <c r="C20" s="143"/>
      <c r="D20" s="143"/>
      <c r="E20" s="143"/>
      <c r="F20" s="161"/>
      <c r="G20" s="161"/>
      <c r="H20" s="161"/>
      <c r="I20" s="161"/>
      <c r="J20" s="161"/>
      <c r="K20" s="161"/>
      <c r="L20" s="162" t="s">
        <v>127</v>
      </c>
      <c r="M20" s="162"/>
      <c r="N20" s="162"/>
      <c r="O20" s="162"/>
      <c r="P20" s="159"/>
      <c r="Q20" s="159"/>
      <c r="R20" s="159"/>
      <c r="S20" s="159"/>
      <c r="T20" s="160" t="s">
        <v>510</v>
      </c>
      <c r="U20" s="160"/>
      <c r="V20" s="160"/>
      <c r="W20" s="160"/>
      <c r="X20" s="159"/>
      <c r="Y20" s="159"/>
      <c r="Z20" s="159"/>
      <c r="AA20" s="159"/>
      <c r="AB20" s="159"/>
      <c r="AC20" s="159"/>
      <c r="AD20" s="159"/>
      <c r="AF20" s="18" t="s">
        <v>34</v>
      </c>
      <c r="AG20" s="18"/>
      <c r="AH20" s="18"/>
      <c r="AI20" s="18"/>
      <c r="AJ20" s="18"/>
      <c r="AK20"/>
      <c r="AL20"/>
      <c r="AM20"/>
      <c r="AN20"/>
      <c r="AO20"/>
      <c r="AP20" s="10"/>
      <c r="AQ20"/>
      <c r="AR20"/>
      <c r="AS20"/>
      <c r="AT20"/>
      <c r="AU20"/>
      <c r="AV20"/>
      <c r="AW20"/>
      <c r="AX20"/>
    </row>
    <row r="21" spans="1:65" s="1" customFormat="1" ht="16.5" customHeight="1" x14ac:dyDescent="0.25">
      <c r="A21" s="142" t="s">
        <v>16</v>
      </c>
      <c r="B21" s="142"/>
      <c r="C21" s="142"/>
      <c r="D21" s="142"/>
      <c r="E21" s="142"/>
      <c r="F21" s="140"/>
      <c r="G21" s="140"/>
      <c r="H21" s="140"/>
      <c r="I21" s="140"/>
      <c r="J21" s="140"/>
      <c r="K21" s="140"/>
      <c r="L21" s="141" t="s">
        <v>418</v>
      </c>
      <c r="M21" s="141"/>
      <c r="N21" s="141"/>
      <c r="O21" s="141"/>
      <c r="P21" s="141"/>
      <c r="Q21" s="141"/>
      <c r="R21" s="141"/>
      <c r="S21" s="141"/>
      <c r="T21" s="140"/>
      <c r="U21" s="140"/>
      <c r="V21" s="140"/>
      <c r="W21" s="140"/>
      <c r="X21" s="140"/>
      <c r="Y21" s="140"/>
      <c r="Z21" s="140"/>
      <c r="AA21" s="140"/>
      <c r="AB21" s="140"/>
      <c r="AC21" s="140"/>
      <c r="AD21" s="140"/>
      <c r="AI21"/>
    </row>
    <row r="22" spans="1:65" s="1" customFormat="1" ht="16.5" customHeight="1" x14ac:dyDescent="0.25">
      <c r="A22" s="142" t="s">
        <v>14</v>
      </c>
      <c r="B22" s="142"/>
      <c r="C22" s="142"/>
      <c r="D22" s="142"/>
      <c r="E22" s="142"/>
      <c r="F22" s="142"/>
      <c r="G22" s="142"/>
      <c r="H22" s="142"/>
      <c r="I22" s="142"/>
      <c r="J22" s="142"/>
      <c r="K22" s="142"/>
      <c r="L22" s="142"/>
      <c r="M22" s="142"/>
      <c r="N22" s="142"/>
      <c r="O22" s="142"/>
      <c r="P22" s="142"/>
      <c r="Q22" s="142"/>
      <c r="R22" s="142"/>
      <c r="S22" s="142"/>
      <c r="T22" s="142"/>
      <c r="U22" s="142"/>
      <c r="V22" s="142"/>
      <c r="W22" s="142"/>
      <c r="X22" s="142"/>
      <c r="Y22" s="142"/>
      <c r="Z22" s="142"/>
      <c r="AA22" s="142"/>
      <c r="AB22" s="142"/>
      <c r="AC22" s="142"/>
      <c r="AD22" s="142"/>
      <c r="AE22" s="6"/>
      <c r="AF22" s="6"/>
      <c r="AH22" s="6"/>
      <c r="AI22" s="14"/>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row>
    <row r="23" spans="1:65" s="1" customFormat="1" ht="16.5" customHeight="1" x14ac:dyDescent="0.25">
      <c r="A23" s="142" t="s">
        <v>170</v>
      </c>
      <c r="B23" s="142"/>
      <c r="C23" s="142"/>
      <c r="D23" s="142"/>
      <c r="E23" s="142"/>
      <c r="F23" s="142"/>
      <c r="G23" s="142"/>
      <c r="H23" s="142"/>
      <c r="I23" s="142"/>
      <c r="J23" s="142"/>
      <c r="K23" s="142"/>
      <c r="L23" s="142"/>
      <c r="M23" s="142"/>
      <c r="N23" s="142"/>
      <c r="O23" s="142"/>
      <c r="P23" s="142"/>
      <c r="Q23" s="142"/>
      <c r="R23" s="142"/>
      <c r="S23" s="142"/>
      <c r="T23" s="142"/>
      <c r="U23" s="142"/>
      <c r="V23" s="142"/>
      <c r="W23" s="142"/>
      <c r="X23" s="142"/>
      <c r="Y23" s="142"/>
      <c r="Z23" s="142"/>
      <c r="AA23" s="142"/>
      <c r="AB23" s="142"/>
      <c r="AC23" s="142"/>
      <c r="AD23" s="142"/>
      <c r="AE23" s="6"/>
      <c r="AF23" s="6"/>
      <c r="AG23" s="6"/>
      <c r="AH23" s="6"/>
      <c r="AI23" s="14"/>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row>
    <row r="24" spans="1:65" s="1" customFormat="1" ht="16.5" customHeight="1" x14ac:dyDescent="0.25">
      <c r="A24" s="138" t="s">
        <v>422</v>
      </c>
      <c r="B24" s="138"/>
      <c r="C24" s="138"/>
      <c r="D24" s="138"/>
      <c r="E24" s="138"/>
      <c r="F24" s="138"/>
      <c r="G24" s="138"/>
      <c r="H24" s="138"/>
      <c r="I24" s="138"/>
      <c r="J24" s="138"/>
      <c r="K24" s="138"/>
      <c r="L24" s="138"/>
      <c r="M24" s="138"/>
      <c r="N24" s="138"/>
      <c r="O24" s="138"/>
      <c r="P24" s="138"/>
      <c r="Q24" s="138"/>
      <c r="R24" s="138"/>
      <c r="S24" s="138"/>
      <c r="T24" s="138"/>
      <c r="U24" s="138"/>
      <c r="V24" s="138"/>
      <c r="W24" s="138"/>
      <c r="X24" s="138"/>
      <c r="Y24" s="138"/>
      <c r="Z24" s="138"/>
      <c r="AA24" s="138"/>
      <c r="AB24" s="138"/>
      <c r="AC24" s="138"/>
      <c r="AD24" s="138"/>
      <c r="AE24" s="6"/>
      <c r="AF24" s="6"/>
      <c r="AG24" s="6"/>
      <c r="AH24" s="6"/>
      <c r="AI24" s="14"/>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row>
    <row r="25" spans="1:65" s="1" customFormat="1" ht="16.5" customHeight="1" x14ac:dyDescent="0.25">
      <c r="A25" s="149" t="s">
        <v>420</v>
      </c>
      <c r="B25" s="149"/>
      <c r="C25" s="149"/>
      <c r="D25" s="149"/>
      <c r="E25" s="149"/>
      <c r="F25" s="140"/>
      <c r="G25" s="140"/>
      <c r="H25" s="59" t="s">
        <v>421</v>
      </c>
      <c r="I25" s="140"/>
      <c r="J25" s="140"/>
      <c r="K25" s="140"/>
      <c r="L25" s="140"/>
      <c r="M25" s="63" t="s">
        <v>509</v>
      </c>
      <c r="N25" s="59"/>
      <c r="O25" s="140"/>
      <c r="P25" s="140"/>
      <c r="Q25" s="140"/>
      <c r="R25" s="140"/>
      <c r="S25" s="140"/>
      <c r="T25" s="140"/>
      <c r="U25" s="140"/>
      <c r="V25" s="140"/>
      <c r="W25" s="140"/>
      <c r="X25" s="140"/>
      <c r="Y25" s="140"/>
      <c r="Z25" s="140"/>
      <c r="AA25" s="140"/>
      <c r="AB25" s="140"/>
      <c r="AC25" s="140"/>
      <c r="AD25" s="140"/>
      <c r="AE25" s="6"/>
      <c r="AF25" s="6"/>
      <c r="AG25" s="6"/>
      <c r="AH25" s="6"/>
      <c r="AI25" s="14"/>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row>
    <row r="26" spans="1:65" s="1" customFormat="1" ht="16.5" customHeight="1" x14ac:dyDescent="0.25">
      <c r="A26" s="146" t="s">
        <v>1738</v>
      </c>
      <c r="B26" s="146"/>
      <c r="C26" s="146"/>
      <c r="D26" s="146"/>
      <c r="E26" s="146"/>
      <c r="F26" s="146"/>
      <c r="G26" s="146"/>
      <c r="H26" s="146"/>
      <c r="I26" s="146"/>
      <c r="J26" s="146"/>
      <c r="K26" s="146"/>
      <c r="L26" s="146"/>
      <c r="M26" s="146"/>
      <c r="N26" s="146"/>
      <c r="O26" s="146"/>
      <c r="P26" s="146"/>
      <c r="Q26" s="146"/>
      <c r="R26" s="146"/>
      <c r="S26" s="146"/>
      <c r="T26" s="146"/>
      <c r="U26" s="146"/>
      <c r="V26" s="146"/>
      <c r="W26" s="146"/>
      <c r="X26" s="146"/>
      <c r="Y26" s="146"/>
      <c r="Z26" s="146"/>
      <c r="AA26" s="146"/>
      <c r="AB26" s="146"/>
      <c r="AC26" s="146"/>
      <c r="AD26" s="146"/>
      <c r="AE26" s="6"/>
      <c r="AF26" s="6"/>
      <c r="AG26" s="6"/>
      <c r="AH26" s="6"/>
      <c r="AI26" s="14"/>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row>
    <row r="27" spans="1:65" s="1" customFormat="1" ht="16.5" customHeight="1" x14ac:dyDescent="0.25">
      <c r="A27" s="146"/>
      <c r="B27" s="146"/>
      <c r="C27" s="146"/>
      <c r="D27" s="146"/>
      <c r="E27" s="146"/>
      <c r="F27" s="146"/>
      <c r="G27" s="146"/>
      <c r="H27" s="146"/>
      <c r="I27" s="146"/>
      <c r="J27" s="146"/>
      <c r="K27" s="146"/>
      <c r="L27" s="146"/>
      <c r="M27" s="146"/>
      <c r="N27" s="146"/>
      <c r="O27" s="146"/>
      <c r="P27" s="146"/>
      <c r="Q27" s="146"/>
      <c r="R27" s="146"/>
      <c r="S27" s="146"/>
      <c r="T27" s="146"/>
      <c r="U27" s="146"/>
      <c r="V27" s="146"/>
      <c r="W27" s="146"/>
      <c r="X27" s="146"/>
      <c r="Y27" s="146"/>
      <c r="Z27" s="146"/>
      <c r="AA27" s="146"/>
      <c r="AB27" s="146"/>
      <c r="AC27" s="146"/>
      <c r="AD27" s="146"/>
      <c r="AE27" s="6"/>
      <c r="AF27" s="6"/>
      <c r="AG27" s="6"/>
      <c r="AH27" s="6"/>
      <c r="AI27" s="14"/>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row>
    <row r="28" spans="1:65" s="1" customFormat="1" ht="16.5" customHeight="1" x14ac:dyDescent="0.25">
      <c r="A28" s="146"/>
      <c r="B28" s="146"/>
      <c r="C28" s="146"/>
      <c r="D28" s="146"/>
      <c r="E28" s="146"/>
      <c r="F28" s="146"/>
      <c r="G28" s="146"/>
      <c r="H28" s="146"/>
      <c r="I28" s="146"/>
      <c r="J28" s="146"/>
      <c r="K28" s="146"/>
      <c r="L28" s="146"/>
      <c r="M28" s="146"/>
      <c r="N28" s="146"/>
      <c r="O28" s="146"/>
      <c r="P28" s="146"/>
      <c r="Q28" s="146"/>
      <c r="R28" s="146"/>
      <c r="S28" s="146"/>
      <c r="T28" s="146"/>
      <c r="U28" s="146"/>
      <c r="V28" s="146"/>
      <c r="W28" s="146"/>
      <c r="X28" s="146"/>
      <c r="Y28" s="146"/>
      <c r="Z28" s="146"/>
      <c r="AA28" s="146"/>
      <c r="AB28" s="146"/>
      <c r="AC28" s="146"/>
      <c r="AD28" s="146"/>
      <c r="AE28" s="6"/>
      <c r="AF28" s="6"/>
      <c r="AG28" s="6"/>
      <c r="AH28" s="6"/>
      <c r="AI28" s="14"/>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row>
    <row r="29" spans="1:65" s="1" customFormat="1" ht="16.5" customHeight="1" x14ac:dyDescent="0.25">
      <c r="A29" s="146"/>
      <c r="B29" s="146"/>
      <c r="C29" s="146"/>
      <c r="D29" s="146"/>
      <c r="E29" s="146"/>
      <c r="F29" s="146"/>
      <c r="G29" s="146"/>
      <c r="H29" s="146"/>
      <c r="I29" s="146"/>
      <c r="J29" s="146"/>
      <c r="K29" s="146"/>
      <c r="L29" s="146"/>
      <c r="M29" s="146"/>
      <c r="N29" s="146"/>
      <c r="O29" s="146"/>
      <c r="P29" s="146"/>
      <c r="Q29" s="146"/>
      <c r="R29" s="146"/>
      <c r="S29" s="146"/>
      <c r="T29" s="146"/>
      <c r="U29" s="146"/>
      <c r="V29" s="146"/>
      <c r="W29" s="146"/>
      <c r="X29" s="146"/>
      <c r="Y29" s="146"/>
      <c r="Z29" s="146"/>
      <c r="AA29" s="146"/>
      <c r="AB29" s="146"/>
      <c r="AC29" s="146"/>
      <c r="AD29" s="146"/>
      <c r="AE29" s="6"/>
      <c r="AF29" s="6"/>
      <c r="AG29" s="6"/>
      <c r="AH29" s="6"/>
      <c r="AI29" s="14"/>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row>
    <row r="30" spans="1:65" s="1" customFormat="1" ht="16.5" customHeight="1" x14ac:dyDescent="0.25">
      <c r="A30" s="146"/>
      <c r="B30" s="146"/>
      <c r="C30" s="146"/>
      <c r="D30" s="146"/>
      <c r="E30" s="146"/>
      <c r="F30" s="146"/>
      <c r="G30" s="146"/>
      <c r="H30" s="146"/>
      <c r="I30" s="146"/>
      <c r="J30" s="146"/>
      <c r="K30" s="146"/>
      <c r="L30" s="146"/>
      <c r="M30" s="146"/>
      <c r="N30" s="146"/>
      <c r="O30" s="146"/>
      <c r="P30" s="146"/>
      <c r="Q30" s="146"/>
      <c r="R30" s="146"/>
      <c r="S30" s="146"/>
      <c r="T30" s="146"/>
      <c r="U30" s="146"/>
      <c r="V30" s="146"/>
      <c r="W30" s="146"/>
      <c r="X30" s="146"/>
      <c r="Y30" s="146"/>
      <c r="Z30" s="146"/>
      <c r="AA30" s="146"/>
      <c r="AB30" s="146"/>
      <c r="AC30" s="146"/>
      <c r="AD30" s="146"/>
      <c r="AE30" s="6"/>
      <c r="AF30" s="6"/>
      <c r="AG30" s="6"/>
      <c r="AH30" s="6"/>
      <c r="AI30" s="14"/>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row>
    <row r="31" spans="1:65" s="1" customFormat="1" ht="16.5" customHeight="1" x14ac:dyDescent="0.25">
      <c r="A31" s="146"/>
      <c r="B31" s="146"/>
      <c r="C31" s="146"/>
      <c r="D31" s="146"/>
      <c r="E31" s="146"/>
      <c r="F31" s="146"/>
      <c r="G31" s="146"/>
      <c r="H31" s="146"/>
      <c r="I31" s="146"/>
      <c r="J31" s="146"/>
      <c r="K31" s="146"/>
      <c r="L31" s="146"/>
      <c r="M31" s="146"/>
      <c r="N31" s="146"/>
      <c r="O31" s="146"/>
      <c r="P31" s="146"/>
      <c r="Q31" s="146"/>
      <c r="R31" s="146"/>
      <c r="S31" s="146"/>
      <c r="T31" s="146"/>
      <c r="U31" s="146"/>
      <c r="V31" s="146"/>
      <c r="W31" s="146"/>
      <c r="X31" s="146"/>
      <c r="Y31" s="146"/>
      <c r="Z31" s="146"/>
      <c r="AA31" s="146"/>
      <c r="AB31" s="146"/>
      <c r="AC31" s="146"/>
      <c r="AD31" s="146"/>
      <c r="AE31" s="6"/>
      <c r="AF31" s="6"/>
      <c r="AG31" s="6"/>
      <c r="AH31" s="6"/>
      <c r="AI31" s="14"/>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row>
    <row r="32" spans="1:65" s="1" customFormat="1" ht="16.5" customHeight="1" x14ac:dyDescent="0.25">
      <c r="A32" s="146"/>
      <c r="B32" s="146"/>
      <c r="C32" s="146"/>
      <c r="D32" s="146"/>
      <c r="E32" s="146"/>
      <c r="F32" s="146"/>
      <c r="G32" s="146"/>
      <c r="H32" s="146"/>
      <c r="I32" s="146"/>
      <c r="J32" s="146"/>
      <c r="K32" s="146"/>
      <c r="L32" s="146"/>
      <c r="M32" s="146"/>
      <c r="N32" s="146"/>
      <c r="O32" s="146"/>
      <c r="P32" s="146"/>
      <c r="Q32" s="146"/>
      <c r="R32" s="146"/>
      <c r="S32" s="146"/>
      <c r="T32" s="146"/>
      <c r="U32" s="146"/>
      <c r="V32" s="146"/>
      <c r="W32" s="146"/>
      <c r="X32" s="146"/>
      <c r="Y32" s="146"/>
      <c r="Z32" s="146"/>
      <c r="AA32" s="146"/>
      <c r="AB32" s="146"/>
      <c r="AC32" s="146"/>
      <c r="AD32" s="146"/>
      <c r="AE32" s="6"/>
      <c r="AF32" s="6"/>
      <c r="AG32" s="6"/>
      <c r="AH32" s="6"/>
      <c r="AI32" s="14"/>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row>
    <row r="33" spans="1:61" s="1" customFormat="1" ht="16.5" customHeight="1" x14ac:dyDescent="0.25">
      <c r="A33" s="146"/>
      <c r="B33" s="146"/>
      <c r="C33" s="146"/>
      <c r="D33" s="146"/>
      <c r="E33" s="146"/>
      <c r="F33" s="146"/>
      <c r="G33" s="146"/>
      <c r="H33" s="146"/>
      <c r="I33" s="146"/>
      <c r="J33" s="146"/>
      <c r="K33" s="146"/>
      <c r="L33" s="146"/>
      <c r="M33" s="146"/>
      <c r="N33" s="146"/>
      <c r="O33" s="146"/>
      <c r="P33" s="146"/>
      <c r="Q33" s="146"/>
      <c r="R33" s="146"/>
      <c r="S33" s="146"/>
      <c r="T33" s="146"/>
      <c r="U33" s="146"/>
      <c r="V33" s="146"/>
      <c r="W33" s="146"/>
      <c r="X33" s="146"/>
      <c r="Y33" s="146"/>
      <c r="Z33" s="146"/>
      <c r="AA33" s="146"/>
      <c r="AB33" s="146"/>
      <c r="AC33" s="146"/>
      <c r="AD33" s="146"/>
      <c r="AE33" s="6"/>
      <c r="AF33" s="6"/>
      <c r="AG33" s="6"/>
      <c r="AH33" s="6"/>
      <c r="AI33" s="14"/>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row>
    <row r="34" spans="1:61" s="1" customFormat="1" ht="16.5" customHeight="1" x14ac:dyDescent="0.25">
      <c r="A34" s="146"/>
      <c r="B34" s="146"/>
      <c r="C34" s="146"/>
      <c r="D34" s="146"/>
      <c r="E34" s="146"/>
      <c r="F34" s="146"/>
      <c r="G34" s="146"/>
      <c r="H34" s="146"/>
      <c r="I34" s="146"/>
      <c r="J34" s="146"/>
      <c r="K34" s="146"/>
      <c r="L34" s="146"/>
      <c r="M34" s="146"/>
      <c r="N34" s="146"/>
      <c r="O34" s="146"/>
      <c r="P34" s="146"/>
      <c r="Q34" s="146"/>
      <c r="R34" s="146"/>
      <c r="S34" s="146"/>
      <c r="T34" s="146"/>
      <c r="U34" s="146"/>
      <c r="V34" s="146"/>
      <c r="W34" s="146"/>
      <c r="X34" s="146"/>
      <c r="Y34" s="146"/>
      <c r="Z34" s="146"/>
      <c r="AA34" s="146"/>
      <c r="AB34" s="146"/>
      <c r="AC34" s="146"/>
      <c r="AD34" s="146"/>
      <c r="AE34" s="6"/>
      <c r="AF34" s="6"/>
      <c r="AG34" s="6"/>
      <c r="AH34" s="6"/>
      <c r="AI34" s="14"/>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row>
    <row r="35" spans="1:61" s="1" customFormat="1" ht="16.5" customHeight="1" x14ac:dyDescent="0.25">
      <c r="A35" s="146"/>
      <c r="B35" s="146"/>
      <c r="C35" s="146"/>
      <c r="D35" s="146"/>
      <c r="E35" s="146"/>
      <c r="F35" s="146"/>
      <c r="G35" s="146"/>
      <c r="H35" s="146"/>
      <c r="I35" s="146"/>
      <c r="J35" s="146"/>
      <c r="K35" s="146"/>
      <c r="L35" s="146"/>
      <c r="M35" s="146"/>
      <c r="N35" s="146"/>
      <c r="O35" s="146"/>
      <c r="P35" s="146"/>
      <c r="Q35" s="146"/>
      <c r="R35" s="146"/>
      <c r="S35" s="146"/>
      <c r="T35" s="146"/>
      <c r="U35" s="146"/>
      <c r="V35" s="146"/>
      <c r="W35" s="146"/>
      <c r="X35" s="146"/>
      <c r="Y35" s="146"/>
      <c r="Z35" s="146"/>
      <c r="AA35" s="146"/>
      <c r="AB35" s="146"/>
      <c r="AC35" s="146"/>
      <c r="AD35" s="146"/>
      <c r="AE35" s="6"/>
      <c r="AF35" s="6"/>
      <c r="AG35" s="6"/>
      <c r="AH35" s="6"/>
      <c r="AI35" s="14"/>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row>
    <row r="36" spans="1:61" s="1" customFormat="1" ht="16.5" customHeight="1" x14ac:dyDescent="0.25">
      <c r="A36" s="146"/>
      <c r="B36" s="146"/>
      <c r="C36" s="146"/>
      <c r="D36" s="146"/>
      <c r="E36" s="146"/>
      <c r="F36" s="146"/>
      <c r="G36" s="146"/>
      <c r="H36" s="146"/>
      <c r="I36" s="146"/>
      <c r="J36" s="146"/>
      <c r="K36" s="146"/>
      <c r="L36" s="146"/>
      <c r="M36" s="146"/>
      <c r="N36" s="146"/>
      <c r="O36" s="146"/>
      <c r="P36" s="146"/>
      <c r="Q36" s="146"/>
      <c r="R36" s="146"/>
      <c r="S36" s="146"/>
      <c r="T36" s="146"/>
      <c r="U36" s="146"/>
      <c r="V36" s="146"/>
      <c r="W36" s="146"/>
      <c r="X36" s="146"/>
      <c r="Y36" s="146"/>
      <c r="Z36" s="146"/>
      <c r="AA36" s="146"/>
      <c r="AB36" s="146"/>
      <c r="AC36" s="146"/>
      <c r="AD36" s="146"/>
      <c r="AE36" s="6"/>
      <c r="AF36" s="6"/>
      <c r="AG36" s="6"/>
      <c r="AH36" s="6"/>
      <c r="AI36" s="14"/>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row>
    <row r="37" spans="1:61" s="1" customFormat="1" ht="16.5" customHeight="1" x14ac:dyDescent="0.25">
      <c r="A37" s="146"/>
      <c r="B37" s="146"/>
      <c r="C37" s="146"/>
      <c r="D37" s="146"/>
      <c r="E37" s="146"/>
      <c r="F37" s="146"/>
      <c r="G37" s="146"/>
      <c r="H37" s="146"/>
      <c r="I37" s="146"/>
      <c r="J37" s="146"/>
      <c r="K37" s="146"/>
      <c r="L37" s="146"/>
      <c r="M37" s="146"/>
      <c r="N37" s="146"/>
      <c r="O37" s="146"/>
      <c r="P37" s="146"/>
      <c r="Q37" s="146"/>
      <c r="R37" s="146"/>
      <c r="S37" s="146"/>
      <c r="T37" s="146"/>
      <c r="U37" s="146"/>
      <c r="V37" s="146"/>
      <c r="W37" s="146"/>
      <c r="X37" s="146"/>
      <c r="Y37" s="146"/>
      <c r="Z37" s="146"/>
      <c r="AA37" s="146"/>
      <c r="AB37" s="146"/>
      <c r="AC37" s="146"/>
      <c r="AD37" s="146"/>
      <c r="AE37" s="6"/>
      <c r="AF37" s="6"/>
      <c r="AG37" s="6"/>
      <c r="AH37" s="6"/>
      <c r="AI37" s="14"/>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row>
    <row r="38" spans="1:61" s="1" customFormat="1" ht="16.5" customHeight="1" x14ac:dyDescent="0.25">
      <c r="A38" s="146"/>
      <c r="B38" s="146"/>
      <c r="C38" s="146"/>
      <c r="D38" s="146"/>
      <c r="E38" s="146"/>
      <c r="F38" s="146"/>
      <c r="G38" s="146"/>
      <c r="H38" s="146"/>
      <c r="I38" s="146"/>
      <c r="J38" s="146"/>
      <c r="K38" s="146"/>
      <c r="L38" s="146"/>
      <c r="M38" s="146"/>
      <c r="N38" s="146"/>
      <c r="O38" s="146"/>
      <c r="P38" s="146"/>
      <c r="Q38" s="146"/>
      <c r="R38" s="146"/>
      <c r="S38" s="146"/>
      <c r="T38" s="146"/>
      <c r="U38" s="146"/>
      <c r="V38" s="146"/>
      <c r="W38" s="146"/>
      <c r="X38" s="146"/>
      <c r="Y38" s="146"/>
      <c r="Z38" s="146"/>
      <c r="AA38" s="146"/>
      <c r="AB38" s="146"/>
      <c r="AC38" s="146"/>
      <c r="AD38" s="146"/>
      <c r="AE38" s="6"/>
      <c r="AF38" s="6"/>
      <c r="AG38" s="6"/>
      <c r="AH38" s="6"/>
      <c r="AI38" s="14"/>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row>
    <row r="39" spans="1:61" s="1" customFormat="1" ht="16.5" customHeight="1" x14ac:dyDescent="0.25">
      <c r="A39" s="146"/>
      <c r="B39" s="146"/>
      <c r="C39" s="146"/>
      <c r="D39" s="146"/>
      <c r="E39" s="146"/>
      <c r="F39" s="146"/>
      <c r="G39" s="146"/>
      <c r="H39" s="146"/>
      <c r="I39" s="146"/>
      <c r="J39" s="146"/>
      <c r="K39" s="146"/>
      <c r="L39" s="146"/>
      <c r="M39" s="146"/>
      <c r="N39" s="146"/>
      <c r="O39" s="146"/>
      <c r="P39" s="146"/>
      <c r="Q39" s="146"/>
      <c r="R39" s="146"/>
      <c r="S39" s="146"/>
      <c r="T39" s="146"/>
      <c r="U39" s="146"/>
      <c r="V39" s="146"/>
      <c r="W39" s="146"/>
      <c r="X39" s="146"/>
      <c r="Y39" s="146"/>
      <c r="Z39" s="146"/>
      <c r="AA39" s="146"/>
      <c r="AB39" s="146"/>
      <c r="AC39" s="146"/>
      <c r="AD39" s="146"/>
      <c r="AE39" s="6"/>
      <c r="AF39" s="6"/>
      <c r="AG39" s="6"/>
      <c r="AH39" s="6"/>
      <c r="AI39" s="14"/>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row>
    <row r="40" spans="1:61" s="1" customFormat="1" ht="16.5" customHeight="1" x14ac:dyDescent="0.25">
      <c r="A40" s="146"/>
      <c r="B40" s="146"/>
      <c r="C40" s="146"/>
      <c r="D40" s="146"/>
      <c r="E40" s="146"/>
      <c r="F40" s="146"/>
      <c r="G40" s="146"/>
      <c r="H40" s="146"/>
      <c r="I40" s="146"/>
      <c r="J40" s="146"/>
      <c r="K40" s="146"/>
      <c r="L40" s="146"/>
      <c r="M40" s="146"/>
      <c r="N40" s="146"/>
      <c r="O40" s="146"/>
      <c r="P40" s="146"/>
      <c r="Q40" s="146"/>
      <c r="R40" s="146"/>
      <c r="S40" s="146"/>
      <c r="T40" s="146"/>
      <c r="U40" s="146"/>
      <c r="V40" s="146"/>
      <c r="W40" s="146"/>
      <c r="X40" s="146"/>
      <c r="Y40" s="146"/>
      <c r="Z40" s="146"/>
      <c r="AA40" s="146"/>
      <c r="AB40" s="146"/>
      <c r="AC40" s="146"/>
      <c r="AD40" s="146"/>
      <c r="AE40" s="6"/>
      <c r="AF40" s="6"/>
      <c r="AG40" s="6"/>
      <c r="AH40" s="6"/>
      <c r="AI40" s="14"/>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row>
    <row r="41" spans="1:61" s="1" customFormat="1" ht="16.5" customHeight="1" x14ac:dyDescent="0.25">
      <c r="A41" s="146"/>
      <c r="B41" s="146"/>
      <c r="C41" s="146"/>
      <c r="D41" s="146"/>
      <c r="E41" s="146"/>
      <c r="F41" s="146"/>
      <c r="G41" s="146"/>
      <c r="H41" s="146"/>
      <c r="I41" s="146"/>
      <c r="J41" s="146"/>
      <c r="K41" s="146"/>
      <c r="L41" s="146"/>
      <c r="M41" s="146"/>
      <c r="N41" s="146"/>
      <c r="O41" s="146"/>
      <c r="P41" s="146"/>
      <c r="Q41" s="146"/>
      <c r="R41" s="146"/>
      <c r="S41" s="146"/>
      <c r="T41" s="146"/>
      <c r="U41" s="146"/>
      <c r="V41" s="146"/>
      <c r="W41" s="146"/>
      <c r="X41" s="146"/>
      <c r="Y41" s="146"/>
      <c r="Z41" s="146"/>
      <c r="AA41" s="146"/>
      <c r="AB41" s="146"/>
      <c r="AC41" s="146"/>
      <c r="AD41" s="146"/>
      <c r="AE41" s="6"/>
      <c r="AF41" s="6"/>
      <c r="AG41" s="6"/>
      <c r="AH41" s="6"/>
      <c r="AI41" s="14"/>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row>
    <row r="42" spans="1:61" s="1" customFormat="1" ht="16.5" customHeight="1" x14ac:dyDescent="0.25">
      <c r="A42" s="146"/>
      <c r="B42" s="146"/>
      <c r="C42" s="146"/>
      <c r="D42" s="146"/>
      <c r="E42" s="146"/>
      <c r="F42" s="146"/>
      <c r="G42" s="146"/>
      <c r="H42" s="146"/>
      <c r="I42" s="146"/>
      <c r="J42" s="146"/>
      <c r="K42" s="146"/>
      <c r="L42" s="146"/>
      <c r="M42" s="146"/>
      <c r="N42" s="146"/>
      <c r="O42" s="146"/>
      <c r="P42" s="146"/>
      <c r="Q42" s="146"/>
      <c r="R42" s="146"/>
      <c r="S42" s="146"/>
      <c r="T42" s="146"/>
      <c r="U42" s="146"/>
      <c r="V42" s="146"/>
      <c r="W42" s="146"/>
      <c r="X42" s="146"/>
      <c r="Y42" s="146"/>
      <c r="Z42" s="146"/>
      <c r="AA42" s="146"/>
      <c r="AB42" s="146"/>
      <c r="AC42" s="146"/>
      <c r="AD42" s="146"/>
      <c r="AE42" s="6"/>
      <c r="AF42" s="6"/>
      <c r="AG42" s="6"/>
      <c r="AH42" s="6"/>
      <c r="AI42" s="14"/>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row>
    <row r="43" spans="1:61" s="1" customFormat="1" ht="16.5" customHeight="1" x14ac:dyDescent="0.25">
      <c r="A43" s="146"/>
      <c r="B43" s="146"/>
      <c r="C43" s="146"/>
      <c r="D43" s="146"/>
      <c r="E43" s="146"/>
      <c r="F43" s="146"/>
      <c r="G43" s="146"/>
      <c r="H43" s="146"/>
      <c r="I43" s="146"/>
      <c r="J43" s="146"/>
      <c r="K43" s="146"/>
      <c r="L43" s="146"/>
      <c r="M43" s="146"/>
      <c r="N43" s="146"/>
      <c r="O43" s="146"/>
      <c r="P43" s="146"/>
      <c r="Q43" s="146"/>
      <c r="R43" s="146"/>
      <c r="S43" s="146"/>
      <c r="T43" s="146"/>
      <c r="U43" s="146"/>
      <c r="V43" s="146"/>
      <c r="W43" s="146"/>
      <c r="X43" s="146"/>
      <c r="Y43" s="146"/>
      <c r="Z43" s="146"/>
      <c r="AA43" s="146"/>
      <c r="AB43" s="146"/>
      <c r="AC43" s="146"/>
      <c r="AD43" s="146"/>
      <c r="AE43" s="6"/>
      <c r="AF43" s="6"/>
      <c r="AG43" s="6"/>
      <c r="AH43" s="6"/>
      <c r="AI43" s="14"/>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row>
    <row r="44" spans="1:61" ht="16.5" customHeight="1" x14ac:dyDescent="0.25">
      <c r="A44" s="146"/>
      <c r="B44" s="146"/>
      <c r="C44" s="146"/>
      <c r="D44" s="146"/>
      <c r="E44" s="146"/>
      <c r="F44" s="146"/>
      <c r="G44" s="146"/>
      <c r="H44" s="146"/>
      <c r="I44" s="146"/>
      <c r="J44" s="146"/>
      <c r="K44" s="146"/>
      <c r="L44" s="146"/>
      <c r="M44" s="146"/>
      <c r="N44" s="146"/>
      <c r="O44" s="146"/>
      <c r="P44" s="146"/>
      <c r="Q44" s="146"/>
      <c r="R44" s="146"/>
      <c r="S44" s="146"/>
      <c r="T44" s="146"/>
      <c r="U44" s="146"/>
      <c r="V44" s="146"/>
      <c r="W44" s="146"/>
      <c r="X44" s="146"/>
      <c r="Y44" s="146"/>
      <c r="Z44" s="146"/>
      <c r="AA44" s="146"/>
      <c r="AB44" s="146"/>
      <c r="AC44" s="146"/>
      <c r="AD44" s="146"/>
      <c r="AE44" s="6"/>
      <c r="AF44" s="6" t="s">
        <v>35</v>
      </c>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row>
    <row r="45" spans="1:61" ht="16.5" customHeight="1" x14ac:dyDescent="0.25">
      <c r="A45" s="146"/>
      <c r="B45" s="146"/>
      <c r="C45" s="146"/>
      <c r="D45" s="146"/>
      <c r="E45" s="146"/>
      <c r="F45" s="146"/>
      <c r="G45" s="146"/>
      <c r="H45" s="146"/>
      <c r="I45" s="146"/>
      <c r="J45" s="146"/>
      <c r="K45" s="146"/>
      <c r="L45" s="146"/>
      <c r="M45" s="146"/>
      <c r="N45" s="146"/>
      <c r="O45" s="146"/>
      <c r="P45" s="146"/>
      <c r="Q45" s="146"/>
      <c r="R45" s="146"/>
      <c r="S45" s="146"/>
      <c r="T45" s="146"/>
      <c r="U45" s="146"/>
      <c r="V45" s="146"/>
      <c r="W45" s="146"/>
      <c r="X45" s="146"/>
      <c r="Y45" s="146"/>
      <c r="Z45" s="146"/>
      <c r="AA45" s="146"/>
      <c r="AB45" s="146"/>
      <c r="AC45" s="146"/>
      <c r="AD45" s="14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row>
    <row r="46" spans="1:61" ht="16.5" customHeight="1" x14ac:dyDescent="0.25">
      <c r="A46" s="146"/>
      <c r="B46" s="146"/>
      <c r="C46" s="146"/>
      <c r="D46" s="146"/>
      <c r="E46" s="146"/>
      <c r="F46" s="146"/>
      <c r="G46" s="146"/>
      <c r="H46" s="146"/>
      <c r="I46" s="146"/>
      <c r="J46" s="146"/>
      <c r="K46" s="146"/>
      <c r="L46" s="146"/>
      <c r="M46" s="146"/>
      <c r="N46" s="146"/>
      <c r="O46" s="146"/>
      <c r="P46" s="146"/>
      <c r="Q46" s="146"/>
      <c r="R46" s="146"/>
      <c r="S46" s="146"/>
      <c r="T46" s="146"/>
      <c r="U46" s="146"/>
      <c r="V46" s="146"/>
      <c r="W46" s="146"/>
      <c r="X46" s="146"/>
      <c r="Y46" s="146"/>
      <c r="Z46" s="146"/>
      <c r="AA46" s="146"/>
      <c r="AB46" s="146"/>
      <c r="AC46" s="146"/>
      <c r="AD46" s="14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row>
    <row r="47" spans="1:61" ht="16.5" customHeight="1" x14ac:dyDescent="0.25">
      <c r="A47" s="146"/>
      <c r="B47" s="146"/>
      <c r="C47" s="146"/>
      <c r="D47" s="146"/>
      <c r="E47" s="146"/>
      <c r="F47" s="146"/>
      <c r="G47" s="146"/>
      <c r="H47" s="146"/>
      <c r="I47" s="146"/>
      <c r="J47" s="146"/>
      <c r="K47" s="146"/>
      <c r="L47" s="146"/>
      <c r="M47" s="146"/>
      <c r="N47" s="146"/>
      <c r="O47" s="146"/>
      <c r="P47" s="146"/>
      <c r="Q47" s="146"/>
      <c r="R47" s="146"/>
      <c r="S47" s="146"/>
      <c r="T47" s="146"/>
      <c r="U47" s="146"/>
      <c r="V47" s="146"/>
      <c r="W47" s="146"/>
      <c r="X47" s="146"/>
      <c r="Y47" s="146"/>
      <c r="Z47" s="146"/>
      <c r="AA47" s="146"/>
      <c r="AB47" s="146"/>
      <c r="AC47" s="146"/>
      <c r="AD47" s="146"/>
      <c r="AE47" s="6"/>
      <c r="AF47" s="6"/>
      <c r="AG47" s="6"/>
      <c r="AH47" s="6"/>
      <c r="AI47"/>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row>
    <row r="48" spans="1:61" ht="16.5" customHeight="1" x14ac:dyDescent="0.25">
      <c r="A48" s="146"/>
      <c r="B48" s="146"/>
      <c r="C48" s="146"/>
      <c r="D48" s="146"/>
      <c r="E48" s="146"/>
      <c r="F48" s="146"/>
      <c r="G48" s="146"/>
      <c r="H48" s="146"/>
      <c r="I48" s="146"/>
      <c r="J48" s="146"/>
      <c r="K48" s="146"/>
      <c r="L48" s="146"/>
      <c r="M48" s="146"/>
      <c r="N48" s="146"/>
      <c r="O48" s="146"/>
      <c r="P48" s="146"/>
      <c r="Q48" s="146"/>
      <c r="R48" s="146"/>
      <c r="S48" s="146"/>
      <c r="T48" s="146"/>
      <c r="U48" s="146"/>
      <c r="V48" s="146"/>
      <c r="W48" s="146"/>
      <c r="X48" s="146"/>
      <c r="Y48" s="146"/>
      <c r="Z48" s="146"/>
      <c r="AA48" s="146"/>
      <c r="AB48" s="146"/>
      <c r="AC48" s="146"/>
      <c r="AD48" s="146"/>
      <c r="AF48" s="3" t="s">
        <v>37</v>
      </c>
      <c r="AI48"/>
    </row>
    <row r="49" spans="1:58" ht="15.75" x14ac:dyDescent="0.25">
      <c r="A49" s="146"/>
      <c r="B49" s="146"/>
      <c r="C49" s="146"/>
      <c r="D49" s="146"/>
      <c r="E49" s="146"/>
      <c r="F49" s="146"/>
      <c r="G49" s="146"/>
      <c r="H49" s="146"/>
      <c r="I49" s="146"/>
      <c r="J49" s="146"/>
      <c r="K49" s="146"/>
      <c r="L49" s="146"/>
      <c r="M49" s="146"/>
      <c r="N49" s="146"/>
      <c r="O49" s="146"/>
      <c r="P49" s="146"/>
      <c r="Q49" s="146"/>
      <c r="R49" s="146"/>
      <c r="S49" s="146"/>
      <c r="T49" s="146"/>
      <c r="U49" s="146"/>
      <c r="V49" s="146"/>
      <c r="W49" s="146"/>
      <c r="X49" s="146"/>
      <c r="Y49" s="146"/>
      <c r="Z49" s="146"/>
      <c r="AA49" s="146"/>
      <c r="AB49" s="146"/>
      <c r="AC49" s="146"/>
      <c r="AD49" s="146"/>
      <c r="AE49" s="17"/>
      <c r="AI49"/>
    </row>
    <row r="50" spans="1:58" ht="15.75" x14ac:dyDescent="0.25">
      <c r="A50" s="146"/>
      <c r="B50" s="146"/>
      <c r="C50" s="146"/>
      <c r="D50" s="146"/>
      <c r="E50" s="146"/>
      <c r="F50" s="146"/>
      <c r="G50" s="146"/>
      <c r="H50" s="146"/>
      <c r="I50" s="146"/>
      <c r="J50" s="146"/>
      <c r="K50" s="146"/>
      <c r="L50" s="146"/>
      <c r="M50" s="146"/>
      <c r="N50" s="146"/>
      <c r="O50" s="146"/>
      <c r="P50" s="146"/>
      <c r="Q50" s="146"/>
      <c r="R50" s="146"/>
      <c r="S50" s="146"/>
      <c r="T50" s="146"/>
      <c r="U50" s="146"/>
      <c r="V50" s="146"/>
      <c r="W50" s="146"/>
      <c r="X50" s="146"/>
      <c r="Y50" s="146"/>
      <c r="Z50" s="146"/>
      <c r="AA50" s="146"/>
      <c r="AB50" s="146"/>
      <c r="AC50" s="146"/>
      <c r="AD50" s="146"/>
      <c r="AF50"/>
      <c r="AG50"/>
      <c r="AH50"/>
      <c r="AI50"/>
      <c r="AJ50"/>
      <c r="AK50"/>
      <c r="AL50"/>
      <c r="AM50"/>
      <c r="AN50"/>
      <c r="AO50"/>
      <c r="AP50"/>
      <c r="AQ50"/>
      <c r="AR50"/>
      <c r="AS50"/>
      <c r="AT50"/>
      <c r="AU50"/>
      <c r="AV50"/>
      <c r="AW50"/>
      <c r="AX50"/>
      <c r="AY50"/>
      <c r="AZ50"/>
      <c r="BA50"/>
      <c r="BB50"/>
      <c r="BC50"/>
      <c r="BD50"/>
      <c r="BE50"/>
      <c r="BF50"/>
    </row>
    <row r="51" spans="1:58" ht="15.75" x14ac:dyDescent="0.25">
      <c r="A51" s="147" t="s">
        <v>7</v>
      </c>
      <c r="B51" s="147"/>
      <c r="C51" s="147"/>
      <c r="D51" s="147"/>
      <c r="E51" s="147"/>
      <c r="F51" s="147"/>
      <c r="G51" s="148"/>
      <c r="H51" s="148"/>
      <c r="I51" s="148"/>
      <c r="J51" s="148"/>
      <c r="K51" s="148"/>
      <c r="L51" s="57" t="s">
        <v>423</v>
      </c>
      <c r="M51" s="57"/>
      <c r="N51" s="57"/>
      <c r="O51" s="57"/>
      <c r="P51" s="57"/>
      <c r="Q51" s="145"/>
      <c r="R51" s="145"/>
      <c r="S51" s="145"/>
      <c r="T51" s="145"/>
      <c r="U51" s="145"/>
      <c r="V51" s="145"/>
      <c r="W51" s="145"/>
      <c r="X51" s="145"/>
      <c r="Y51" s="145"/>
      <c r="Z51" s="145"/>
      <c r="AA51" s="145"/>
      <c r="AB51" s="145"/>
      <c r="AC51" s="145"/>
      <c r="AD51" s="145"/>
      <c r="AE51"/>
      <c r="AF51"/>
      <c r="AG51"/>
      <c r="AH51"/>
      <c r="AI51"/>
      <c r="AJ51"/>
      <c r="AK51"/>
      <c r="AL51"/>
      <c r="AM51"/>
      <c r="AN51"/>
      <c r="AO51"/>
      <c r="AP51"/>
      <c r="AQ51"/>
      <c r="AR51"/>
      <c r="AS51"/>
      <c r="AT51"/>
      <c r="AU51"/>
      <c r="AV51"/>
      <c r="AW51"/>
      <c r="AX51"/>
      <c r="AY51"/>
      <c r="AZ51"/>
      <c r="BA51"/>
      <c r="BB51"/>
      <c r="BC51"/>
      <c r="BD51"/>
      <c r="BE51"/>
      <c r="BF51"/>
    </row>
    <row r="52" spans="1:58" ht="15.75" x14ac:dyDescent="0.25">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row>
    <row r="53" spans="1:58" ht="15.75" x14ac:dyDescent="0.25">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row>
    <row r="54" spans="1:58" ht="15.75" x14ac:dyDescent="0.25">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row>
    <row r="55" spans="1:58" ht="15.75" x14ac:dyDescent="0.25">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row>
    <row r="56" spans="1:58" ht="15.75" x14ac:dyDescent="0.25">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row>
    <row r="57" spans="1:58" ht="15.75" x14ac:dyDescent="0.25">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row>
    <row r="58" spans="1:58" ht="15.75" x14ac:dyDescent="0.25">
      <c r="A58"/>
      <c r="B58"/>
      <c r="C58"/>
      <c r="D58"/>
      <c r="E58"/>
      <c r="F58"/>
      <c r="G58"/>
      <c r="H58"/>
      <c r="I58"/>
      <c r="J58"/>
      <c r="K58"/>
      <c r="L58"/>
      <c r="M58"/>
      <c r="N58"/>
      <c r="O58"/>
      <c r="P58"/>
      <c r="Q58"/>
      <c r="R58"/>
      <c r="S58"/>
      <c r="T58"/>
      <c r="U58"/>
      <c r="V58"/>
      <c r="W58"/>
      <c r="X58"/>
      <c r="Y58"/>
      <c r="Z58"/>
      <c r="AA58"/>
      <c r="AB58"/>
      <c r="AC58"/>
      <c r="AD58"/>
      <c r="AE58" s="16"/>
      <c r="AH58" s="13"/>
    </row>
    <row r="59" spans="1:58" ht="15.75" x14ac:dyDescent="0.25">
      <c r="A59"/>
      <c r="B59"/>
      <c r="C59"/>
      <c r="D59"/>
      <c r="E59"/>
      <c r="F59"/>
      <c r="G59"/>
      <c r="H59"/>
      <c r="I59"/>
      <c r="J59"/>
      <c r="K59"/>
      <c r="L59"/>
      <c r="M59"/>
      <c r="N59"/>
      <c r="O59"/>
      <c r="P59"/>
      <c r="Q59"/>
      <c r="R59"/>
      <c r="S59"/>
      <c r="T59"/>
      <c r="U59"/>
      <c r="V59"/>
      <c r="W59"/>
      <c r="X59"/>
      <c r="Y59"/>
      <c r="Z59"/>
      <c r="AA59"/>
      <c r="AB59"/>
      <c r="AC59"/>
      <c r="AD59"/>
      <c r="AE59" s="16"/>
    </row>
    <row r="60" spans="1:58" ht="15.75" x14ac:dyDescent="0.25">
      <c r="A60"/>
      <c r="B60"/>
      <c r="C60"/>
      <c r="D60"/>
      <c r="E60"/>
      <c r="F60"/>
      <c r="G60"/>
      <c r="H60"/>
      <c r="I60"/>
      <c r="J60"/>
      <c r="K60"/>
      <c r="L60"/>
      <c r="M60"/>
      <c r="N60"/>
      <c r="O60"/>
      <c r="P60"/>
      <c r="Q60"/>
      <c r="R60"/>
      <c r="S60"/>
      <c r="T60"/>
      <c r="U60"/>
      <c r="V60"/>
      <c r="W60"/>
      <c r="X60"/>
      <c r="Y60"/>
      <c r="Z60"/>
      <c r="AA60"/>
      <c r="AB60"/>
      <c r="AC60"/>
      <c r="AD60"/>
      <c r="AE60" s="16"/>
    </row>
    <row r="61" spans="1:58" ht="15.75" x14ac:dyDescent="0.25">
      <c r="A61"/>
      <c r="B61"/>
      <c r="C61"/>
      <c r="D61"/>
      <c r="E61"/>
      <c r="F61"/>
      <c r="G61"/>
      <c r="H61"/>
      <c r="I61"/>
      <c r="J61"/>
      <c r="K61"/>
      <c r="L61"/>
      <c r="M61"/>
      <c r="N61"/>
      <c r="O61"/>
      <c r="P61"/>
      <c r="Q61"/>
      <c r="R61"/>
      <c r="S61"/>
      <c r="T61"/>
      <c r="U61"/>
      <c r="V61"/>
      <c r="W61"/>
      <c r="X61"/>
      <c r="Y61"/>
      <c r="Z61"/>
      <c r="AA61"/>
      <c r="AB61"/>
      <c r="AC61"/>
      <c r="AD61"/>
      <c r="AE61" s="16"/>
    </row>
    <row r="62" spans="1:58" ht="15.75" x14ac:dyDescent="0.25">
      <c r="A62"/>
      <c r="B62"/>
      <c r="C62"/>
      <c r="D62"/>
      <c r="E62"/>
      <c r="F62"/>
      <c r="G62"/>
      <c r="H62"/>
      <c r="I62"/>
      <c r="J62"/>
      <c r="K62"/>
      <c r="L62"/>
      <c r="M62"/>
      <c r="N62"/>
      <c r="O62"/>
      <c r="P62"/>
      <c r="Q62"/>
      <c r="R62"/>
      <c r="S62"/>
      <c r="T62"/>
      <c r="U62"/>
      <c r="V62"/>
      <c r="W62"/>
      <c r="X62"/>
      <c r="Y62"/>
      <c r="Z62"/>
      <c r="AA62"/>
      <c r="AB62"/>
      <c r="AC62"/>
      <c r="AD62"/>
      <c r="AE62" s="16"/>
    </row>
    <row r="63" spans="1:58" ht="15.75" x14ac:dyDescent="0.25">
      <c r="A63"/>
      <c r="B63"/>
      <c r="C63"/>
      <c r="D63"/>
      <c r="E63"/>
      <c r="F63"/>
      <c r="G63"/>
      <c r="H63"/>
      <c r="I63"/>
      <c r="J63"/>
      <c r="K63"/>
      <c r="L63"/>
      <c r="M63"/>
      <c r="N63"/>
      <c r="O63"/>
      <c r="P63"/>
      <c r="Q63"/>
      <c r="R63"/>
      <c r="S63"/>
      <c r="T63"/>
      <c r="U63"/>
      <c r="V63"/>
      <c r="W63"/>
      <c r="X63"/>
      <c r="Y63"/>
      <c r="Z63"/>
      <c r="AA63"/>
      <c r="AB63"/>
      <c r="AC63"/>
      <c r="AD63"/>
      <c r="AE63" s="16"/>
    </row>
    <row r="64" spans="1:58" ht="15.75" x14ac:dyDescent="0.25">
      <c r="A64"/>
      <c r="B64"/>
      <c r="C64"/>
      <c r="D64"/>
      <c r="E64"/>
      <c r="F64"/>
      <c r="G64"/>
      <c r="H64"/>
      <c r="I64"/>
      <c r="J64"/>
      <c r="K64"/>
      <c r="L64"/>
      <c r="M64"/>
      <c r="N64"/>
      <c r="O64"/>
      <c r="P64"/>
      <c r="Q64"/>
      <c r="R64"/>
      <c r="S64"/>
      <c r="T64"/>
      <c r="U64"/>
      <c r="V64"/>
      <c r="W64"/>
      <c r="X64"/>
      <c r="Y64"/>
      <c r="Z64"/>
      <c r="AA64"/>
      <c r="AB64"/>
      <c r="AC64"/>
      <c r="AD64"/>
      <c r="AE64" s="16"/>
    </row>
    <row r="65" spans="1:31" ht="15.75" x14ac:dyDescent="0.25">
      <c r="A65"/>
      <c r="B65"/>
      <c r="C65"/>
      <c r="D65"/>
      <c r="E65"/>
      <c r="F65"/>
      <c r="G65"/>
      <c r="H65"/>
      <c r="I65"/>
      <c r="J65"/>
      <c r="K65"/>
      <c r="L65"/>
      <c r="M65"/>
      <c r="N65"/>
      <c r="O65"/>
      <c r="P65"/>
      <c r="Q65"/>
      <c r="R65"/>
      <c r="S65"/>
      <c r="T65"/>
      <c r="U65"/>
      <c r="V65"/>
      <c r="W65"/>
      <c r="X65"/>
      <c r="Y65"/>
      <c r="Z65"/>
      <c r="AA65"/>
      <c r="AB65"/>
      <c r="AC65"/>
      <c r="AD65"/>
      <c r="AE65" s="16"/>
    </row>
    <row r="66" spans="1:31" ht="15.75" x14ac:dyDescent="0.25">
      <c r="A66"/>
      <c r="B66"/>
      <c r="C66"/>
      <c r="D66"/>
      <c r="E66"/>
      <c r="F66"/>
      <c r="G66"/>
      <c r="H66"/>
      <c r="I66"/>
      <c r="J66"/>
      <c r="K66"/>
      <c r="L66"/>
      <c r="M66"/>
      <c r="N66"/>
      <c r="O66"/>
      <c r="P66"/>
      <c r="Q66"/>
      <c r="R66"/>
      <c r="S66"/>
      <c r="T66"/>
      <c r="U66"/>
      <c r="V66"/>
      <c r="W66"/>
      <c r="X66"/>
      <c r="Y66"/>
      <c r="Z66"/>
      <c r="AA66"/>
      <c r="AB66"/>
      <c r="AC66"/>
      <c r="AD66"/>
      <c r="AE66" s="16"/>
    </row>
    <row r="67" spans="1:31" x14ac:dyDescent="0.3">
      <c r="A67"/>
      <c r="B67"/>
      <c r="C67"/>
      <c r="D67"/>
      <c r="E67"/>
      <c r="F67"/>
      <c r="G67"/>
      <c r="H67"/>
      <c r="I67"/>
      <c r="J67"/>
      <c r="K67"/>
      <c r="L67"/>
      <c r="M67"/>
      <c r="N67"/>
      <c r="O67"/>
      <c r="P67"/>
      <c r="Q67"/>
      <c r="R67"/>
      <c r="S67"/>
      <c r="T67"/>
      <c r="U67"/>
      <c r="V67"/>
      <c r="W67"/>
      <c r="X67"/>
      <c r="Y67"/>
      <c r="Z67"/>
      <c r="AA67"/>
      <c r="AB67"/>
      <c r="AC67"/>
      <c r="AD67"/>
      <c r="AE67" s="8"/>
    </row>
    <row r="68" spans="1:31" x14ac:dyDescent="0.3">
      <c r="A68"/>
      <c r="B68"/>
      <c r="C68"/>
      <c r="D68"/>
      <c r="E68"/>
      <c r="F68"/>
      <c r="G68"/>
      <c r="H68"/>
      <c r="I68"/>
      <c r="J68"/>
      <c r="K68"/>
      <c r="L68"/>
      <c r="M68"/>
      <c r="N68"/>
      <c r="O68"/>
      <c r="P68"/>
      <c r="Q68"/>
      <c r="R68"/>
      <c r="S68"/>
      <c r="T68"/>
      <c r="U68"/>
      <c r="V68"/>
      <c r="W68"/>
      <c r="X68"/>
      <c r="Y68"/>
      <c r="Z68"/>
      <c r="AA68"/>
      <c r="AB68"/>
      <c r="AC68"/>
      <c r="AD68"/>
      <c r="AE68" s="8"/>
    </row>
    <row r="69" spans="1:31" ht="15.75" x14ac:dyDescent="0.25">
      <c r="A69"/>
      <c r="B69"/>
      <c r="C69"/>
      <c r="D69"/>
      <c r="E69"/>
      <c r="F69"/>
      <c r="G69"/>
      <c r="H69"/>
      <c r="I69"/>
      <c r="J69"/>
      <c r="K69"/>
      <c r="L69"/>
      <c r="M69"/>
      <c r="N69"/>
      <c r="O69"/>
      <c r="P69"/>
      <c r="Q69"/>
      <c r="R69"/>
      <c r="S69"/>
      <c r="T69"/>
      <c r="U69"/>
      <c r="V69"/>
      <c r="W69"/>
      <c r="X69"/>
      <c r="Y69"/>
      <c r="Z69"/>
      <c r="AA69"/>
      <c r="AB69"/>
      <c r="AC69"/>
      <c r="AD69"/>
      <c r="AE69" s="7"/>
    </row>
    <row r="70" spans="1:31" ht="15.75" x14ac:dyDescent="0.25">
      <c r="A70"/>
      <c r="B70"/>
      <c r="C70"/>
      <c r="D70"/>
      <c r="E70"/>
      <c r="F70"/>
      <c r="G70"/>
      <c r="H70"/>
      <c r="I70"/>
      <c r="J70"/>
      <c r="K70"/>
      <c r="L70"/>
      <c r="M70"/>
      <c r="N70"/>
      <c r="O70"/>
      <c r="P70"/>
      <c r="Q70"/>
      <c r="R70"/>
      <c r="S70"/>
      <c r="T70"/>
      <c r="U70"/>
      <c r="V70"/>
      <c r="W70"/>
      <c r="X70"/>
      <c r="Y70"/>
      <c r="Z70"/>
      <c r="AA70"/>
      <c r="AB70"/>
      <c r="AC70"/>
      <c r="AD70"/>
      <c r="AE70" s="6"/>
    </row>
  </sheetData>
  <sheetProtection password="CF60" sheet="1" objects="1" scenarios="1" selectLockedCells="1"/>
  <customSheetViews>
    <customSheetView guid="{72873BB0-B661-4720-B5B4-2EB8D1878E7C}" scale="115" showPageBreaks="1" fitToPage="1" printArea="1">
      <selection activeCell="G18" sqref="G18:J18"/>
      <pageMargins left="0.39370078740157483" right="0.39370078740157483" top="0.19685039370078741" bottom="0.19685039370078741" header="0.31496062992125984" footer="0.31496062992125984"/>
      <pageSetup paperSize="9" orientation="portrait" r:id="rId1"/>
    </customSheetView>
    <customSheetView guid="{0FEA4E74-1606-4183-BFDB-E3384F70B7E0}" scale="115" fitToPage="1">
      <selection activeCell="G18" sqref="G18:J18"/>
      <pageMargins left="0.39370078740157483" right="0.39370078740157483" top="0.19685039370078741" bottom="0.19685039370078741" header="0.31496062992125984" footer="0.31496062992125984"/>
      <pageSetup paperSize="9" orientation="portrait" r:id="rId2"/>
    </customSheetView>
  </customSheetViews>
  <mergeCells count="83">
    <mergeCell ref="X20:AD20"/>
    <mergeCell ref="T20:W20"/>
    <mergeCell ref="A20:E20"/>
    <mergeCell ref="L21:S21"/>
    <mergeCell ref="F20:K20"/>
    <mergeCell ref="L20:O20"/>
    <mergeCell ref="P20:S20"/>
    <mergeCell ref="A21:E21"/>
    <mergeCell ref="F19:O19"/>
    <mergeCell ref="P19:Z19"/>
    <mergeCell ref="AA19:AD19"/>
    <mergeCell ref="V3:AD3"/>
    <mergeCell ref="S3:U3"/>
    <mergeCell ref="F8:AD8"/>
    <mergeCell ref="P7:AD7"/>
    <mergeCell ref="U10:AD10"/>
    <mergeCell ref="J6:M6"/>
    <mergeCell ref="N6:Q6"/>
    <mergeCell ref="F10:T10"/>
    <mergeCell ref="U4:W4"/>
    <mergeCell ref="X4:AD4"/>
    <mergeCell ref="K3:L3"/>
    <mergeCell ref="A9:AD9"/>
    <mergeCell ref="AA5:AD5"/>
    <mergeCell ref="A1:AD1"/>
    <mergeCell ref="A8:E8"/>
    <mergeCell ref="A4:D4"/>
    <mergeCell ref="D2:K2"/>
    <mergeCell ref="N2:T2"/>
    <mergeCell ref="X2:AD2"/>
    <mergeCell ref="A5:E5"/>
    <mergeCell ref="A2:C2"/>
    <mergeCell ref="U2:W2"/>
    <mergeCell ref="R6:V6"/>
    <mergeCell ref="E4:T4"/>
    <mergeCell ref="A3:E3"/>
    <mergeCell ref="F3:J3"/>
    <mergeCell ref="L2:M2"/>
    <mergeCell ref="M3:Q3"/>
    <mergeCell ref="X5:Z5"/>
    <mergeCell ref="F5:W5"/>
    <mergeCell ref="A12:J12"/>
    <mergeCell ref="K12:AD12"/>
    <mergeCell ref="A7:D7"/>
    <mergeCell ref="E7:J7"/>
    <mergeCell ref="A11:E11"/>
    <mergeCell ref="K7:O7"/>
    <mergeCell ref="A10:E10"/>
    <mergeCell ref="E6:I6"/>
    <mergeCell ref="F11:M11"/>
    <mergeCell ref="N11:U11"/>
    <mergeCell ref="Q51:AD51"/>
    <mergeCell ref="A26:AD50"/>
    <mergeCell ref="A51:F51"/>
    <mergeCell ref="G51:K51"/>
    <mergeCell ref="A16:E16"/>
    <mergeCell ref="A25:E25"/>
    <mergeCell ref="F25:G25"/>
    <mergeCell ref="I25:L25"/>
    <mergeCell ref="O25:AD25"/>
    <mergeCell ref="A17:E17"/>
    <mergeCell ref="F21:K21"/>
    <mergeCell ref="T21:AD21"/>
    <mergeCell ref="A23:AD23"/>
    <mergeCell ref="M18:P18"/>
    <mergeCell ref="F16:AD16"/>
    <mergeCell ref="A18:E18"/>
    <mergeCell ref="A24:AD24"/>
    <mergeCell ref="V11:AD11"/>
    <mergeCell ref="W6:AD6"/>
    <mergeCell ref="Z13:AA13"/>
    <mergeCell ref="M13:N13"/>
    <mergeCell ref="A13:L13"/>
    <mergeCell ref="O13:W13"/>
    <mergeCell ref="A14:C14"/>
    <mergeCell ref="F17:AD17"/>
    <mergeCell ref="D14:AD14"/>
    <mergeCell ref="F15:AD15"/>
    <mergeCell ref="A19:E19"/>
    <mergeCell ref="A22:AD22"/>
    <mergeCell ref="A15:E15"/>
    <mergeCell ref="X13:Y13"/>
    <mergeCell ref="G18:J18"/>
  </mergeCells>
  <dataValidations count="24">
    <dataValidation operator="equal" allowBlank="1" showInputMessage="1" showErrorMessage="1" promptTitle="Индекс" prompt="Введите индекс" sqref="AA5"/>
    <dataValidation allowBlank="1" showInputMessage="1" showErrorMessage="1" promptTitle="Другое" prompt="Должность, не содержащаяся в списке" sqref="U10:AD10"/>
    <dataValidation allowBlank="1" showInputMessage="1" showErrorMessage="1" promptTitle="Адрес" prompt="Введите адрес" sqref="F5"/>
    <dataValidation allowBlank="1" showInputMessage="1" showErrorMessage="1" promptTitle="день.месяц.год" prompt="например - 01.12.2018_x000a_День (точка) Месяц (точка) Год" sqref="G18:J18 M18:P18"/>
    <dataValidation type="list" allowBlank="1" showInputMessage="1" showErrorMessage="1" promptTitle="Специальность" prompt="Для выбора из списка нажмите на стрелочку спарава от поля!" sqref="F17:AD17">
      <formula1>INDIRECT(INDIRECT("Справочники!O" &amp; SUMPRODUCT((УровеньОбразованияСписок=Образование)*ROW(УровеньОбразованияСписок))))</formula1>
    </dataValidation>
    <dataValidation type="list" allowBlank="1" showInputMessage="1" showErrorMessage="1" promptTitle="Должность" prompt="Если вашей должности нет в списке, выберите &quot;другое&quot; и впишите название должности в поле справа." sqref="F10:T10">
      <formula1>ДолжностьСписок</formula1>
    </dataValidation>
    <dataValidation type="list" allowBlank="1" showInputMessage="1" showErrorMessage="1" promptTitle="Вид обучения" prompt="Для выбора из списка нажмите на стрелочку спарава от поля!" sqref="F15:AD15">
      <formula1>ВидОбучения</formula1>
    </dataValidation>
    <dataValidation type="list" allowBlank="1" showInputMessage="1" showErrorMessage="1" promptTitle="Выбор цикла после выб кафедры !" prompt="Для выбора из списка нажмите на стрелочку спарава от поля!" sqref="F16:AD16">
      <formula1>INDIRECT(INDIRECT("Циклы!B" &amp; SUMPRODUCT((Кафедры=Кафедра)*ROW(Кафедры))))</formula1>
    </dataValidation>
    <dataValidation type="list" allowBlank="1" showInputMessage="1" showErrorMessage="1" promptTitle="Форма обучения" prompt="Выберите из списка" sqref="F19:O19">
      <formula1>ФормаОбучения</formula1>
    </dataValidation>
    <dataValidation type="list" allowBlank="1" showInputMessage="1" showErrorMessage="1" sqref="AA19:AD19">
      <formula1>ДлительностьВЧасах</formula1>
    </dataValidation>
    <dataValidation type="list" allowBlank="1" showInputMessage="1" showErrorMessage="1" promptTitle="Место обучения" prompt="Для выбора из списка нажмите на стрелочку спарава от поля!" sqref="F21:K21">
      <formula1>МестоОбучения</formula1>
    </dataValidation>
    <dataValidation allowBlank="1" showInputMessage="1" showErrorMessage="1" promptTitle="День.Месяц.Год" prompt="Например 01.01.1980" sqref="F3:J3"/>
    <dataValidation allowBlank="1" showInputMessage="1" showErrorMessage="1" promptTitle="Не ошибитесь!" prompt="11 цифр_x000a_При ошибке в номере СНИЛС карта регистрации не действительна!" sqref="V3:AD3"/>
    <dataValidation allowBlank="1" showInputMessage="1" showErrorMessage="1" prompt="Наименование организации, почтовый адрес и телефон" sqref="F8:AD8"/>
    <dataValidation type="list" allowBlank="1" showInputMessage="1" showErrorMessage="1" sqref="D14:AD14">
      <formula1>Кафедры</formula1>
    </dataValidation>
    <dataValidation type="list" allowBlank="1" showInputMessage="1" showErrorMessage="1" promptTitle="Пол" prompt="Для выбора из списка нажмите на стрелочку спарава от поля!" sqref="M3:Q3">
      <formula1>ПолСписок</formula1>
    </dataValidation>
    <dataValidation type="list" allowBlank="1" showInputMessage="1" showErrorMessage="1" sqref="N6:Q6">
      <formula1>УровеньОбразованияСписок</formula1>
    </dataValidation>
    <dataValidation type="list" allowBlank="1" showInputMessage="1" showErrorMessage="1" promptTitle="Специальность по диплому" prompt="Только после выбора образования!" sqref="W6:AD6">
      <formula1>INDIRECT(INDIRECT("Справочники!N" &amp; SUMPRODUCT((УровеньОбразованияСписок=Образование)*ROW(УровеньОбразованияСписок))))</formula1>
    </dataValidation>
    <dataValidation type="list" allowBlank="1" showInputMessage="1" showErrorMessage="1" promptTitle="Специальность по  интерн/ординат" prompt="Для выбора из списка нажмите на стрелочку спарава от поля!_x000a_В случае аккредитации специальность не нужно указывать повторно." sqref="P7:AD7">
      <formula1>INDIRECT(INDIRECT("Справочники!O" &amp; SUMPRODUCT((УровеньОбразованияСписок=Образование)*ROW(УровеньОбразованияСписок))))</formula1>
    </dataValidation>
    <dataValidation type="list" allowBlank="1" showInputMessage="1" showErrorMessage="1" prompt="Выберите из списка вид плательщика за обучение" sqref="P20:S20">
      <formula1>ПлательщикСписок</formula1>
    </dataValidation>
    <dataValidation type="textLength" allowBlank="1" showInputMessage="1" showErrorMessage="1" promptTitle="Допустимы только цифры" prompt="введите 10 цифр ИНН организации, которая будет плательщиком по договору об обучении" sqref="X20:AD20">
      <formula1>10</formula1>
      <formula2>10</formula2>
    </dataValidation>
    <dataValidation type="list" allowBlank="1" showInputMessage="1" showErrorMessage="1" promptTitle="Интерн./Ординат./Аккред" prompt="Для выбора из списка нажмите на стрелочку спарава от поля!" sqref="E7:J7">
      <formula1>ИнтернОрдинат</formula1>
    </dataValidation>
    <dataValidation type="list" allowBlank="1" showInputMessage="1" showErrorMessage="1" promptTitle="Способ оплаты" prompt="Для выбора из списка нажмите на стрелочку спарава от поля!" sqref="F20:K20">
      <formula1>СпособОплаты</formula1>
    </dataValidation>
    <dataValidation type="list" allowBlank="1" showInputMessage="1" showErrorMessage="1" promptTitle="Специальность" prompt="Для выбора из списка нажмите на стрелочку спарава от поля!" sqref="K12:AD12">
      <formula1>INDIRECT(INDIRECT("Справочники!O" &amp; SUMPRODUCT((УровеньОбразованияСписок=Образование)*ROW(УровеньОбразованияСписок))))</formula1>
    </dataValidation>
  </dataValidations>
  <pageMargins left="0.39370078740157483" right="0.39370078740157483" top="0.19685039370078741" bottom="0.19685039370078741" header="0.31496062992125984" footer="0.31496062992125984"/>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419"/>
  <sheetViews>
    <sheetView view="pageBreakPreview" zoomScale="145" zoomScaleNormal="130" zoomScaleSheetLayoutView="145" zoomScalePageLayoutView="130" workbookViewId="0">
      <selection activeCell="A5" sqref="A5:CI8"/>
    </sheetView>
  </sheetViews>
  <sheetFormatPr defaultColWidth="1" defaultRowHeight="11.25" x14ac:dyDescent="0.25"/>
  <cols>
    <col min="1" max="16384" width="1" style="83"/>
  </cols>
  <sheetData>
    <row r="1" spans="1:88" x14ac:dyDescent="0.25">
      <c r="A1" s="178" t="s">
        <v>1009</v>
      </c>
      <c r="B1" s="178"/>
      <c r="C1" s="178"/>
      <c r="D1" s="178"/>
      <c r="E1" s="178"/>
      <c r="F1" s="178"/>
      <c r="G1" s="178"/>
      <c r="H1" s="178"/>
      <c r="I1" s="178"/>
      <c r="J1" s="178"/>
      <c r="K1" s="178"/>
      <c r="L1" s="178"/>
      <c r="M1" s="178"/>
      <c r="N1" s="178"/>
      <c r="O1" s="178"/>
      <c r="P1" s="178"/>
      <c r="Q1" s="178"/>
      <c r="R1" s="178"/>
      <c r="S1" s="178"/>
      <c r="T1" s="178"/>
      <c r="U1" s="178"/>
      <c r="V1" s="178"/>
      <c r="W1" s="178"/>
      <c r="X1" s="178"/>
      <c r="Y1" s="178"/>
      <c r="Z1" s="178"/>
      <c r="AA1" s="178"/>
      <c r="AB1" s="178"/>
      <c r="AC1" s="178"/>
      <c r="AD1" s="178"/>
      <c r="AE1" s="178"/>
      <c r="AF1" s="178"/>
      <c r="AG1" s="178"/>
      <c r="AH1" s="178"/>
      <c r="AI1" s="178"/>
      <c r="AJ1" s="178"/>
      <c r="AK1" s="178"/>
      <c r="AL1" s="178"/>
      <c r="AM1" s="178"/>
      <c r="AN1" s="178"/>
      <c r="AO1" s="178"/>
      <c r="AP1" s="178"/>
      <c r="AQ1" s="178"/>
      <c r="AR1" s="178"/>
      <c r="AS1" s="178"/>
      <c r="AT1" s="178"/>
      <c r="AU1" s="178"/>
      <c r="AV1" s="178"/>
      <c r="AW1" s="179"/>
      <c r="AX1" s="179"/>
      <c r="AY1" s="179"/>
      <c r="AZ1" s="179"/>
      <c r="BA1" s="179"/>
      <c r="BB1" s="179"/>
      <c r="BC1" s="179"/>
      <c r="BD1" s="179"/>
      <c r="BE1" s="179"/>
      <c r="BF1" s="179"/>
      <c r="BG1" s="179"/>
      <c r="BH1" s="179"/>
      <c r="BI1" s="96"/>
      <c r="BJ1" s="96"/>
      <c r="BK1" s="96"/>
      <c r="BL1" s="96"/>
      <c r="BM1" s="96"/>
      <c r="BN1" s="96"/>
      <c r="BO1" s="96"/>
      <c r="BP1" s="96"/>
      <c r="BQ1" s="96"/>
      <c r="BR1" s="96"/>
      <c r="BS1" s="96"/>
      <c r="BT1" s="96"/>
      <c r="BU1" s="96"/>
      <c r="BV1" s="96"/>
      <c r="BW1" s="96"/>
      <c r="BX1" s="96"/>
      <c r="BY1" s="96"/>
      <c r="BZ1" s="96"/>
      <c r="CA1" s="96"/>
      <c r="CB1" s="96"/>
      <c r="CC1" s="96"/>
      <c r="CD1" s="96"/>
      <c r="CE1" s="96"/>
      <c r="CF1" s="96"/>
      <c r="CG1" s="96"/>
      <c r="CH1" s="96"/>
      <c r="CI1" s="96"/>
      <c r="CJ1" s="96"/>
    </row>
    <row r="2" spans="1:88" x14ac:dyDescent="0.25">
      <c r="A2" s="189" t="s">
        <v>903</v>
      </c>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c r="AD2" s="189"/>
      <c r="AE2" s="189"/>
      <c r="AF2" s="189"/>
      <c r="AG2" s="189"/>
      <c r="AH2" s="189"/>
      <c r="AI2" s="189"/>
      <c r="AJ2" s="189"/>
      <c r="AK2" s="189"/>
      <c r="AL2" s="189"/>
      <c r="AM2" s="189"/>
      <c r="AN2" s="189"/>
      <c r="AO2" s="189"/>
      <c r="AP2" s="189"/>
      <c r="AQ2" s="189"/>
      <c r="AR2" s="189"/>
      <c r="AS2" s="189"/>
      <c r="AT2" s="189"/>
      <c r="AU2" s="189"/>
      <c r="AV2" s="189"/>
      <c r="AW2" s="189"/>
      <c r="AX2" s="189"/>
      <c r="AY2" s="189"/>
      <c r="AZ2" s="189"/>
      <c r="BA2" s="189"/>
      <c r="BB2" s="189"/>
      <c r="BC2" s="189"/>
      <c r="BD2" s="189"/>
      <c r="BE2" s="189"/>
      <c r="BF2" s="189"/>
      <c r="BG2" s="189"/>
      <c r="BH2" s="189"/>
      <c r="BI2" s="189"/>
      <c r="BJ2" s="189"/>
      <c r="BK2" s="189"/>
      <c r="BL2" s="189"/>
      <c r="BM2" s="189"/>
      <c r="BN2" s="189"/>
      <c r="BO2" s="189"/>
      <c r="BP2" s="189"/>
      <c r="BQ2" s="189"/>
      <c r="BR2" s="189"/>
      <c r="BS2" s="189"/>
      <c r="BT2" s="189"/>
      <c r="BU2" s="189"/>
      <c r="BV2" s="189"/>
      <c r="BW2" s="189"/>
      <c r="BX2" s="189"/>
      <c r="BY2" s="189"/>
      <c r="BZ2" s="189"/>
      <c r="CA2" s="189"/>
      <c r="CB2" s="189"/>
      <c r="CC2" s="189"/>
      <c r="CD2" s="189"/>
      <c r="CE2" s="189"/>
      <c r="CF2" s="189"/>
      <c r="CG2" s="189"/>
      <c r="CH2" s="189"/>
      <c r="CI2" s="189"/>
      <c r="CJ2" s="189"/>
    </row>
    <row r="3" spans="1:88" x14ac:dyDescent="0.25">
      <c r="A3" s="190" t="s">
        <v>904</v>
      </c>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c r="AD3" s="190"/>
      <c r="AE3" s="190"/>
      <c r="AF3" s="190"/>
      <c r="AG3" s="190"/>
      <c r="AH3" s="190"/>
      <c r="AI3" s="190"/>
      <c r="AJ3" s="190"/>
      <c r="AK3" s="190"/>
      <c r="AL3" s="190"/>
      <c r="AM3" s="190"/>
      <c r="AN3" s="190"/>
      <c r="AO3" s="190"/>
      <c r="AP3" s="190"/>
      <c r="AQ3" s="190"/>
      <c r="AR3" s="190"/>
      <c r="AS3" s="190"/>
      <c r="AT3" s="190"/>
      <c r="AU3" s="190"/>
      <c r="AV3" s="190"/>
      <c r="AW3" s="190"/>
      <c r="AX3" s="190"/>
      <c r="AY3" s="190"/>
      <c r="AZ3" s="190"/>
      <c r="BA3" s="190"/>
      <c r="BB3" s="190"/>
      <c r="BC3" s="190"/>
      <c r="BD3" s="190"/>
      <c r="BE3" s="190"/>
      <c r="BF3" s="190"/>
      <c r="BG3" s="190"/>
      <c r="BH3" s="190"/>
      <c r="BI3" s="190"/>
      <c r="BJ3" s="190"/>
      <c r="BK3" s="190"/>
      <c r="BL3" s="190"/>
      <c r="BM3" s="190"/>
      <c r="BN3" s="190"/>
      <c r="BO3" s="190"/>
      <c r="BP3" s="190"/>
      <c r="BQ3" s="190"/>
      <c r="BR3" s="190"/>
      <c r="BS3" s="190"/>
      <c r="BT3" s="190"/>
      <c r="BU3" s="190"/>
      <c r="BV3" s="190"/>
      <c r="BW3" s="190"/>
      <c r="BX3" s="190"/>
      <c r="BY3" s="190"/>
      <c r="BZ3" s="190"/>
      <c r="CA3" s="190"/>
      <c r="CB3" s="190"/>
      <c r="CC3" s="190"/>
      <c r="CD3" s="190"/>
      <c r="CE3" s="190"/>
      <c r="CF3" s="190"/>
      <c r="CG3" s="190"/>
      <c r="CH3" s="190"/>
      <c r="CI3" s="190"/>
      <c r="CJ3" s="190"/>
    </row>
    <row r="4" spans="1:88" ht="12.75" customHeight="1" x14ac:dyDescent="0.25">
      <c r="A4" s="84" t="s">
        <v>905</v>
      </c>
      <c r="BB4" s="85"/>
      <c r="BC4" s="87"/>
      <c r="BD4" s="87"/>
      <c r="BE4" s="87"/>
      <c r="BF4" s="87"/>
      <c r="BG4" s="87"/>
      <c r="BH4" s="87"/>
      <c r="BI4" s="87"/>
      <c r="BJ4" s="87"/>
      <c r="BK4" s="85"/>
      <c r="BL4" s="85"/>
      <c r="BM4" s="85"/>
      <c r="BN4" s="85" t="s">
        <v>994</v>
      </c>
      <c r="BO4" s="182"/>
      <c r="BP4" s="182"/>
      <c r="BQ4" s="85" t="s">
        <v>993</v>
      </c>
      <c r="BR4" s="182"/>
      <c r="BS4" s="182"/>
      <c r="BT4" s="182"/>
      <c r="BU4" s="182"/>
      <c r="BV4" s="182"/>
      <c r="BW4" s="182"/>
      <c r="BX4" s="182"/>
      <c r="BY4" s="182"/>
      <c r="BZ4" s="182"/>
      <c r="CA4" s="182"/>
      <c r="CB4" s="182"/>
      <c r="CC4" s="182"/>
      <c r="CD4" s="182"/>
      <c r="CE4" s="182"/>
      <c r="CF4" s="182"/>
      <c r="CG4" s="182"/>
      <c r="CH4" s="183" t="s">
        <v>22</v>
      </c>
      <c r="CI4" s="183"/>
      <c r="CJ4" s="85"/>
    </row>
    <row r="5" spans="1:88" ht="15" customHeight="1" x14ac:dyDescent="0.25">
      <c r="A5" s="181" t="s">
        <v>1748</v>
      </c>
      <c r="B5" s="181"/>
      <c r="C5" s="181"/>
      <c r="D5" s="181"/>
      <c r="E5" s="181"/>
      <c r="F5" s="181"/>
      <c r="G5" s="181"/>
      <c r="H5" s="181"/>
      <c r="I5" s="181"/>
      <c r="J5" s="181"/>
      <c r="K5" s="181"/>
      <c r="L5" s="181"/>
      <c r="M5" s="181"/>
      <c r="N5" s="181"/>
      <c r="O5" s="181"/>
      <c r="P5" s="181"/>
      <c r="Q5" s="181"/>
      <c r="R5" s="181"/>
      <c r="S5" s="181"/>
      <c r="T5" s="181"/>
      <c r="U5" s="181"/>
      <c r="V5" s="181"/>
      <c r="W5" s="181"/>
      <c r="X5" s="181"/>
      <c r="Y5" s="181"/>
      <c r="Z5" s="181"/>
      <c r="AA5" s="181"/>
      <c r="AB5" s="181"/>
      <c r="AC5" s="181"/>
      <c r="AD5" s="181"/>
      <c r="AE5" s="181"/>
      <c r="AF5" s="181"/>
      <c r="AG5" s="181"/>
      <c r="AH5" s="181"/>
      <c r="AI5" s="181"/>
      <c r="AJ5" s="181"/>
      <c r="AK5" s="181"/>
      <c r="AL5" s="181"/>
      <c r="AM5" s="181"/>
      <c r="AN5" s="181"/>
      <c r="AO5" s="181"/>
      <c r="AP5" s="181"/>
      <c r="AQ5" s="181"/>
      <c r="AR5" s="181"/>
      <c r="AS5" s="181"/>
      <c r="AT5" s="181"/>
      <c r="AU5" s="181"/>
      <c r="AV5" s="181"/>
      <c r="AW5" s="181"/>
      <c r="AX5" s="181"/>
      <c r="AY5" s="181"/>
      <c r="AZ5" s="181"/>
      <c r="BA5" s="181"/>
      <c r="BB5" s="181"/>
      <c r="BC5" s="181"/>
      <c r="BD5" s="181"/>
      <c r="BE5" s="181"/>
      <c r="BF5" s="181"/>
      <c r="BG5" s="181"/>
      <c r="BH5" s="181"/>
      <c r="BI5" s="181"/>
      <c r="BJ5" s="181"/>
      <c r="BK5" s="181"/>
      <c r="BL5" s="181"/>
      <c r="BM5" s="181"/>
      <c r="BN5" s="181"/>
      <c r="BO5" s="181"/>
      <c r="BP5" s="181"/>
      <c r="BQ5" s="181"/>
      <c r="BR5" s="181"/>
      <c r="BS5" s="181"/>
      <c r="BT5" s="181"/>
      <c r="BU5" s="181"/>
      <c r="BV5" s="181"/>
      <c r="BW5" s="181"/>
      <c r="BX5" s="181"/>
      <c r="BY5" s="181"/>
      <c r="BZ5" s="181"/>
      <c r="CA5" s="181"/>
      <c r="CB5" s="181"/>
      <c r="CC5" s="181"/>
      <c r="CD5" s="181"/>
      <c r="CE5" s="181"/>
      <c r="CF5" s="181"/>
      <c r="CG5" s="181"/>
      <c r="CH5" s="181"/>
      <c r="CI5" s="181"/>
      <c r="CJ5" s="135"/>
    </row>
    <row r="6" spans="1:88" x14ac:dyDescent="0.25">
      <c r="A6" s="181"/>
      <c r="B6" s="181"/>
      <c r="C6" s="181"/>
      <c r="D6" s="181"/>
      <c r="E6" s="181"/>
      <c r="F6" s="181"/>
      <c r="G6" s="181"/>
      <c r="H6" s="181"/>
      <c r="I6" s="181"/>
      <c r="J6" s="181"/>
      <c r="K6" s="181"/>
      <c r="L6" s="181"/>
      <c r="M6" s="181"/>
      <c r="N6" s="181"/>
      <c r="O6" s="181"/>
      <c r="P6" s="181"/>
      <c r="Q6" s="181"/>
      <c r="R6" s="181"/>
      <c r="S6" s="181"/>
      <c r="T6" s="181"/>
      <c r="U6" s="181"/>
      <c r="V6" s="181"/>
      <c r="W6" s="181"/>
      <c r="X6" s="181"/>
      <c r="Y6" s="181"/>
      <c r="Z6" s="181"/>
      <c r="AA6" s="181"/>
      <c r="AB6" s="181"/>
      <c r="AC6" s="181"/>
      <c r="AD6" s="181"/>
      <c r="AE6" s="181"/>
      <c r="AF6" s="181"/>
      <c r="AG6" s="181"/>
      <c r="AH6" s="181"/>
      <c r="AI6" s="181"/>
      <c r="AJ6" s="181"/>
      <c r="AK6" s="181"/>
      <c r="AL6" s="181"/>
      <c r="AM6" s="181"/>
      <c r="AN6" s="181"/>
      <c r="AO6" s="181"/>
      <c r="AP6" s="181"/>
      <c r="AQ6" s="181"/>
      <c r="AR6" s="181"/>
      <c r="AS6" s="181"/>
      <c r="AT6" s="181"/>
      <c r="AU6" s="181"/>
      <c r="AV6" s="181"/>
      <c r="AW6" s="181"/>
      <c r="AX6" s="181"/>
      <c r="AY6" s="181"/>
      <c r="AZ6" s="181"/>
      <c r="BA6" s="181"/>
      <c r="BB6" s="181"/>
      <c r="BC6" s="181"/>
      <c r="BD6" s="181"/>
      <c r="BE6" s="181"/>
      <c r="BF6" s="181"/>
      <c r="BG6" s="181"/>
      <c r="BH6" s="181"/>
      <c r="BI6" s="181"/>
      <c r="BJ6" s="181"/>
      <c r="BK6" s="181"/>
      <c r="BL6" s="181"/>
      <c r="BM6" s="181"/>
      <c r="BN6" s="181"/>
      <c r="BO6" s="181"/>
      <c r="BP6" s="181"/>
      <c r="BQ6" s="181"/>
      <c r="BR6" s="181"/>
      <c r="BS6" s="181"/>
      <c r="BT6" s="181"/>
      <c r="BU6" s="181"/>
      <c r="BV6" s="181"/>
      <c r="BW6" s="181"/>
      <c r="BX6" s="181"/>
      <c r="BY6" s="181"/>
      <c r="BZ6" s="181"/>
      <c r="CA6" s="181"/>
      <c r="CB6" s="181"/>
      <c r="CC6" s="181"/>
      <c r="CD6" s="181"/>
      <c r="CE6" s="181"/>
      <c r="CF6" s="181"/>
      <c r="CG6" s="181"/>
      <c r="CH6" s="181"/>
      <c r="CI6" s="181"/>
      <c r="CJ6" s="135"/>
    </row>
    <row r="7" spans="1:88" x14ac:dyDescent="0.25">
      <c r="A7" s="181"/>
      <c r="B7" s="181"/>
      <c r="C7" s="181"/>
      <c r="D7" s="181"/>
      <c r="E7" s="181"/>
      <c r="F7" s="181"/>
      <c r="G7" s="181"/>
      <c r="H7" s="181"/>
      <c r="I7" s="181"/>
      <c r="J7" s="181"/>
      <c r="K7" s="181"/>
      <c r="L7" s="181"/>
      <c r="M7" s="181"/>
      <c r="N7" s="181"/>
      <c r="O7" s="181"/>
      <c r="P7" s="181"/>
      <c r="Q7" s="181"/>
      <c r="R7" s="181"/>
      <c r="S7" s="181"/>
      <c r="T7" s="181"/>
      <c r="U7" s="181"/>
      <c r="V7" s="181"/>
      <c r="W7" s="181"/>
      <c r="X7" s="181"/>
      <c r="Y7" s="181"/>
      <c r="Z7" s="181"/>
      <c r="AA7" s="181"/>
      <c r="AB7" s="181"/>
      <c r="AC7" s="181"/>
      <c r="AD7" s="181"/>
      <c r="AE7" s="181"/>
      <c r="AF7" s="181"/>
      <c r="AG7" s="181"/>
      <c r="AH7" s="181"/>
      <c r="AI7" s="181"/>
      <c r="AJ7" s="181"/>
      <c r="AK7" s="181"/>
      <c r="AL7" s="181"/>
      <c r="AM7" s="181"/>
      <c r="AN7" s="181"/>
      <c r="AO7" s="181"/>
      <c r="AP7" s="181"/>
      <c r="AQ7" s="181"/>
      <c r="AR7" s="181"/>
      <c r="AS7" s="181"/>
      <c r="AT7" s="181"/>
      <c r="AU7" s="181"/>
      <c r="AV7" s="181"/>
      <c r="AW7" s="181"/>
      <c r="AX7" s="181"/>
      <c r="AY7" s="181"/>
      <c r="AZ7" s="181"/>
      <c r="BA7" s="181"/>
      <c r="BB7" s="181"/>
      <c r="BC7" s="181"/>
      <c r="BD7" s="181"/>
      <c r="BE7" s="181"/>
      <c r="BF7" s="181"/>
      <c r="BG7" s="181"/>
      <c r="BH7" s="181"/>
      <c r="BI7" s="181"/>
      <c r="BJ7" s="181"/>
      <c r="BK7" s="181"/>
      <c r="BL7" s="181"/>
      <c r="BM7" s="181"/>
      <c r="BN7" s="181"/>
      <c r="BO7" s="181"/>
      <c r="BP7" s="181"/>
      <c r="BQ7" s="181"/>
      <c r="BR7" s="181"/>
      <c r="BS7" s="181"/>
      <c r="BT7" s="181"/>
      <c r="BU7" s="181"/>
      <c r="BV7" s="181"/>
      <c r="BW7" s="181"/>
      <c r="BX7" s="181"/>
      <c r="BY7" s="181"/>
      <c r="BZ7" s="181"/>
      <c r="CA7" s="181"/>
      <c r="CB7" s="181"/>
      <c r="CC7" s="181"/>
      <c r="CD7" s="181"/>
      <c r="CE7" s="181"/>
      <c r="CF7" s="181"/>
      <c r="CG7" s="181"/>
      <c r="CH7" s="181"/>
      <c r="CI7" s="181"/>
      <c r="CJ7" s="135"/>
    </row>
    <row r="8" spans="1:88" ht="18" customHeight="1" x14ac:dyDescent="0.25">
      <c r="A8" s="181"/>
      <c r="B8" s="181"/>
      <c r="C8" s="181"/>
      <c r="D8" s="181"/>
      <c r="E8" s="181"/>
      <c r="F8" s="181"/>
      <c r="G8" s="181"/>
      <c r="H8" s="181"/>
      <c r="I8" s="181"/>
      <c r="J8" s="181"/>
      <c r="K8" s="181"/>
      <c r="L8" s="181"/>
      <c r="M8" s="181"/>
      <c r="N8" s="181"/>
      <c r="O8" s="181"/>
      <c r="P8" s="181"/>
      <c r="Q8" s="181"/>
      <c r="R8" s="181"/>
      <c r="S8" s="181"/>
      <c r="T8" s="181"/>
      <c r="U8" s="181"/>
      <c r="V8" s="181"/>
      <c r="W8" s="181"/>
      <c r="X8" s="181"/>
      <c r="Y8" s="181"/>
      <c r="Z8" s="181"/>
      <c r="AA8" s="181"/>
      <c r="AB8" s="181"/>
      <c r="AC8" s="181"/>
      <c r="AD8" s="181"/>
      <c r="AE8" s="181"/>
      <c r="AF8" s="181"/>
      <c r="AG8" s="181"/>
      <c r="AH8" s="181"/>
      <c r="AI8" s="181"/>
      <c r="AJ8" s="181"/>
      <c r="AK8" s="181"/>
      <c r="AL8" s="181"/>
      <c r="AM8" s="181"/>
      <c r="AN8" s="181"/>
      <c r="AO8" s="181"/>
      <c r="AP8" s="181"/>
      <c r="AQ8" s="181"/>
      <c r="AR8" s="181"/>
      <c r="AS8" s="181"/>
      <c r="AT8" s="181"/>
      <c r="AU8" s="181"/>
      <c r="AV8" s="181"/>
      <c r="AW8" s="181"/>
      <c r="AX8" s="181"/>
      <c r="AY8" s="181"/>
      <c r="AZ8" s="181"/>
      <c r="BA8" s="181"/>
      <c r="BB8" s="181"/>
      <c r="BC8" s="181"/>
      <c r="BD8" s="181"/>
      <c r="BE8" s="181"/>
      <c r="BF8" s="181"/>
      <c r="BG8" s="181"/>
      <c r="BH8" s="181"/>
      <c r="BI8" s="181"/>
      <c r="BJ8" s="181"/>
      <c r="BK8" s="181"/>
      <c r="BL8" s="181"/>
      <c r="BM8" s="181"/>
      <c r="BN8" s="181"/>
      <c r="BO8" s="181"/>
      <c r="BP8" s="181"/>
      <c r="BQ8" s="181"/>
      <c r="BR8" s="181"/>
      <c r="BS8" s="181"/>
      <c r="BT8" s="181"/>
      <c r="BU8" s="181"/>
      <c r="BV8" s="181"/>
      <c r="BW8" s="181"/>
      <c r="BX8" s="181"/>
      <c r="BY8" s="181"/>
      <c r="BZ8" s="181"/>
      <c r="CA8" s="181"/>
      <c r="CB8" s="181"/>
      <c r="CC8" s="181"/>
      <c r="CD8" s="181"/>
      <c r="CE8" s="181"/>
      <c r="CF8" s="181"/>
      <c r="CG8" s="181"/>
      <c r="CH8" s="181"/>
      <c r="CI8" s="181"/>
      <c r="CJ8" s="135"/>
    </row>
    <row r="9" spans="1:88" x14ac:dyDescent="0.25">
      <c r="A9" s="183" t="str">
        <f xml:space="preserve"> Фамилия&amp;" "&amp; Имя&amp;" "&amp;Отчество</f>
        <v xml:space="preserve">  </v>
      </c>
      <c r="B9" s="183"/>
      <c r="C9" s="183"/>
      <c r="D9" s="183"/>
      <c r="E9" s="183"/>
      <c r="F9" s="183"/>
      <c r="G9" s="183"/>
      <c r="H9" s="183"/>
      <c r="I9" s="183"/>
      <c r="J9" s="183"/>
      <c r="K9" s="183"/>
      <c r="L9" s="183"/>
      <c r="M9" s="183"/>
      <c r="N9" s="183"/>
      <c r="O9" s="183"/>
      <c r="P9" s="183"/>
      <c r="Q9" s="183"/>
      <c r="R9" s="183"/>
      <c r="S9" s="183"/>
      <c r="T9" s="183"/>
      <c r="U9" s="183"/>
      <c r="V9" s="183"/>
      <c r="W9" s="183"/>
      <c r="X9" s="183"/>
      <c r="Y9" s="183"/>
      <c r="Z9" s="183"/>
      <c r="AA9" s="183"/>
      <c r="AB9" s="183"/>
      <c r="AC9" s="183"/>
      <c r="AD9" s="183"/>
      <c r="AE9" s="183"/>
      <c r="AF9" s="183"/>
      <c r="AG9" s="183"/>
      <c r="AH9" s="183"/>
      <c r="AI9" s="183"/>
      <c r="AJ9" s="183"/>
      <c r="AK9" s="183"/>
      <c r="AL9" s="183"/>
      <c r="AM9" s="183"/>
      <c r="AN9" s="183"/>
      <c r="AO9" s="183"/>
      <c r="AP9" s="183"/>
      <c r="AQ9" s="183"/>
      <c r="AR9" s="183"/>
      <c r="AS9" s="183"/>
      <c r="AT9" s="183"/>
      <c r="AU9" s="183"/>
      <c r="AV9" s="183"/>
      <c r="AW9" s="183"/>
      <c r="AX9" s="183"/>
      <c r="AY9" s="183"/>
      <c r="AZ9" s="183"/>
      <c r="BA9" s="183"/>
      <c r="BB9" s="183"/>
      <c r="BC9" s="183"/>
      <c r="BD9" s="183"/>
      <c r="BE9" s="183"/>
      <c r="BF9" s="183"/>
      <c r="BG9" s="183"/>
      <c r="BH9" s="183"/>
      <c r="BI9" s="183"/>
      <c r="BJ9" s="183"/>
      <c r="BK9" s="183"/>
      <c r="BL9" s="183"/>
      <c r="BM9" s="183"/>
      <c r="BN9" s="183"/>
      <c r="BO9" s="183"/>
      <c r="BP9" s="183"/>
      <c r="BQ9" s="183"/>
      <c r="BR9" s="183"/>
      <c r="BS9" s="183"/>
      <c r="BT9" s="183"/>
      <c r="BU9" s="183"/>
      <c r="BV9" s="183"/>
      <c r="BW9" s="183"/>
      <c r="BX9" s="183"/>
      <c r="BY9" s="183"/>
      <c r="BZ9" s="183"/>
      <c r="CA9" s="183"/>
      <c r="CB9" s="183"/>
      <c r="CC9" s="183"/>
      <c r="CD9" s="183"/>
      <c r="CE9" s="183"/>
      <c r="CF9" s="183"/>
      <c r="CG9" s="183"/>
      <c r="CH9" s="183"/>
      <c r="CI9" s="183"/>
      <c r="CJ9" s="183"/>
    </row>
    <row r="10" spans="1:88" x14ac:dyDescent="0.25">
      <c r="A10" s="193" t="s">
        <v>906</v>
      </c>
      <c r="B10" s="193"/>
      <c r="C10" s="193"/>
      <c r="D10" s="193"/>
      <c r="E10" s="193"/>
      <c r="F10" s="193"/>
      <c r="G10" s="193"/>
      <c r="H10" s="193"/>
      <c r="I10" s="193"/>
      <c r="J10" s="193"/>
      <c r="K10" s="193"/>
      <c r="L10" s="193"/>
      <c r="M10" s="193"/>
      <c r="N10" s="193"/>
      <c r="O10" s="193"/>
      <c r="P10" s="193"/>
      <c r="Q10" s="193"/>
      <c r="R10" s="193"/>
      <c r="S10" s="193"/>
      <c r="T10" s="193"/>
      <c r="U10" s="193"/>
      <c r="V10" s="193"/>
      <c r="W10" s="193"/>
      <c r="X10" s="193"/>
      <c r="Y10" s="193"/>
      <c r="Z10" s="193"/>
      <c r="AA10" s="193"/>
      <c r="AB10" s="193"/>
      <c r="AC10" s="193"/>
      <c r="AD10" s="193"/>
      <c r="AE10" s="193"/>
      <c r="AF10" s="193"/>
      <c r="AG10" s="193"/>
      <c r="AH10" s="193"/>
      <c r="AI10" s="193"/>
      <c r="AJ10" s="193"/>
      <c r="AK10" s="193"/>
      <c r="AL10" s="193"/>
      <c r="AM10" s="193"/>
      <c r="AN10" s="193"/>
      <c r="AO10" s="193"/>
      <c r="AP10" s="193"/>
      <c r="AQ10" s="193"/>
      <c r="AR10" s="193"/>
      <c r="AS10" s="193"/>
      <c r="AT10" s="193"/>
      <c r="AU10" s="193"/>
      <c r="AV10" s="193"/>
      <c r="AW10" s="193"/>
      <c r="AX10" s="193"/>
      <c r="AY10" s="193"/>
      <c r="AZ10" s="193"/>
      <c r="BA10" s="193"/>
      <c r="BB10" s="193"/>
      <c r="BC10" s="193"/>
      <c r="BD10" s="193"/>
      <c r="BE10" s="193"/>
      <c r="BF10" s="193"/>
      <c r="BG10" s="193"/>
      <c r="BH10" s="193"/>
      <c r="BI10" s="193"/>
      <c r="BJ10" s="193"/>
      <c r="BK10" s="193"/>
      <c r="BL10" s="193"/>
      <c r="BM10" s="193"/>
      <c r="BN10" s="193"/>
      <c r="BO10" s="193"/>
      <c r="BP10" s="193"/>
      <c r="BQ10" s="193"/>
      <c r="BR10" s="193"/>
      <c r="BS10" s="193"/>
      <c r="BT10" s="193"/>
      <c r="BU10" s="193"/>
      <c r="BV10" s="193"/>
      <c r="BW10" s="193"/>
      <c r="BX10" s="193"/>
      <c r="BY10" s="193"/>
      <c r="BZ10" s="193"/>
      <c r="CA10" s="193"/>
      <c r="CB10" s="193"/>
      <c r="CC10" s="193"/>
      <c r="CD10" s="193"/>
      <c r="CE10" s="193"/>
      <c r="CF10" s="193"/>
      <c r="CG10" s="193"/>
      <c r="CH10" s="193"/>
      <c r="CI10" s="193"/>
      <c r="CJ10" s="193"/>
    </row>
    <row r="11" spans="1:88" x14ac:dyDescent="0.25">
      <c r="A11" s="180" t="s">
        <v>907</v>
      </c>
      <c r="B11" s="180"/>
      <c r="C11" s="180"/>
      <c r="D11" s="180"/>
      <c r="E11" s="180"/>
      <c r="F11" s="180"/>
      <c r="G11" s="180"/>
      <c r="H11" s="180"/>
      <c r="I11" s="180"/>
      <c r="J11" s="180"/>
      <c r="K11" s="180"/>
      <c r="L11" s="180"/>
      <c r="M11" s="180"/>
      <c r="N11" s="180"/>
      <c r="O11" s="180"/>
      <c r="P11" s="180"/>
      <c r="Q11" s="180"/>
      <c r="R11" s="180"/>
      <c r="S11" s="180"/>
      <c r="T11" s="180"/>
      <c r="U11" s="180"/>
      <c r="V11" s="180"/>
      <c r="W11" s="180"/>
      <c r="X11" s="180"/>
      <c r="Y11" s="180"/>
      <c r="Z11" s="180"/>
      <c r="AA11" s="180"/>
      <c r="AB11" s="180"/>
      <c r="AC11" s="180"/>
      <c r="AD11" s="180"/>
      <c r="AE11" s="180"/>
      <c r="AF11" s="180"/>
      <c r="AG11" s="180"/>
      <c r="AH11" s="180"/>
      <c r="AI11" s="180"/>
      <c r="AJ11" s="180"/>
      <c r="AK11" s="180"/>
      <c r="AL11" s="180"/>
      <c r="AM11" s="180"/>
      <c r="AN11" s="180"/>
      <c r="AO11" s="180"/>
      <c r="AP11" s="180"/>
      <c r="AQ11" s="180"/>
      <c r="AR11" s="180"/>
      <c r="AS11" s="180"/>
      <c r="AT11" s="180"/>
      <c r="AU11" s="180"/>
      <c r="AV11" s="180"/>
      <c r="AW11" s="180"/>
      <c r="AX11" s="180"/>
      <c r="AY11" s="180"/>
      <c r="AZ11" s="180"/>
      <c r="BA11" s="180"/>
      <c r="BB11" s="180"/>
      <c r="BC11" s="180"/>
      <c r="BD11" s="180"/>
      <c r="BE11" s="180"/>
      <c r="BF11" s="180"/>
      <c r="BG11" s="180"/>
      <c r="BH11" s="180"/>
      <c r="BI11" s="180"/>
      <c r="BJ11" s="180"/>
      <c r="BK11" s="180"/>
      <c r="BL11" s="180"/>
      <c r="BM11" s="180"/>
      <c r="BN11" s="180"/>
      <c r="BO11" s="180"/>
      <c r="BP11" s="180"/>
      <c r="BQ11" s="180"/>
      <c r="BR11" s="180"/>
      <c r="BS11" s="180"/>
      <c r="BT11" s="180"/>
      <c r="BU11" s="180"/>
      <c r="BV11" s="180"/>
      <c r="BW11" s="180"/>
      <c r="BX11" s="180"/>
      <c r="BY11" s="180"/>
      <c r="BZ11" s="180"/>
      <c r="CA11" s="180"/>
      <c r="CB11" s="180"/>
      <c r="CC11" s="180"/>
      <c r="CD11" s="180"/>
      <c r="CE11" s="180"/>
      <c r="CF11" s="180"/>
      <c r="CG11" s="180"/>
      <c r="CH11" s="180"/>
      <c r="CI11" s="180"/>
      <c r="CJ11" s="180"/>
    </row>
    <row r="12" spans="1:88" x14ac:dyDescent="0.25">
      <c r="A12" s="180"/>
      <c r="B12" s="180"/>
      <c r="C12" s="180"/>
      <c r="D12" s="180"/>
      <c r="E12" s="180"/>
      <c r="F12" s="180"/>
      <c r="G12" s="180"/>
      <c r="H12" s="180"/>
      <c r="I12" s="180"/>
      <c r="J12" s="180"/>
      <c r="K12" s="180"/>
      <c r="L12" s="180"/>
      <c r="M12" s="180"/>
      <c r="N12" s="180"/>
      <c r="O12" s="180"/>
      <c r="P12" s="180"/>
      <c r="Q12" s="180"/>
      <c r="R12" s="180"/>
      <c r="S12" s="180"/>
      <c r="T12" s="180"/>
      <c r="U12" s="180"/>
      <c r="V12" s="180"/>
      <c r="W12" s="180"/>
      <c r="X12" s="180"/>
      <c r="Y12" s="180"/>
      <c r="Z12" s="180"/>
      <c r="AA12" s="180"/>
      <c r="AB12" s="180"/>
      <c r="AC12" s="180"/>
      <c r="AD12" s="180"/>
      <c r="AE12" s="180"/>
      <c r="AF12" s="180"/>
      <c r="AG12" s="180"/>
      <c r="AH12" s="180"/>
      <c r="AI12" s="180"/>
      <c r="AJ12" s="180"/>
      <c r="AK12" s="180"/>
      <c r="AL12" s="180"/>
      <c r="AM12" s="180"/>
      <c r="AN12" s="180"/>
      <c r="AO12" s="180"/>
      <c r="AP12" s="180"/>
      <c r="AQ12" s="180"/>
      <c r="AR12" s="180"/>
      <c r="AS12" s="180"/>
      <c r="AT12" s="180"/>
      <c r="AU12" s="180"/>
      <c r="AV12" s="180"/>
      <c r="AW12" s="180"/>
      <c r="AX12" s="180"/>
      <c r="AY12" s="180"/>
      <c r="AZ12" s="180"/>
      <c r="BA12" s="180"/>
      <c r="BB12" s="180"/>
      <c r="BC12" s="180"/>
      <c r="BD12" s="180"/>
      <c r="BE12" s="180"/>
      <c r="BF12" s="180"/>
      <c r="BG12" s="180"/>
      <c r="BH12" s="180"/>
      <c r="BI12" s="180"/>
      <c r="BJ12" s="180"/>
      <c r="BK12" s="180"/>
      <c r="BL12" s="180"/>
      <c r="BM12" s="180"/>
      <c r="BN12" s="180"/>
      <c r="BO12" s="180"/>
      <c r="BP12" s="180"/>
      <c r="BQ12" s="180"/>
      <c r="BR12" s="180"/>
      <c r="BS12" s="180"/>
      <c r="BT12" s="180"/>
      <c r="BU12" s="180"/>
      <c r="BV12" s="180"/>
      <c r="BW12" s="180"/>
      <c r="BX12" s="180"/>
      <c r="BY12" s="180"/>
      <c r="BZ12" s="180"/>
      <c r="CA12" s="180"/>
      <c r="CB12" s="180"/>
      <c r="CC12" s="180"/>
      <c r="CD12" s="180"/>
      <c r="CE12" s="180"/>
      <c r="CF12" s="180"/>
      <c r="CG12" s="180"/>
      <c r="CH12" s="180"/>
      <c r="CI12" s="180"/>
      <c r="CJ12" s="180"/>
    </row>
    <row r="13" spans="1:88" x14ac:dyDescent="0.25">
      <c r="A13" s="185" t="s">
        <v>908</v>
      </c>
      <c r="B13" s="185"/>
      <c r="C13" s="185"/>
      <c r="D13" s="185"/>
      <c r="E13" s="185"/>
      <c r="F13" s="185"/>
      <c r="G13" s="185"/>
      <c r="H13" s="185"/>
      <c r="I13" s="185"/>
      <c r="J13" s="185"/>
      <c r="K13" s="185"/>
      <c r="L13" s="185"/>
      <c r="M13" s="185"/>
      <c r="N13" s="185"/>
      <c r="O13" s="185"/>
      <c r="P13" s="185"/>
      <c r="Q13" s="185"/>
      <c r="R13" s="185"/>
      <c r="S13" s="185"/>
      <c r="T13" s="185"/>
      <c r="U13" s="185"/>
      <c r="V13" s="185"/>
      <c r="W13" s="185"/>
      <c r="X13" s="185"/>
      <c r="Y13" s="185"/>
      <c r="Z13" s="185"/>
      <c r="AA13" s="185"/>
      <c r="AB13" s="185"/>
      <c r="AC13" s="185"/>
      <c r="AD13" s="185"/>
      <c r="AE13" s="185"/>
      <c r="AF13" s="185"/>
      <c r="AG13" s="185"/>
      <c r="AH13" s="185"/>
      <c r="AI13" s="185"/>
      <c r="AJ13" s="185"/>
      <c r="AK13" s="185"/>
      <c r="AL13" s="185"/>
      <c r="AM13" s="185"/>
      <c r="AN13" s="185"/>
      <c r="AO13" s="185"/>
      <c r="AP13" s="185"/>
      <c r="AQ13" s="185"/>
      <c r="AR13" s="185"/>
      <c r="AS13" s="185"/>
      <c r="AT13" s="185"/>
      <c r="AU13" s="185"/>
      <c r="AV13" s="185"/>
      <c r="AW13" s="185"/>
      <c r="AX13" s="185"/>
      <c r="AY13" s="185"/>
      <c r="AZ13" s="185"/>
      <c r="BA13" s="185"/>
      <c r="BB13" s="185"/>
      <c r="BC13" s="185"/>
      <c r="BD13" s="185"/>
      <c r="BE13" s="185"/>
      <c r="BF13" s="185"/>
      <c r="BG13" s="185"/>
      <c r="BH13" s="185"/>
      <c r="BI13" s="185"/>
      <c r="BJ13" s="185"/>
      <c r="BK13" s="185"/>
      <c r="BL13" s="185"/>
      <c r="BM13" s="185"/>
      <c r="BN13" s="185"/>
      <c r="BO13" s="185"/>
      <c r="BP13" s="185"/>
      <c r="BQ13" s="185"/>
      <c r="BR13" s="185"/>
      <c r="BS13" s="185"/>
      <c r="BT13" s="185"/>
      <c r="BU13" s="185"/>
      <c r="BV13" s="185"/>
      <c r="BW13" s="185"/>
      <c r="BX13" s="185"/>
      <c r="BY13" s="185"/>
      <c r="BZ13" s="185"/>
      <c r="CA13" s="185"/>
      <c r="CB13" s="185"/>
      <c r="CC13" s="185"/>
      <c r="CD13" s="185"/>
      <c r="CE13" s="185"/>
      <c r="CF13" s="185"/>
      <c r="CG13" s="185"/>
      <c r="CH13" s="185"/>
      <c r="CI13" s="185"/>
      <c r="CJ13" s="85"/>
    </row>
    <row r="14" spans="1:88" x14ac:dyDescent="0.25">
      <c r="A14" s="191" t="s">
        <v>1770</v>
      </c>
      <c r="B14" s="191"/>
      <c r="C14" s="191"/>
      <c r="D14" s="191"/>
      <c r="E14" s="191"/>
      <c r="F14" s="191"/>
      <c r="G14" s="191"/>
      <c r="H14" s="191"/>
      <c r="I14" s="191"/>
      <c r="J14" s="191"/>
      <c r="K14" s="191"/>
      <c r="L14" s="191"/>
      <c r="M14" s="191"/>
      <c r="N14" s="191"/>
      <c r="O14" s="191"/>
      <c r="P14" s="191"/>
      <c r="Q14" s="191"/>
      <c r="R14" s="191"/>
      <c r="S14" s="191"/>
      <c r="T14" s="191"/>
      <c r="U14" s="191"/>
      <c r="V14" s="191"/>
      <c r="W14" s="191"/>
      <c r="X14" s="191"/>
      <c r="Y14" s="191"/>
      <c r="Z14" s="191"/>
      <c r="AA14" s="191"/>
      <c r="AB14" s="191"/>
      <c r="AC14" s="191"/>
      <c r="AD14" s="191"/>
      <c r="AE14" s="191"/>
      <c r="AF14" s="191"/>
      <c r="AG14" s="191"/>
      <c r="AH14" s="191"/>
      <c r="AI14" s="191"/>
      <c r="AJ14" s="191"/>
      <c r="AK14" s="191"/>
      <c r="AL14" s="191"/>
      <c r="AM14" s="191"/>
      <c r="AN14" s="191"/>
      <c r="AO14" s="191"/>
      <c r="AP14" s="191"/>
      <c r="AQ14" s="191"/>
      <c r="AR14" s="191"/>
      <c r="AS14" s="191"/>
      <c r="AT14" s="191"/>
      <c r="AU14" s="191"/>
      <c r="AV14" s="191"/>
      <c r="AW14" s="191"/>
      <c r="AX14" s="191"/>
      <c r="AY14" s="191"/>
      <c r="AZ14" s="191"/>
      <c r="BA14" s="191"/>
      <c r="BB14" s="191"/>
      <c r="BC14" s="191"/>
      <c r="BD14" s="191"/>
      <c r="BE14" s="191"/>
      <c r="BF14" s="191"/>
      <c r="BG14" s="191"/>
      <c r="BH14" s="191"/>
      <c r="BI14" s="191"/>
      <c r="BJ14" s="191"/>
      <c r="BK14" s="191"/>
      <c r="BL14" s="191"/>
      <c r="BM14" s="191"/>
      <c r="BN14" s="191"/>
      <c r="BO14" s="191"/>
      <c r="BP14" s="191"/>
      <c r="BQ14" s="191"/>
      <c r="BR14" s="191"/>
      <c r="BS14" s="191"/>
      <c r="BT14" s="191"/>
      <c r="BU14" s="191"/>
      <c r="BV14" s="191"/>
      <c r="BW14" s="191"/>
      <c r="BX14" s="191"/>
      <c r="BY14" s="191"/>
      <c r="BZ14" s="191"/>
      <c r="CA14" s="191"/>
      <c r="CB14" s="191"/>
      <c r="CC14" s="191"/>
      <c r="CD14" s="191"/>
      <c r="CE14" s="191"/>
      <c r="CF14" s="191"/>
      <c r="CG14" s="191"/>
      <c r="CH14" s="191"/>
      <c r="CI14" s="191"/>
      <c r="CJ14" s="85"/>
    </row>
    <row r="15" spans="1:88" x14ac:dyDescent="0.25">
      <c r="A15" s="192" t="str">
        <f xml:space="preserve"> IF(Вид_обучения="","",Вид_обучения)</f>
        <v/>
      </c>
      <c r="B15" s="192"/>
      <c r="C15" s="192"/>
      <c r="D15" s="192"/>
      <c r="E15" s="192"/>
      <c r="F15" s="192"/>
      <c r="G15" s="192"/>
      <c r="H15" s="192"/>
      <c r="I15" s="192"/>
      <c r="J15" s="192"/>
      <c r="K15" s="192"/>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192"/>
      <c r="AO15" s="192"/>
      <c r="AP15" s="192"/>
      <c r="AQ15" s="192"/>
      <c r="AR15" s="192"/>
      <c r="AS15" s="192"/>
      <c r="AT15" s="192"/>
      <c r="AU15" s="192"/>
      <c r="AV15" s="192"/>
      <c r="AW15" s="192"/>
      <c r="AX15" s="192"/>
      <c r="AY15" s="192"/>
      <c r="AZ15" s="192"/>
      <c r="BA15" s="192"/>
      <c r="BB15" s="192"/>
      <c r="BC15" s="192"/>
      <c r="BD15" s="192"/>
      <c r="BE15" s="192"/>
      <c r="BF15" s="192"/>
      <c r="BG15" s="192"/>
      <c r="BH15" s="192"/>
      <c r="BI15" s="192"/>
      <c r="BJ15" s="192"/>
      <c r="BK15" s="192"/>
      <c r="BL15" s="192"/>
      <c r="BM15" s="192"/>
      <c r="BN15" s="192"/>
      <c r="BO15" s="192"/>
      <c r="BP15" s="192"/>
      <c r="BQ15" s="192"/>
      <c r="BR15" s="192"/>
      <c r="BS15" s="192"/>
      <c r="BT15" s="192"/>
      <c r="BU15" s="192"/>
      <c r="BV15" s="192"/>
      <c r="BW15" s="192"/>
      <c r="BX15" s="192"/>
      <c r="BY15" s="192"/>
      <c r="BZ15" s="192"/>
      <c r="CA15" s="192"/>
      <c r="CB15" s="192"/>
      <c r="CC15" s="192"/>
      <c r="CD15" s="192"/>
      <c r="CE15" s="192"/>
      <c r="CF15" s="192"/>
      <c r="CG15" s="192"/>
      <c r="CH15" s="192"/>
      <c r="CI15" s="192"/>
      <c r="CJ15" s="85"/>
    </row>
    <row r="16" spans="1:88" x14ac:dyDescent="0.25">
      <c r="A16" s="188" t="s">
        <v>909</v>
      </c>
      <c r="B16" s="188"/>
      <c r="C16" s="188"/>
      <c r="D16" s="188"/>
      <c r="E16" s="188"/>
      <c r="F16" s="188"/>
      <c r="G16" s="188"/>
      <c r="H16" s="188"/>
      <c r="I16" s="188"/>
      <c r="J16" s="188"/>
      <c r="K16" s="188"/>
      <c r="L16" s="188"/>
      <c r="M16" s="188"/>
      <c r="N16" s="188"/>
      <c r="O16" s="188"/>
      <c r="P16" s="188"/>
      <c r="Q16" s="188"/>
      <c r="R16" s="188"/>
      <c r="S16" s="188"/>
      <c r="T16" s="188"/>
      <c r="U16" s="188"/>
      <c r="V16" s="188"/>
      <c r="W16" s="188"/>
      <c r="X16" s="188"/>
      <c r="Y16" s="188"/>
      <c r="Z16" s="188"/>
      <c r="AA16" s="188"/>
      <c r="AB16" s="188"/>
      <c r="AC16" s="188"/>
      <c r="AD16" s="188"/>
      <c r="AE16" s="188"/>
      <c r="AF16" s="188"/>
      <c r="AG16" s="188"/>
      <c r="AH16" s="188"/>
      <c r="AI16" s="188"/>
      <c r="AJ16" s="188"/>
      <c r="AK16" s="188"/>
      <c r="AL16" s="188"/>
      <c r="AM16" s="188"/>
      <c r="AN16" s="188"/>
      <c r="AO16" s="188"/>
      <c r="AP16" s="188"/>
      <c r="AQ16" s="188"/>
      <c r="AR16" s="188"/>
      <c r="AS16" s="188"/>
      <c r="AT16" s="188"/>
      <c r="AU16" s="188"/>
      <c r="AV16" s="188"/>
      <c r="AW16" s="188"/>
      <c r="AX16" s="188"/>
      <c r="AY16" s="188"/>
      <c r="AZ16" s="188"/>
      <c r="BA16" s="188"/>
      <c r="BB16" s="188"/>
      <c r="BC16" s="188"/>
      <c r="BD16" s="188"/>
      <c r="BE16" s="188"/>
      <c r="BF16" s="188"/>
      <c r="BG16" s="188"/>
      <c r="BH16" s="188"/>
      <c r="BI16" s="188"/>
      <c r="BJ16" s="188"/>
      <c r="BK16" s="188"/>
      <c r="BL16" s="188"/>
      <c r="BM16" s="188"/>
      <c r="BN16" s="188"/>
      <c r="BO16" s="188"/>
      <c r="BP16" s="188"/>
      <c r="BQ16" s="188"/>
      <c r="BR16" s="188"/>
      <c r="BS16" s="188"/>
      <c r="BT16" s="188"/>
      <c r="BU16" s="188"/>
      <c r="BV16" s="188"/>
      <c r="BW16" s="188"/>
      <c r="BX16" s="188"/>
      <c r="BY16" s="188"/>
      <c r="BZ16" s="188"/>
      <c r="CA16" s="188"/>
      <c r="CB16" s="188"/>
      <c r="CC16" s="188"/>
      <c r="CD16" s="188"/>
      <c r="CE16" s="188"/>
      <c r="CF16" s="188"/>
      <c r="CG16" s="188"/>
      <c r="CH16" s="188"/>
      <c r="CI16" s="188"/>
      <c r="CJ16" s="85"/>
    </row>
    <row r="17" spans="1:88" x14ac:dyDescent="0.25">
      <c r="A17" s="181" t="s">
        <v>1771</v>
      </c>
      <c r="B17" s="181"/>
      <c r="C17" s="181"/>
      <c r="D17" s="181"/>
      <c r="E17" s="181"/>
      <c r="F17" s="181"/>
      <c r="G17" s="181"/>
      <c r="H17" s="181"/>
      <c r="I17" s="181"/>
      <c r="J17" s="181"/>
      <c r="K17" s="181"/>
      <c r="L17" s="181"/>
      <c r="M17" s="181"/>
      <c r="N17" s="181"/>
      <c r="O17" s="181"/>
      <c r="P17" s="181"/>
      <c r="Q17" s="181"/>
      <c r="R17" s="181"/>
      <c r="S17" s="181"/>
      <c r="T17" s="181"/>
      <c r="U17" s="181"/>
      <c r="V17" s="181"/>
      <c r="W17" s="181"/>
      <c r="X17" s="181"/>
      <c r="Y17" s="181"/>
      <c r="Z17" s="181"/>
      <c r="AA17" s="181"/>
      <c r="AB17" s="181"/>
      <c r="AC17" s="181"/>
      <c r="AD17" s="181"/>
      <c r="AE17" s="181"/>
      <c r="AF17" s="181"/>
      <c r="AG17" s="181"/>
      <c r="AH17" s="181"/>
      <c r="AI17" s="181"/>
      <c r="AJ17" s="181"/>
      <c r="AK17" s="181"/>
      <c r="AL17" s="181"/>
      <c r="AM17" s="181"/>
      <c r="AN17" s="181"/>
      <c r="AO17" s="181"/>
      <c r="AP17" s="181"/>
      <c r="AQ17" s="181"/>
      <c r="AR17" s="181"/>
      <c r="AS17" s="181"/>
      <c r="AT17" s="181"/>
      <c r="AU17" s="181"/>
      <c r="AV17" s="181"/>
      <c r="AW17" s="181"/>
      <c r="AX17" s="181"/>
      <c r="AY17" s="181"/>
      <c r="AZ17" s="181"/>
      <c r="BA17" s="181"/>
      <c r="BB17" s="181"/>
      <c r="BC17" s="181"/>
      <c r="BD17" s="181"/>
      <c r="BE17" s="181"/>
      <c r="BF17" s="181"/>
      <c r="BG17" s="181"/>
      <c r="BH17" s="181"/>
      <c r="BI17" s="181"/>
      <c r="BJ17" s="181"/>
      <c r="BK17" s="181"/>
      <c r="BL17" s="181"/>
      <c r="BM17" s="181"/>
      <c r="BN17" s="181"/>
      <c r="BO17" s="181"/>
      <c r="BP17" s="181"/>
      <c r="BQ17" s="181"/>
      <c r="BR17" s="181"/>
      <c r="BS17" s="181"/>
      <c r="BT17" s="181"/>
      <c r="BU17" s="181"/>
      <c r="BV17" s="181"/>
      <c r="BW17" s="181"/>
      <c r="BX17" s="181"/>
      <c r="BY17" s="181"/>
      <c r="BZ17" s="181"/>
      <c r="CA17" s="181"/>
      <c r="CB17" s="181"/>
      <c r="CC17" s="181"/>
      <c r="CD17" s="181"/>
      <c r="CE17" s="181"/>
      <c r="CF17" s="181"/>
      <c r="CG17" s="181"/>
      <c r="CH17" s="181"/>
      <c r="CI17" s="181"/>
      <c r="CJ17" s="85"/>
    </row>
    <row r="18" spans="1:88" x14ac:dyDescent="0.25">
      <c r="A18" s="183" t="str">
        <f>IF(Название_цикла="","",Название_цикла)</f>
        <v/>
      </c>
      <c r="B18" s="183"/>
      <c r="C18" s="183"/>
      <c r="D18" s="183"/>
      <c r="E18" s="183"/>
      <c r="F18" s="183"/>
      <c r="G18" s="183"/>
      <c r="H18" s="183"/>
      <c r="I18" s="183"/>
      <c r="J18" s="183"/>
      <c r="K18" s="183"/>
      <c r="L18" s="183"/>
      <c r="M18" s="183"/>
      <c r="N18" s="183"/>
      <c r="O18" s="183"/>
      <c r="P18" s="183"/>
      <c r="Q18" s="183"/>
      <c r="R18" s="183"/>
      <c r="S18" s="183"/>
      <c r="T18" s="183"/>
      <c r="U18" s="183"/>
      <c r="V18" s="183"/>
      <c r="W18" s="183"/>
      <c r="X18" s="183"/>
      <c r="Y18" s="183"/>
      <c r="Z18" s="183"/>
      <c r="AA18" s="183"/>
      <c r="AB18" s="183"/>
      <c r="AC18" s="183"/>
      <c r="AD18" s="183"/>
      <c r="AE18" s="183"/>
      <c r="AF18" s="183"/>
      <c r="AG18" s="183"/>
      <c r="AH18" s="183"/>
      <c r="AI18" s="183"/>
      <c r="AJ18" s="183"/>
      <c r="AK18" s="183"/>
      <c r="AL18" s="183"/>
      <c r="AM18" s="183"/>
      <c r="AN18" s="183"/>
      <c r="AO18" s="183"/>
      <c r="AP18" s="183"/>
      <c r="AQ18" s="183"/>
      <c r="AR18" s="183"/>
      <c r="AS18" s="183"/>
      <c r="AT18" s="183"/>
      <c r="AU18" s="183"/>
      <c r="AV18" s="183"/>
      <c r="AW18" s="183"/>
      <c r="AX18" s="183"/>
      <c r="AY18" s="183"/>
      <c r="AZ18" s="183"/>
      <c r="BA18" s="183"/>
      <c r="BB18" s="183"/>
      <c r="BC18" s="183"/>
      <c r="BD18" s="183"/>
      <c r="BE18" s="183"/>
      <c r="BF18" s="183"/>
      <c r="BG18" s="183"/>
      <c r="BH18" s="183"/>
      <c r="BI18" s="183"/>
      <c r="BJ18" s="183"/>
      <c r="BK18" s="183"/>
      <c r="BL18" s="183"/>
      <c r="BM18" s="183"/>
      <c r="BN18" s="183"/>
      <c r="BO18" s="183"/>
      <c r="BP18" s="183"/>
      <c r="BQ18" s="183"/>
      <c r="BR18" s="183"/>
      <c r="BS18" s="183"/>
      <c r="BT18" s="183"/>
      <c r="BU18" s="183"/>
      <c r="BV18" s="183"/>
      <c r="BW18" s="183"/>
      <c r="BX18" s="183"/>
      <c r="BY18" s="183"/>
      <c r="BZ18" s="183"/>
      <c r="CA18" s="183"/>
      <c r="CB18" s="183"/>
      <c r="CC18" s="183"/>
      <c r="CD18" s="183"/>
      <c r="CE18" s="183"/>
      <c r="CF18" s="183"/>
      <c r="CG18" s="183"/>
      <c r="CH18" s="183"/>
      <c r="CI18" s="183"/>
      <c r="CJ18" s="85"/>
    </row>
    <row r="19" spans="1:88" x14ac:dyDescent="0.25">
      <c r="A19" s="184" t="s">
        <v>910</v>
      </c>
      <c r="B19" s="184"/>
      <c r="C19" s="184"/>
      <c r="D19" s="184"/>
      <c r="E19" s="184"/>
      <c r="F19" s="184"/>
      <c r="G19" s="184"/>
      <c r="H19" s="184"/>
      <c r="I19" s="184"/>
      <c r="J19" s="184"/>
      <c r="K19" s="184"/>
      <c r="L19" s="184"/>
      <c r="M19" s="184"/>
      <c r="N19" s="184"/>
      <c r="O19" s="184"/>
      <c r="P19" s="184"/>
      <c r="Q19" s="184"/>
      <c r="R19" s="184"/>
      <c r="S19" s="184"/>
      <c r="T19" s="184"/>
      <c r="U19" s="184"/>
      <c r="V19" s="184"/>
      <c r="W19" s="184"/>
      <c r="X19" s="184"/>
      <c r="Y19" s="184"/>
      <c r="Z19" s="184"/>
      <c r="AA19" s="184"/>
      <c r="AB19" s="184"/>
      <c r="AC19" s="184"/>
      <c r="AD19" s="184"/>
      <c r="AE19" s="184"/>
      <c r="AF19" s="184"/>
      <c r="AG19" s="184"/>
      <c r="AH19" s="184"/>
      <c r="AI19" s="184"/>
      <c r="AJ19" s="184"/>
      <c r="AK19" s="184"/>
      <c r="AL19" s="184"/>
      <c r="AM19" s="184"/>
      <c r="AN19" s="184"/>
      <c r="AO19" s="184"/>
      <c r="AP19" s="184"/>
      <c r="AQ19" s="184"/>
      <c r="AR19" s="184"/>
      <c r="AS19" s="184"/>
      <c r="AT19" s="184"/>
      <c r="AU19" s="184"/>
      <c r="AV19" s="184"/>
      <c r="AW19" s="184"/>
      <c r="AX19" s="184"/>
      <c r="AY19" s="184"/>
      <c r="AZ19" s="184"/>
      <c r="BA19" s="184"/>
      <c r="BB19" s="184"/>
      <c r="BC19" s="184"/>
      <c r="BD19" s="184"/>
      <c r="BE19" s="184"/>
      <c r="BF19" s="184"/>
      <c r="BG19" s="184"/>
      <c r="BH19" s="184"/>
      <c r="BI19" s="184"/>
      <c r="BJ19" s="184"/>
      <c r="BK19" s="184"/>
      <c r="BL19" s="184"/>
      <c r="BM19" s="184"/>
      <c r="BN19" s="184"/>
      <c r="BO19" s="184"/>
      <c r="BP19" s="184"/>
      <c r="BQ19" s="184"/>
      <c r="BR19" s="184"/>
      <c r="BS19" s="184"/>
      <c r="BT19" s="184"/>
      <c r="BU19" s="184"/>
      <c r="BV19" s="184"/>
      <c r="BW19" s="184"/>
      <c r="BX19" s="184"/>
      <c r="BY19" s="184"/>
      <c r="BZ19" s="184"/>
      <c r="CA19" s="184"/>
      <c r="CB19" s="184"/>
      <c r="CC19" s="184"/>
      <c r="CD19" s="184"/>
      <c r="CE19" s="184"/>
      <c r="CF19" s="184"/>
      <c r="CG19" s="184"/>
      <c r="CH19" s="184"/>
      <c r="CI19" s="184"/>
      <c r="CJ19" s="85"/>
    </row>
    <row r="20" spans="1:88" x14ac:dyDescent="0.25">
      <c r="A20" s="185" t="s">
        <v>42</v>
      </c>
      <c r="B20" s="185"/>
      <c r="C20" s="185"/>
      <c r="D20" s="185"/>
      <c r="E20" s="185"/>
      <c r="F20" s="185"/>
      <c r="G20" s="185"/>
      <c r="H20" s="185"/>
      <c r="I20" s="183" t="str">
        <f xml:space="preserve"> IF(Кафедра ="","",Кафедра)</f>
        <v/>
      </c>
      <c r="J20" s="183"/>
      <c r="K20" s="183"/>
      <c r="L20" s="183"/>
      <c r="M20" s="183"/>
      <c r="N20" s="183"/>
      <c r="O20" s="183"/>
      <c r="P20" s="183"/>
      <c r="Q20" s="183"/>
      <c r="R20" s="183"/>
      <c r="S20" s="183"/>
      <c r="T20" s="183"/>
      <c r="U20" s="183"/>
      <c r="V20" s="183"/>
      <c r="W20" s="183"/>
      <c r="X20" s="183"/>
      <c r="Y20" s="183"/>
      <c r="Z20" s="183"/>
      <c r="AA20" s="183"/>
      <c r="AB20" s="183"/>
      <c r="AC20" s="183"/>
      <c r="AD20" s="183"/>
      <c r="AE20" s="183"/>
      <c r="AF20" s="183"/>
      <c r="AG20" s="183"/>
      <c r="AH20" s="183"/>
      <c r="AI20" s="183"/>
      <c r="AJ20" s="183"/>
      <c r="AK20" s="183"/>
      <c r="AL20" s="183"/>
      <c r="AM20" s="183"/>
      <c r="AN20" s="183"/>
      <c r="AO20" s="183"/>
      <c r="AP20" s="183"/>
      <c r="AQ20" s="183"/>
      <c r="AR20" s="183"/>
      <c r="AS20" s="183"/>
      <c r="AT20" s="183"/>
      <c r="AU20" s="183"/>
      <c r="AV20" s="183"/>
      <c r="AW20" s="183"/>
      <c r="AX20" s="183"/>
      <c r="AY20" s="183"/>
      <c r="AZ20" s="183"/>
      <c r="BA20" s="183"/>
      <c r="BB20" s="183"/>
      <c r="BC20" s="183"/>
      <c r="BD20" s="183"/>
      <c r="BE20" s="183"/>
      <c r="BF20" s="183"/>
      <c r="BG20" s="183"/>
      <c r="BH20" s="183"/>
      <c r="BI20" s="183"/>
      <c r="BJ20" s="183"/>
      <c r="BK20" s="183"/>
      <c r="BL20" s="183"/>
      <c r="BM20" s="183"/>
      <c r="BN20" s="183"/>
      <c r="BO20" s="183"/>
      <c r="BP20" s="183"/>
      <c r="BQ20" s="183"/>
      <c r="BR20" s="183"/>
      <c r="BS20" s="183"/>
      <c r="BT20" s="183"/>
      <c r="BU20" s="183"/>
      <c r="BV20" s="183"/>
      <c r="BW20" s="183"/>
      <c r="BX20" s="183"/>
      <c r="BY20" s="183"/>
      <c r="BZ20" s="183"/>
      <c r="CA20" s="183"/>
      <c r="CB20" s="183"/>
      <c r="CC20" s="183"/>
      <c r="CD20" s="183"/>
      <c r="CE20" s="183"/>
      <c r="CF20" s="183"/>
      <c r="CG20" s="183"/>
      <c r="CH20" s="183"/>
      <c r="CI20" s="183"/>
      <c r="CJ20" s="85"/>
    </row>
    <row r="21" spans="1:88" x14ac:dyDescent="0.25">
      <c r="A21" s="85"/>
      <c r="B21" s="85"/>
      <c r="C21" s="85"/>
      <c r="D21" s="85"/>
      <c r="E21" s="85"/>
      <c r="F21" s="85"/>
      <c r="G21" s="85"/>
      <c r="H21" s="85"/>
      <c r="I21" s="188" t="s">
        <v>911</v>
      </c>
      <c r="J21" s="188"/>
      <c r="K21" s="188"/>
      <c r="L21" s="188"/>
      <c r="M21" s="188"/>
      <c r="N21" s="188"/>
      <c r="O21" s="188"/>
      <c r="P21" s="188"/>
      <c r="Q21" s="188"/>
      <c r="R21" s="188"/>
      <c r="S21" s="188"/>
      <c r="T21" s="188"/>
      <c r="U21" s="188"/>
      <c r="V21" s="188"/>
      <c r="W21" s="188"/>
      <c r="X21" s="188"/>
      <c r="Y21" s="188"/>
      <c r="Z21" s="188"/>
      <c r="AA21" s="188"/>
      <c r="AB21" s="188"/>
      <c r="AC21" s="188"/>
      <c r="AD21" s="188"/>
      <c r="AE21" s="188"/>
      <c r="AF21" s="188"/>
      <c r="AG21" s="188"/>
      <c r="AH21" s="188"/>
      <c r="AI21" s="188"/>
      <c r="AJ21" s="188"/>
      <c r="AK21" s="188"/>
      <c r="AL21" s="188"/>
      <c r="AM21" s="188"/>
      <c r="AN21" s="188"/>
      <c r="AO21" s="188"/>
      <c r="AP21" s="188"/>
      <c r="AQ21" s="188"/>
      <c r="AR21" s="188"/>
      <c r="AS21" s="188"/>
      <c r="AT21" s="188"/>
      <c r="AU21" s="188"/>
      <c r="AV21" s="188"/>
      <c r="AW21" s="188"/>
      <c r="AX21" s="188"/>
      <c r="AY21" s="188"/>
      <c r="AZ21" s="188"/>
      <c r="BA21" s="188"/>
      <c r="BB21" s="188"/>
      <c r="BC21" s="188"/>
      <c r="BD21" s="188"/>
      <c r="BE21" s="188"/>
      <c r="BF21" s="188"/>
      <c r="BG21" s="188"/>
      <c r="BH21" s="188"/>
      <c r="BI21" s="188"/>
      <c r="BJ21" s="188"/>
      <c r="BK21" s="188"/>
      <c r="BL21" s="188"/>
      <c r="BM21" s="188"/>
      <c r="BN21" s="188"/>
      <c r="BO21" s="188"/>
      <c r="BP21" s="188"/>
      <c r="BQ21" s="188"/>
      <c r="BR21" s="188"/>
      <c r="BS21" s="188"/>
      <c r="BT21" s="188"/>
      <c r="BU21" s="188"/>
      <c r="BV21" s="188"/>
      <c r="BW21" s="188"/>
      <c r="BX21" s="188"/>
      <c r="BY21" s="188"/>
      <c r="BZ21" s="188"/>
      <c r="CA21" s="188"/>
      <c r="CB21" s="188"/>
      <c r="CC21" s="188"/>
      <c r="CD21" s="188"/>
      <c r="CE21" s="188"/>
      <c r="CF21" s="188"/>
      <c r="CG21" s="188"/>
      <c r="CH21" s="188"/>
      <c r="CI21" s="188"/>
      <c r="CJ21" s="85"/>
    </row>
    <row r="22" spans="1:88" ht="11.25" customHeight="1" x14ac:dyDescent="0.25">
      <c r="A22" s="180" t="s">
        <v>1747</v>
      </c>
      <c r="B22" s="180"/>
      <c r="C22" s="180"/>
      <c r="D22" s="180"/>
      <c r="E22" s="180"/>
      <c r="F22" s="180"/>
      <c r="G22" s="180"/>
      <c r="H22" s="180"/>
      <c r="I22" s="180"/>
      <c r="J22" s="180"/>
      <c r="K22" s="180"/>
      <c r="L22" s="180"/>
      <c r="M22" s="180"/>
      <c r="N22" s="180"/>
      <c r="O22" s="180"/>
      <c r="P22" s="180"/>
      <c r="Q22" s="180"/>
      <c r="R22" s="180"/>
      <c r="S22" s="180"/>
      <c r="T22" s="180"/>
      <c r="U22" s="180"/>
      <c r="V22" s="180"/>
      <c r="W22" s="180"/>
      <c r="X22" s="180"/>
      <c r="Y22" s="183" t="str">
        <f>"« "&amp;IF(Начало_обучения="","   ",TEXT(Начало_обучения,"дд"))&amp;" »"</f>
        <v>«     »</v>
      </c>
      <c r="Z22" s="183"/>
      <c r="AA22" s="183"/>
      <c r="AB22" s="183"/>
      <c r="AC22" s="183" t="str">
        <f ca="1">IF(Начало_обучения="","   ",INDIRECT("Справочники!Q"&amp;(MONTH(Начало_обучения)+1)))</f>
        <v xml:space="preserve">   </v>
      </c>
      <c r="AD22" s="183"/>
      <c r="AE22" s="183"/>
      <c r="AF22" s="183"/>
      <c r="AG22" s="183"/>
      <c r="AH22" s="183"/>
      <c r="AI22" s="183"/>
      <c r="AJ22" s="183"/>
      <c r="AK22" s="183"/>
      <c r="AL22" s="183"/>
      <c r="AM22" s="183"/>
      <c r="AN22" s="183"/>
      <c r="AO22" s="183"/>
      <c r="AP22" s="183"/>
      <c r="AQ22" s="183"/>
      <c r="AR22" s="183"/>
      <c r="AS22" s="183"/>
      <c r="AT22" s="183"/>
      <c r="AU22" s="183" t="str">
        <f>IF(Начало_обучения=""," 20  ",YEAR(Начало_обучения))&amp;" г."</f>
        <v xml:space="preserve"> 20   г.</v>
      </c>
      <c r="AV22" s="183"/>
      <c r="AW22" s="183"/>
      <c r="AX22" s="183"/>
      <c r="AY22" s="183"/>
      <c r="AZ22" s="187" t="s">
        <v>21</v>
      </c>
      <c r="BA22" s="187"/>
      <c r="BB22" s="183" t="str">
        <f>"« "&amp;IF(Конец_обучения="","   ",TEXT(Конец_обучения,"дд"))&amp;" »"</f>
        <v>«     »</v>
      </c>
      <c r="BC22" s="183"/>
      <c r="BD22" s="183"/>
      <c r="BE22" s="183"/>
      <c r="BF22" s="183" t="str">
        <f ca="1">IF(Конец_обучения="","   ",INDIRECT("Справочники!Q"&amp;(MONTH(Конец_обучения)+1)))</f>
        <v xml:space="preserve">   </v>
      </c>
      <c r="BG22" s="183"/>
      <c r="BH22" s="183"/>
      <c r="BI22" s="183"/>
      <c r="BJ22" s="183"/>
      <c r="BK22" s="183"/>
      <c r="BL22" s="183"/>
      <c r="BM22" s="183"/>
      <c r="BN22" s="183"/>
      <c r="BO22" s="183"/>
      <c r="BP22" s="183"/>
      <c r="BQ22" s="183"/>
      <c r="BR22" s="183"/>
      <c r="BS22" s="183"/>
      <c r="BT22" s="183"/>
      <c r="BU22" s="183"/>
      <c r="BV22" s="183"/>
      <c r="BW22" s="183"/>
      <c r="BX22" s="183" t="str">
        <f>IF(Конец_обучения="","20   ",YEAR(Конец_обучения))&amp;" г."</f>
        <v>20    г.</v>
      </c>
      <c r="BY22" s="183"/>
      <c r="BZ22" s="183"/>
      <c r="CA22" s="183"/>
      <c r="CB22" s="183"/>
      <c r="CC22" s="85"/>
      <c r="CD22" s="85"/>
      <c r="CE22" s="85"/>
      <c r="CF22" s="85"/>
      <c r="CG22" s="85"/>
      <c r="CH22" s="85"/>
      <c r="CI22" s="85"/>
      <c r="CJ22" s="85"/>
    </row>
    <row r="23" spans="1:88" ht="11.25" customHeight="1" x14ac:dyDescent="0.25">
      <c r="A23" s="180" t="s">
        <v>912</v>
      </c>
      <c r="B23" s="180"/>
      <c r="C23" s="180"/>
      <c r="D23" s="180"/>
      <c r="E23" s="180"/>
      <c r="F23" s="180"/>
      <c r="G23" s="180"/>
      <c r="H23" s="180"/>
      <c r="I23" s="180"/>
      <c r="J23" s="180"/>
      <c r="K23" s="180"/>
      <c r="L23" s="180"/>
      <c r="M23" s="180"/>
      <c r="N23" s="180"/>
      <c r="O23" s="183" t="str">
        <f>IF(Очн_дистанционн="","","Очн_дистанцион")</f>
        <v/>
      </c>
      <c r="P23" s="183"/>
      <c r="Q23" s="183"/>
      <c r="R23" s="183"/>
      <c r="S23" s="183"/>
      <c r="T23" s="183"/>
      <c r="U23" s="183"/>
      <c r="V23" s="183"/>
      <c r="W23" s="183"/>
      <c r="X23" s="183"/>
      <c r="Y23" s="183"/>
      <c r="Z23" s="183"/>
      <c r="AA23" s="183"/>
      <c r="AB23" s="183"/>
      <c r="AC23" s="183"/>
      <c r="AD23" s="183"/>
      <c r="AE23" s="183"/>
      <c r="AF23" s="183"/>
      <c r="AG23" s="183"/>
      <c r="AH23" s="183"/>
      <c r="AI23" s="183"/>
      <c r="AJ23" s="183"/>
      <c r="AK23" s="183"/>
      <c r="AL23" s="183"/>
      <c r="AM23" s="183"/>
      <c r="AN23" s="183"/>
      <c r="AO23" s="183"/>
      <c r="AP23" s="183"/>
      <c r="AQ23" s="183"/>
      <c r="AR23" s="183"/>
      <c r="AS23" s="183"/>
      <c r="AT23" s="183"/>
      <c r="AU23" s="183"/>
      <c r="AV23" s="183"/>
      <c r="AW23" s="183"/>
      <c r="AX23" s="183"/>
      <c r="AY23" s="183"/>
      <c r="AZ23" s="183"/>
      <c r="BA23" s="183"/>
      <c r="BB23" s="183"/>
      <c r="BC23" s="183"/>
      <c r="BD23" s="183"/>
      <c r="BE23" s="183"/>
      <c r="BF23" s="183"/>
      <c r="BG23" s="183"/>
      <c r="BH23" s="183"/>
      <c r="BI23" s="183"/>
      <c r="BJ23" s="183"/>
      <c r="BK23" s="183"/>
      <c r="BL23" s="183"/>
      <c r="BM23" s="183"/>
      <c r="BN23" s="183"/>
      <c r="BO23" s="183"/>
      <c r="BP23" s="183"/>
      <c r="BQ23" s="183"/>
      <c r="BR23" s="183"/>
      <c r="BS23" s="183"/>
      <c r="BT23" s="183"/>
      <c r="BU23" s="183"/>
      <c r="BV23" s="183"/>
      <c r="BW23" s="183"/>
      <c r="BX23" s="183"/>
      <c r="BY23" s="183"/>
      <c r="BZ23" s="183"/>
      <c r="CA23" s="183"/>
      <c r="CB23" s="183"/>
      <c r="CC23" s="183"/>
      <c r="CD23" s="183"/>
      <c r="CE23" s="183"/>
      <c r="CF23" s="183"/>
      <c r="CG23" s="183"/>
      <c r="CH23" s="85"/>
      <c r="CI23" s="85"/>
      <c r="CJ23" s="85"/>
    </row>
    <row r="24" spans="1:88" ht="11.25" customHeight="1" x14ac:dyDescent="0.25">
      <c r="A24" s="85"/>
      <c r="B24" s="85"/>
      <c r="C24" s="85"/>
      <c r="D24" s="85"/>
      <c r="E24" s="229" t="s">
        <v>913</v>
      </c>
      <c r="F24" s="229"/>
      <c r="G24" s="229"/>
      <c r="H24" s="229"/>
      <c r="I24" s="229"/>
      <c r="J24" s="229"/>
      <c r="K24" s="229"/>
      <c r="L24" s="229"/>
      <c r="M24" s="229"/>
      <c r="N24" s="229"/>
      <c r="O24" s="229"/>
      <c r="P24" s="229"/>
      <c r="Q24" s="229"/>
      <c r="R24" s="229"/>
      <c r="S24" s="229"/>
      <c r="T24" s="229"/>
      <c r="U24" s="229"/>
      <c r="V24" s="229"/>
      <c r="W24" s="229"/>
      <c r="X24" s="229"/>
      <c r="Y24" s="229"/>
      <c r="Z24" s="229"/>
      <c r="AA24" s="229"/>
      <c r="AB24" s="229"/>
      <c r="AC24" s="229"/>
      <c r="AD24" s="229"/>
      <c r="AE24" s="229"/>
      <c r="AF24" s="229"/>
      <c r="AG24" s="229"/>
      <c r="AH24" s="229"/>
      <c r="AI24" s="229"/>
      <c r="AJ24" s="229"/>
      <c r="AK24" s="229"/>
      <c r="AL24" s="229"/>
      <c r="AM24" s="229"/>
      <c r="AN24" s="229"/>
      <c r="AO24" s="229"/>
      <c r="AP24" s="229"/>
      <c r="AQ24" s="229"/>
      <c r="AR24" s="229"/>
      <c r="AS24" s="229"/>
      <c r="AT24" s="229"/>
      <c r="AU24" s="229"/>
      <c r="AV24" s="229"/>
      <c r="AW24" s="229"/>
      <c r="AX24" s="229"/>
      <c r="AY24" s="229"/>
      <c r="AZ24" s="229"/>
      <c r="BA24" s="229"/>
      <c r="BB24" s="229"/>
      <c r="BC24" s="229"/>
      <c r="BD24" s="229"/>
      <c r="BE24" s="229"/>
      <c r="BF24" s="229"/>
      <c r="BG24" s="229"/>
      <c r="BH24" s="229"/>
      <c r="BI24" s="229"/>
      <c r="BJ24" s="229"/>
      <c r="BK24" s="229"/>
      <c r="BL24" s="229"/>
      <c r="BM24" s="229"/>
      <c r="BN24" s="229"/>
      <c r="BO24" s="229"/>
      <c r="BP24" s="229"/>
      <c r="BQ24" s="229"/>
      <c r="BR24" s="229"/>
      <c r="BS24" s="229"/>
      <c r="BT24" s="229"/>
      <c r="BU24" s="229"/>
      <c r="BV24" s="229"/>
      <c r="BW24" s="229"/>
      <c r="BX24" s="229"/>
      <c r="BY24" s="229"/>
      <c r="BZ24" s="229"/>
      <c r="CA24" s="229"/>
      <c r="CB24" s="229"/>
      <c r="CC24" s="229"/>
      <c r="CD24" s="229"/>
      <c r="CE24" s="229"/>
      <c r="CF24" s="229"/>
      <c r="CG24" s="229"/>
      <c r="CH24" s="229"/>
      <c r="CI24" s="229"/>
      <c r="CJ24" s="85"/>
    </row>
    <row r="25" spans="1:88" ht="11.25" customHeight="1" x14ac:dyDescent="0.25">
      <c r="A25" s="180" t="s">
        <v>914</v>
      </c>
      <c r="B25" s="180"/>
      <c r="C25" s="180"/>
      <c r="D25" s="180"/>
      <c r="E25" s="180"/>
      <c r="F25" s="180"/>
      <c r="G25" s="180"/>
      <c r="H25" s="180"/>
      <c r="I25" s="180"/>
      <c r="J25" s="180"/>
      <c r="K25" s="180"/>
      <c r="L25" s="180"/>
      <c r="M25" s="180"/>
      <c r="N25" s="180"/>
      <c r="O25" s="180"/>
      <c r="P25" s="180"/>
      <c r="Q25" s="180"/>
      <c r="R25" s="180"/>
      <c r="S25" s="180"/>
      <c r="T25" s="180"/>
      <c r="U25" s="180"/>
      <c r="V25" s="180"/>
      <c r="W25" s="180"/>
      <c r="X25" s="180"/>
      <c r="Y25" s="180"/>
      <c r="Z25" s="180"/>
      <c r="AA25" s="180"/>
      <c r="AB25" s="180"/>
      <c r="AC25" s="180"/>
      <c r="AD25" s="180"/>
      <c r="AE25" s="180"/>
      <c r="AF25" s="180"/>
      <c r="AG25" s="180"/>
      <c r="AH25" s="180"/>
      <c r="AI25" s="180"/>
      <c r="AJ25" s="180"/>
      <c r="AK25" s="180"/>
      <c r="AL25" s="180"/>
      <c r="AM25" s="180"/>
      <c r="AN25" s="180"/>
      <c r="AO25" s="180"/>
      <c r="AP25" s="180"/>
      <c r="AQ25" s="180"/>
      <c r="AR25" s="180"/>
      <c r="AS25" s="180"/>
      <c r="AT25" s="180"/>
      <c r="AU25" s="180"/>
      <c r="AV25" s="180"/>
      <c r="AW25" s="180"/>
      <c r="AX25" s="180"/>
      <c r="AY25" s="180"/>
      <c r="AZ25" s="180"/>
      <c r="BA25" s="180"/>
      <c r="BB25" s="180"/>
      <c r="BC25" s="180"/>
      <c r="BD25" s="180"/>
      <c r="BE25" s="180"/>
      <c r="BF25" s="180"/>
      <c r="BG25" s="180"/>
      <c r="BH25" s="180"/>
      <c r="BI25" s="180"/>
      <c r="BJ25" s="180"/>
      <c r="BK25" s="180"/>
      <c r="BL25" s="180"/>
      <c r="BM25" s="180"/>
      <c r="BN25" s="180"/>
      <c r="BO25" s="180"/>
      <c r="BP25" s="180"/>
      <c r="BQ25" s="180"/>
      <c r="BR25" s="180"/>
      <c r="BS25" s="180"/>
      <c r="BT25" s="180"/>
      <c r="BU25" s="180"/>
      <c r="BV25" s="180"/>
      <c r="BW25" s="180"/>
      <c r="BX25" s="180"/>
      <c r="BY25" s="180"/>
      <c r="BZ25" s="180"/>
      <c r="CA25" s="180"/>
      <c r="CB25" s="180"/>
      <c r="CC25" s="180"/>
      <c r="CD25" s="180"/>
      <c r="CE25" s="180"/>
      <c r="CF25" s="180"/>
      <c r="CG25" s="180"/>
      <c r="CH25" s="180"/>
      <c r="CI25" s="180"/>
      <c r="CJ25" s="85"/>
    </row>
    <row r="26" spans="1:88" x14ac:dyDescent="0.25">
      <c r="A26" s="180"/>
      <c r="B26" s="180"/>
      <c r="C26" s="180"/>
      <c r="D26" s="180"/>
      <c r="E26" s="180"/>
      <c r="F26" s="180"/>
      <c r="G26" s="180"/>
      <c r="H26" s="180"/>
      <c r="I26" s="180"/>
      <c r="J26" s="180"/>
      <c r="K26" s="180"/>
      <c r="L26" s="180"/>
      <c r="M26" s="180"/>
      <c r="N26" s="180"/>
      <c r="O26" s="180"/>
      <c r="P26" s="180"/>
      <c r="Q26" s="180"/>
      <c r="R26" s="180"/>
      <c r="S26" s="180"/>
      <c r="T26" s="180"/>
      <c r="U26" s="180"/>
      <c r="V26" s="180"/>
      <c r="W26" s="180"/>
      <c r="X26" s="180"/>
      <c r="Y26" s="180"/>
      <c r="Z26" s="180"/>
      <c r="AA26" s="180"/>
      <c r="AB26" s="180"/>
      <c r="AC26" s="180"/>
      <c r="AD26" s="180"/>
      <c r="AE26" s="180"/>
      <c r="AF26" s="180"/>
      <c r="AG26" s="180"/>
      <c r="AH26" s="180"/>
      <c r="AI26" s="180"/>
      <c r="AJ26" s="180"/>
      <c r="AK26" s="180"/>
      <c r="AL26" s="180"/>
      <c r="AM26" s="180"/>
      <c r="AN26" s="180"/>
      <c r="AO26" s="180"/>
      <c r="AP26" s="180"/>
      <c r="AQ26" s="180"/>
      <c r="AR26" s="180"/>
      <c r="AS26" s="180"/>
      <c r="AT26" s="180"/>
      <c r="AU26" s="180"/>
      <c r="AV26" s="180"/>
      <c r="AW26" s="180"/>
      <c r="AX26" s="180"/>
      <c r="AY26" s="180"/>
      <c r="AZ26" s="180"/>
      <c r="BA26" s="180"/>
      <c r="BB26" s="180"/>
      <c r="BC26" s="180"/>
      <c r="BD26" s="180"/>
      <c r="BE26" s="180"/>
      <c r="BF26" s="180"/>
      <c r="BG26" s="180"/>
      <c r="BH26" s="180"/>
      <c r="BI26" s="180"/>
      <c r="BJ26" s="180"/>
      <c r="BK26" s="180"/>
      <c r="BL26" s="180"/>
      <c r="BM26" s="180"/>
      <c r="BN26" s="180"/>
      <c r="BO26" s="180"/>
      <c r="BP26" s="180"/>
      <c r="BQ26" s="180"/>
      <c r="BR26" s="180"/>
      <c r="BS26" s="180"/>
      <c r="BT26" s="180"/>
      <c r="BU26" s="180"/>
      <c r="BV26" s="180"/>
      <c r="BW26" s="180"/>
      <c r="BX26" s="180"/>
      <c r="BY26" s="180"/>
      <c r="BZ26" s="180"/>
      <c r="CA26" s="180"/>
      <c r="CB26" s="180"/>
      <c r="CC26" s="180"/>
      <c r="CD26" s="180"/>
      <c r="CE26" s="180"/>
      <c r="CF26" s="180"/>
      <c r="CG26" s="180"/>
      <c r="CH26" s="180"/>
      <c r="CI26" s="180"/>
      <c r="CJ26" s="85"/>
    </row>
    <row r="27" spans="1:88" x14ac:dyDescent="0.25">
      <c r="A27" s="180"/>
      <c r="B27" s="180"/>
      <c r="C27" s="180"/>
      <c r="D27" s="180"/>
      <c r="E27" s="180"/>
      <c r="F27" s="180"/>
      <c r="G27" s="180"/>
      <c r="H27" s="180"/>
      <c r="I27" s="180"/>
      <c r="J27" s="180"/>
      <c r="K27" s="180"/>
      <c r="L27" s="180"/>
      <c r="M27" s="180"/>
      <c r="N27" s="180"/>
      <c r="O27" s="180"/>
      <c r="P27" s="180"/>
      <c r="Q27" s="180"/>
      <c r="R27" s="180"/>
      <c r="S27" s="180"/>
      <c r="T27" s="180"/>
      <c r="U27" s="180"/>
      <c r="V27" s="180"/>
      <c r="W27" s="180"/>
      <c r="X27" s="180"/>
      <c r="Y27" s="180"/>
      <c r="Z27" s="180"/>
      <c r="AA27" s="180"/>
      <c r="AB27" s="180"/>
      <c r="AC27" s="180"/>
      <c r="AD27" s="180"/>
      <c r="AE27" s="180"/>
      <c r="AF27" s="180"/>
      <c r="AG27" s="180"/>
      <c r="AH27" s="180"/>
      <c r="AI27" s="180"/>
      <c r="AJ27" s="180"/>
      <c r="AK27" s="180"/>
      <c r="AL27" s="180"/>
      <c r="AM27" s="180"/>
      <c r="AN27" s="180"/>
      <c r="AO27" s="180"/>
      <c r="AP27" s="180"/>
      <c r="AQ27" s="180"/>
      <c r="AR27" s="180"/>
      <c r="AS27" s="180"/>
      <c r="AT27" s="180"/>
      <c r="AU27" s="180"/>
      <c r="AV27" s="180"/>
      <c r="AW27" s="180"/>
      <c r="AX27" s="180"/>
      <c r="AY27" s="180"/>
      <c r="AZ27" s="180"/>
      <c r="BA27" s="180"/>
      <c r="BB27" s="180"/>
      <c r="BC27" s="180"/>
      <c r="BD27" s="180"/>
      <c r="BE27" s="180"/>
      <c r="BF27" s="180"/>
      <c r="BG27" s="180"/>
      <c r="BH27" s="180"/>
      <c r="BI27" s="180"/>
      <c r="BJ27" s="180"/>
      <c r="BK27" s="180"/>
      <c r="BL27" s="180"/>
      <c r="BM27" s="180"/>
      <c r="BN27" s="180"/>
      <c r="BO27" s="180"/>
      <c r="BP27" s="180"/>
      <c r="BQ27" s="180"/>
      <c r="BR27" s="180"/>
      <c r="BS27" s="180"/>
      <c r="BT27" s="180"/>
      <c r="BU27" s="180"/>
      <c r="BV27" s="180"/>
      <c r="BW27" s="180"/>
      <c r="BX27" s="180"/>
      <c r="BY27" s="180"/>
      <c r="BZ27" s="180"/>
      <c r="CA27" s="180"/>
      <c r="CB27" s="180"/>
      <c r="CC27" s="180"/>
      <c r="CD27" s="180"/>
      <c r="CE27" s="180"/>
      <c r="CF27" s="180"/>
      <c r="CG27" s="180"/>
      <c r="CH27" s="180"/>
      <c r="CI27" s="180"/>
      <c r="CJ27" s="85"/>
    </row>
    <row r="28" spans="1:88" x14ac:dyDescent="0.25">
      <c r="A28" s="185" t="s">
        <v>915</v>
      </c>
      <c r="B28" s="185"/>
      <c r="C28" s="185"/>
      <c r="D28" s="185"/>
      <c r="E28" s="185"/>
      <c r="F28" s="185"/>
      <c r="G28" s="185"/>
      <c r="H28" s="185"/>
      <c r="I28" s="185"/>
      <c r="J28" s="185"/>
      <c r="K28" s="185"/>
      <c r="L28" s="185"/>
      <c r="M28" s="185"/>
      <c r="N28" s="185"/>
      <c r="O28" s="185"/>
      <c r="P28" s="185"/>
      <c r="Q28" s="185"/>
      <c r="R28" s="185"/>
      <c r="S28" s="185"/>
      <c r="T28" s="185"/>
      <c r="U28" s="185"/>
      <c r="V28" s="185"/>
      <c r="W28" s="185"/>
      <c r="X28" s="185"/>
      <c r="Y28" s="185"/>
      <c r="Z28" s="185"/>
      <c r="AA28" s="185"/>
      <c r="AB28" s="185"/>
      <c r="AC28" s="185"/>
      <c r="AD28" s="185"/>
      <c r="AE28" s="185"/>
      <c r="AF28" s="185"/>
      <c r="AG28" s="185"/>
      <c r="AH28" s="185"/>
      <c r="AI28" s="185"/>
      <c r="AJ28" s="185"/>
      <c r="AK28" s="185"/>
      <c r="AL28" s="185"/>
      <c r="AM28" s="185"/>
      <c r="AN28" s="185"/>
      <c r="AO28" s="185"/>
      <c r="AP28" s="185"/>
      <c r="AQ28" s="185"/>
      <c r="AR28" s="185"/>
      <c r="AS28" s="185"/>
      <c r="AT28" s="185"/>
      <c r="AU28" s="185"/>
      <c r="AV28" s="185"/>
      <c r="AW28" s="185"/>
      <c r="AX28" s="185"/>
      <c r="AY28" s="185"/>
      <c r="AZ28" s="185"/>
      <c r="BA28" s="185"/>
      <c r="BB28" s="185"/>
      <c r="BC28" s="185"/>
      <c r="BD28" s="185"/>
      <c r="BE28" s="185"/>
      <c r="BF28" s="185"/>
      <c r="BG28" s="185"/>
      <c r="BH28" s="185"/>
      <c r="BI28" s="185"/>
      <c r="BJ28" s="185"/>
      <c r="BK28" s="185"/>
      <c r="BL28" s="185"/>
      <c r="BM28" s="185"/>
      <c r="BN28" s="185"/>
      <c r="BO28" s="185"/>
      <c r="BP28" s="185"/>
      <c r="BQ28" s="185"/>
      <c r="BR28" s="185"/>
      <c r="BS28" s="185"/>
      <c r="BT28" s="185"/>
      <c r="BU28" s="185"/>
      <c r="BV28" s="185"/>
      <c r="BW28" s="185"/>
      <c r="BX28" s="185"/>
      <c r="BY28" s="185"/>
      <c r="BZ28" s="185"/>
      <c r="CA28" s="185"/>
      <c r="CB28" s="185"/>
      <c r="CC28" s="185"/>
      <c r="CD28" s="185"/>
      <c r="CE28" s="185"/>
      <c r="CF28" s="185"/>
      <c r="CG28" s="185"/>
      <c r="CH28" s="185"/>
      <c r="CI28" s="185"/>
      <c r="CJ28" s="85"/>
    </row>
    <row r="29" spans="1:88" ht="11.25" customHeight="1" x14ac:dyDescent="0.25">
      <c r="A29" s="186" t="s">
        <v>916</v>
      </c>
      <c r="B29" s="186"/>
      <c r="C29" s="186"/>
      <c r="D29" s="186"/>
      <c r="E29" s="186"/>
      <c r="F29" s="186"/>
      <c r="G29" s="186"/>
      <c r="H29" s="186"/>
      <c r="I29" s="186"/>
      <c r="J29" s="186"/>
      <c r="K29" s="186"/>
      <c r="L29" s="186"/>
      <c r="M29" s="186"/>
      <c r="N29" s="186"/>
      <c r="O29" s="186"/>
      <c r="P29" s="186"/>
      <c r="Q29" s="186"/>
      <c r="R29" s="186"/>
      <c r="S29" s="186"/>
      <c r="T29" s="136"/>
      <c r="U29" s="85"/>
      <c r="V29" s="85"/>
      <c r="W29" s="85"/>
      <c r="X29" s="85"/>
      <c r="Y29" s="85"/>
      <c r="Z29" s="85"/>
      <c r="AA29" s="85"/>
      <c r="AB29" s="85"/>
      <c r="AC29" s="85"/>
      <c r="AD29" s="85"/>
      <c r="AE29" s="85"/>
      <c r="AF29" s="85"/>
      <c r="AG29" s="85"/>
      <c r="AH29" s="85"/>
      <c r="AI29" s="85"/>
      <c r="AJ29" s="85"/>
      <c r="AK29" s="85"/>
      <c r="AL29" s="85"/>
      <c r="AM29" s="85"/>
      <c r="AN29" s="85"/>
      <c r="AO29" s="85"/>
      <c r="AP29" s="85"/>
      <c r="AQ29" s="85"/>
      <c r="AR29" s="85"/>
      <c r="AS29" s="85"/>
      <c r="AT29" s="85"/>
      <c r="AU29" s="85"/>
      <c r="AV29" s="85"/>
      <c r="AW29" s="85"/>
      <c r="AX29" s="85"/>
      <c r="AY29" s="85"/>
      <c r="AZ29" s="85"/>
      <c r="BA29" s="85"/>
      <c r="BB29" s="85"/>
      <c r="BC29" s="85"/>
      <c r="BD29" s="187"/>
      <c r="BE29" s="187"/>
      <c r="BF29" s="187"/>
      <c r="BG29" s="187"/>
      <c r="BH29" s="187"/>
      <c r="BI29" s="187"/>
      <c r="BJ29" s="187"/>
      <c r="BK29" s="187"/>
      <c r="BL29" s="187"/>
      <c r="BM29" s="187"/>
      <c r="BN29" s="187"/>
      <c r="BO29" s="187"/>
      <c r="BP29" s="187"/>
      <c r="BQ29" s="187"/>
      <c r="BR29" s="187"/>
      <c r="BS29" s="187"/>
      <c r="BT29" s="187"/>
      <c r="BU29" s="187"/>
      <c r="BV29" s="187"/>
      <c r="BW29" s="187"/>
      <c r="BX29" s="187"/>
      <c r="BY29" s="187"/>
      <c r="BZ29" s="187"/>
      <c r="CA29" s="187"/>
      <c r="CB29" s="187"/>
      <c r="CC29" s="187"/>
      <c r="CD29" s="187"/>
      <c r="CE29" s="85"/>
      <c r="CF29" s="85"/>
      <c r="CG29" s="85"/>
      <c r="CH29" s="85"/>
      <c r="CI29" s="85"/>
      <c r="CJ29" s="85"/>
    </row>
    <row r="30" spans="1:88" x14ac:dyDescent="0.25">
      <c r="A30" s="181" t="s">
        <v>917</v>
      </c>
      <c r="B30" s="181"/>
      <c r="C30" s="181"/>
      <c r="D30" s="181"/>
      <c r="E30" s="181"/>
      <c r="F30" s="181"/>
      <c r="G30" s="181"/>
      <c r="H30" s="181"/>
      <c r="I30" s="181"/>
      <c r="J30" s="181"/>
      <c r="K30" s="181"/>
      <c r="L30" s="181"/>
      <c r="M30" s="181"/>
      <c r="N30" s="181"/>
      <c r="O30" s="181"/>
      <c r="P30" s="181"/>
      <c r="Q30" s="181"/>
      <c r="R30" s="181"/>
      <c r="S30" s="181"/>
      <c r="T30" s="181"/>
      <c r="U30" s="181"/>
      <c r="V30" s="181"/>
      <c r="W30" s="181"/>
      <c r="X30" s="181"/>
      <c r="Y30" s="181"/>
      <c r="Z30" s="181"/>
      <c r="AA30" s="181"/>
      <c r="AB30" s="181"/>
      <c r="AC30" s="181"/>
      <c r="AD30" s="181"/>
      <c r="AE30" s="181"/>
      <c r="AF30" s="181"/>
      <c r="AG30" s="181"/>
      <c r="AH30" s="181"/>
      <c r="AI30" s="181"/>
      <c r="AJ30" s="181"/>
      <c r="AK30" s="181"/>
      <c r="AL30" s="181"/>
      <c r="AM30" s="181"/>
      <c r="AN30" s="181"/>
      <c r="AO30" s="181"/>
      <c r="AP30" s="181"/>
      <c r="AQ30" s="181"/>
      <c r="AR30" s="181"/>
      <c r="AS30" s="181"/>
      <c r="AT30" s="181"/>
      <c r="AU30" s="181"/>
      <c r="AV30" s="181"/>
      <c r="AW30" s="181"/>
      <c r="AX30" s="181"/>
      <c r="AY30" s="181"/>
      <c r="AZ30" s="181"/>
      <c r="BA30" s="181"/>
      <c r="BB30" s="181"/>
      <c r="BC30" s="181"/>
      <c r="BD30" s="181"/>
      <c r="BE30" s="181"/>
      <c r="BF30" s="181"/>
      <c r="BG30" s="181"/>
      <c r="BH30" s="181"/>
      <c r="BI30" s="181"/>
      <c r="BJ30" s="181"/>
      <c r="BK30" s="181"/>
      <c r="BL30" s="181"/>
      <c r="BM30" s="181"/>
      <c r="BN30" s="181"/>
      <c r="BO30" s="181"/>
      <c r="BP30" s="181"/>
      <c r="BQ30" s="181"/>
      <c r="BR30" s="181"/>
      <c r="BS30" s="181"/>
      <c r="BT30" s="181"/>
      <c r="BU30" s="181"/>
      <c r="BV30" s="181"/>
      <c r="BW30" s="181"/>
      <c r="BX30" s="181"/>
      <c r="BY30" s="181"/>
      <c r="BZ30" s="181"/>
      <c r="CA30" s="181"/>
      <c r="CB30" s="181"/>
      <c r="CC30" s="181"/>
      <c r="CD30" s="181"/>
      <c r="CE30" s="181"/>
      <c r="CF30" s="181"/>
      <c r="CG30" s="181"/>
      <c r="CH30" s="181"/>
      <c r="CI30" s="181"/>
      <c r="CJ30" s="85"/>
    </row>
    <row r="31" spans="1:88" x14ac:dyDescent="0.25">
      <c r="A31" s="181"/>
      <c r="B31" s="181"/>
      <c r="C31" s="181"/>
      <c r="D31" s="181"/>
      <c r="E31" s="181"/>
      <c r="F31" s="181"/>
      <c r="G31" s="181"/>
      <c r="H31" s="181"/>
      <c r="I31" s="181"/>
      <c r="J31" s="181"/>
      <c r="K31" s="181"/>
      <c r="L31" s="181"/>
      <c r="M31" s="181"/>
      <c r="N31" s="181"/>
      <c r="O31" s="181"/>
      <c r="P31" s="181"/>
      <c r="Q31" s="181"/>
      <c r="R31" s="181"/>
      <c r="S31" s="181"/>
      <c r="T31" s="181"/>
      <c r="U31" s="181"/>
      <c r="V31" s="181"/>
      <c r="W31" s="181"/>
      <c r="X31" s="181"/>
      <c r="Y31" s="181"/>
      <c r="Z31" s="181"/>
      <c r="AA31" s="181"/>
      <c r="AB31" s="181"/>
      <c r="AC31" s="181"/>
      <c r="AD31" s="181"/>
      <c r="AE31" s="181"/>
      <c r="AF31" s="181"/>
      <c r="AG31" s="181"/>
      <c r="AH31" s="181"/>
      <c r="AI31" s="181"/>
      <c r="AJ31" s="181"/>
      <c r="AK31" s="181"/>
      <c r="AL31" s="181"/>
      <c r="AM31" s="181"/>
      <c r="AN31" s="181"/>
      <c r="AO31" s="181"/>
      <c r="AP31" s="181"/>
      <c r="AQ31" s="181"/>
      <c r="AR31" s="181"/>
      <c r="AS31" s="181"/>
      <c r="AT31" s="181"/>
      <c r="AU31" s="181"/>
      <c r="AV31" s="181"/>
      <c r="AW31" s="181"/>
      <c r="AX31" s="181"/>
      <c r="AY31" s="181"/>
      <c r="AZ31" s="181"/>
      <c r="BA31" s="181"/>
      <c r="BB31" s="181"/>
      <c r="BC31" s="181"/>
      <c r="BD31" s="181"/>
      <c r="BE31" s="181"/>
      <c r="BF31" s="181"/>
      <c r="BG31" s="181"/>
      <c r="BH31" s="181"/>
      <c r="BI31" s="181"/>
      <c r="BJ31" s="181"/>
      <c r="BK31" s="181"/>
      <c r="BL31" s="181"/>
      <c r="BM31" s="181"/>
      <c r="BN31" s="181"/>
      <c r="BO31" s="181"/>
      <c r="BP31" s="181"/>
      <c r="BQ31" s="181"/>
      <c r="BR31" s="181"/>
      <c r="BS31" s="181"/>
      <c r="BT31" s="181"/>
      <c r="BU31" s="181"/>
      <c r="BV31" s="181"/>
      <c r="BW31" s="181"/>
      <c r="BX31" s="181"/>
      <c r="BY31" s="181"/>
      <c r="BZ31" s="181"/>
      <c r="CA31" s="181"/>
      <c r="CB31" s="181"/>
      <c r="CC31" s="181"/>
      <c r="CD31" s="181"/>
      <c r="CE31" s="181"/>
      <c r="CF31" s="181"/>
      <c r="CG31" s="181"/>
      <c r="CH31" s="181"/>
      <c r="CI31" s="181"/>
      <c r="CJ31" s="85"/>
    </row>
    <row r="32" spans="1:88" x14ac:dyDescent="0.25">
      <c r="A32" s="181" t="s">
        <v>918</v>
      </c>
      <c r="B32" s="181"/>
      <c r="C32" s="181"/>
      <c r="D32" s="181"/>
      <c r="E32" s="181"/>
      <c r="F32" s="181"/>
      <c r="G32" s="181"/>
      <c r="H32" s="181"/>
      <c r="I32" s="181"/>
      <c r="J32" s="181"/>
      <c r="K32" s="181"/>
      <c r="L32" s="181"/>
      <c r="M32" s="181"/>
      <c r="N32" s="181"/>
      <c r="O32" s="181"/>
      <c r="P32" s="181"/>
      <c r="Q32" s="181"/>
      <c r="R32" s="181"/>
      <c r="S32" s="181"/>
      <c r="T32" s="181"/>
      <c r="U32" s="181"/>
      <c r="V32" s="181"/>
      <c r="W32" s="181"/>
      <c r="X32" s="181"/>
      <c r="Y32" s="181"/>
      <c r="Z32" s="181"/>
      <c r="AA32" s="181"/>
      <c r="AB32" s="181"/>
      <c r="AC32" s="181"/>
      <c r="AD32" s="181"/>
      <c r="AE32" s="181"/>
      <c r="AF32" s="181"/>
      <c r="AG32" s="181"/>
      <c r="AH32" s="181"/>
      <c r="AI32" s="181"/>
      <c r="AJ32" s="181"/>
      <c r="AK32" s="181"/>
      <c r="AL32" s="181"/>
      <c r="AM32" s="181"/>
      <c r="AN32" s="181"/>
      <c r="AO32" s="181"/>
      <c r="AP32" s="181"/>
      <c r="AQ32" s="181"/>
      <c r="AR32" s="181"/>
      <c r="AS32" s="181"/>
      <c r="AT32" s="181"/>
      <c r="AU32" s="181"/>
      <c r="AV32" s="181"/>
      <c r="AW32" s="181"/>
      <c r="AX32" s="181"/>
      <c r="AY32" s="181"/>
      <c r="AZ32" s="181"/>
      <c r="BA32" s="181"/>
      <c r="BB32" s="181"/>
      <c r="BC32" s="181"/>
      <c r="BD32" s="181"/>
      <c r="BE32" s="181"/>
      <c r="BF32" s="181"/>
      <c r="BG32" s="181"/>
      <c r="BH32" s="181"/>
      <c r="BI32" s="181"/>
      <c r="BJ32" s="181"/>
      <c r="BK32" s="181"/>
      <c r="BL32" s="181"/>
      <c r="BM32" s="181"/>
      <c r="BN32" s="181"/>
      <c r="BO32" s="181"/>
      <c r="BP32" s="181"/>
      <c r="BQ32" s="181"/>
      <c r="BR32" s="181"/>
      <c r="BS32" s="181"/>
      <c r="BT32" s="181"/>
      <c r="BU32" s="181"/>
      <c r="BV32" s="181"/>
      <c r="BW32" s="181"/>
      <c r="BX32" s="181"/>
      <c r="BY32" s="181"/>
      <c r="BZ32" s="181"/>
      <c r="CA32" s="181"/>
      <c r="CB32" s="181"/>
      <c r="CC32" s="181"/>
      <c r="CD32" s="181"/>
      <c r="CE32" s="181"/>
      <c r="CF32" s="181"/>
      <c r="CG32" s="181"/>
      <c r="CH32" s="181"/>
      <c r="CI32" s="181"/>
      <c r="CJ32" s="85"/>
    </row>
    <row r="33" spans="1:88" x14ac:dyDescent="0.25">
      <c r="A33" s="181"/>
      <c r="B33" s="181"/>
      <c r="C33" s="181"/>
      <c r="D33" s="181"/>
      <c r="E33" s="181"/>
      <c r="F33" s="181"/>
      <c r="G33" s="181"/>
      <c r="H33" s="181"/>
      <c r="I33" s="181"/>
      <c r="J33" s="181"/>
      <c r="K33" s="181"/>
      <c r="L33" s="181"/>
      <c r="M33" s="181"/>
      <c r="N33" s="181"/>
      <c r="O33" s="181"/>
      <c r="P33" s="181"/>
      <c r="Q33" s="181"/>
      <c r="R33" s="181"/>
      <c r="S33" s="181"/>
      <c r="T33" s="181"/>
      <c r="U33" s="181"/>
      <c r="V33" s="181"/>
      <c r="W33" s="181"/>
      <c r="X33" s="181"/>
      <c r="Y33" s="181"/>
      <c r="Z33" s="181"/>
      <c r="AA33" s="181"/>
      <c r="AB33" s="181"/>
      <c r="AC33" s="181"/>
      <c r="AD33" s="181"/>
      <c r="AE33" s="181"/>
      <c r="AF33" s="181"/>
      <c r="AG33" s="181"/>
      <c r="AH33" s="181"/>
      <c r="AI33" s="181"/>
      <c r="AJ33" s="181"/>
      <c r="AK33" s="181"/>
      <c r="AL33" s="181"/>
      <c r="AM33" s="181"/>
      <c r="AN33" s="181"/>
      <c r="AO33" s="181"/>
      <c r="AP33" s="181"/>
      <c r="AQ33" s="181"/>
      <c r="AR33" s="181"/>
      <c r="AS33" s="181"/>
      <c r="AT33" s="181"/>
      <c r="AU33" s="181"/>
      <c r="AV33" s="181"/>
      <c r="AW33" s="181"/>
      <c r="AX33" s="181"/>
      <c r="AY33" s="181"/>
      <c r="AZ33" s="181"/>
      <c r="BA33" s="181"/>
      <c r="BB33" s="181"/>
      <c r="BC33" s="181"/>
      <c r="BD33" s="181"/>
      <c r="BE33" s="181"/>
      <c r="BF33" s="181"/>
      <c r="BG33" s="181"/>
      <c r="BH33" s="181"/>
      <c r="BI33" s="181"/>
      <c r="BJ33" s="181"/>
      <c r="BK33" s="181"/>
      <c r="BL33" s="181"/>
      <c r="BM33" s="181"/>
      <c r="BN33" s="181"/>
      <c r="BO33" s="181"/>
      <c r="BP33" s="181"/>
      <c r="BQ33" s="181"/>
      <c r="BR33" s="181"/>
      <c r="BS33" s="181"/>
      <c r="BT33" s="181"/>
      <c r="BU33" s="181"/>
      <c r="BV33" s="181"/>
      <c r="BW33" s="181"/>
      <c r="BX33" s="181"/>
      <c r="BY33" s="181"/>
      <c r="BZ33" s="181"/>
      <c r="CA33" s="181"/>
      <c r="CB33" s="181"/>
      <c r="CC33" s="181"/>
      <c r="CD33" s="181"/>
      <c r="CE33" s="181"/>
      <c r="CF33" s="181"/>
      <c r="CG33" s="181"/>
      <c r="CH33" s="181"/>
      <c r="CI33" s="181"/>
      <c r="CJ33" s="85"/>
    </row>
    <row r="34" spans="1:88" x14ac:dyDescent="0.25">
      <c r="A34" s="181"/>
      <c r="B34" s="181"/>
      <c r="C34" s="181"/>
      <c r="D34" s="181"/>
      <c r="E34" s="181"/>
      <c r="F34" s="181"/>
      <c r="G34" s="181"/>
      <c r="H34" s="181"/>
      <c r="I34" s="181"/>
      <c r="J34" s="181"/>
      <c r="K34" s="181"/>
      <c r="L34" s="181"/>
      <c r="M34" s="181"/>
      <c r="N34" s="181"/>
      <c r="O34" s="181"/>
      <c r="P34" s="181"/>
      <c r="Q34" s="181"/>
      <c r="R34" s="181"/>
      <c r="S34" s="181"/>
      <c r="T34" s="181"/>
      <c r="U34" s="181"/>
      <c r="V34" s="181"/>
      <c r="W34" s="181"/>
      <c r="X34" s="181"/>
      <c r="Y34" s="181"/>
      <c r="Z34" s="181"/>
      <c r="AA34" s="181"/>
      <c r="AB34" s="181"/>
      <c r="AC34" s="181"/>
      <c r="AD34" s="181"/>
      <c r="AE34" s="181"/>
      <c r="AF34" s="181"/>
      <c r="AG34" s="181"/>
      <c r="AH34" s="181"/>
      <c r="AI34" s="181"/>
      <c r="AJ34" s="181"/>
      <c r="AK34" s="181"/>
      <c r="AL34" s="181"/>
      <c r="AM34" s="181"/>
      <c r="AN34" s="181"/>
      <c r="AO34" s="181"/>
      <c r="AP34" s="181"/>
      <c r="AQ34" s="181"/>
      <c r="AR34" s="181"/>
      <c r="AS34" s="181"/>
      <c r="AT34" s="181"/>
      <c r="AU34" s="181"/>
      <c r="AV34" s="181"/>
      <c r="AW34" s="181"/>
      <c r="AX34" s="181"/>
      <c r="AY34" s="181"/>
      <c r="AZ34" s="181"/>
      <c r="BA34" s="181"/>
      <c r="BB34" s="181"/>
      <c r="BC34" s="181"/>
      <c r="BD34" s="181"/>
      <c r="BE34" s="181"/>
      <c r="BF34" s="181"/>
      <c r="BG34" s="181"/>
      <c r="BH34" s="181"/>
      <c r="BI34" s="181"/>
      <c r="BJ34" s="181"/>
      <c r="BK34" s="181"/>
      <c r="BL34" s="181"/>
      <c r="BM34" s="181"/>
      <c r="BN34" s="181"/>
      <c r="BO34" s="181"/>
      <c r="BP34" s="181"/>
      <c r="BQ34" s="181"/>
      <c r="BR34" s="181"/>
      <c r="BS34" s="181"/>
      <c r="BT34" s="181"/>
      <c r="BU34" s="181"/>
      <c r="BV34" s="181"/>
      <c r="BW34" s="181"/>
      <c r="BX34" s="181"/>
      <c r="BY34" s="181"/>
      <c r="BZ34" s="181"/>
      <c r="CA34" s="181"/>
      <c r="CB34" s="181"/>
      <c r="CC34" s="181"/>
      <c r="CD34" s="181"/>
      <c r="CE34" s="181"/>
      <c r="CF34" s="181"/>
      <c r="CG34" s="181"/>
      <c r="CH34" s="181"/>
      <c r="CI34" s="181"/>
      <c r="CJ34" s="85"/>
    </row>
    <row r="35" spans="1:88" ht="11.25" customHeight="1" x14ac:dyDescent="0.25">
      <c r="A35" s="180" t="s">
        <v>919</v>
      </c>
      <c r="B35" s="180"/>
      <c r="C35" s="180"/>
      <c r="D35" s="180"/>
      <c r="E35" s="180"/>
      <c r="F35" s="180"/>
      <c r="G35" s="180"/>
      <c r="H35" s="180"/>
      <c r="I35" s="180"/>
      <c r="J35" s="180"/>
      <c r="K35" s="180"/>
      <c r="L35" s="180"/>
      <c r="M35" s="180"/>
      <c r="N35" s="180"/>
      <c r="O35" s="180"/>
      <c r="P35" s="180"/>
      <c r="Q35" s="180"/>
      <c r="R35" s="180"/>
      <c r="S35" s="180"/>
      <c r="T35" s="180"/>
      <c r="U35" s="180"/>
      <c r="V35" s="180"/>
      <c r="W35" s="180"/>
      <c r="X35" s="180"/>
      <c r="Y35" s="180"/>
      <c r="Z35" s="180"/>
      <c r="AA35" s="180"/>
      <c r="AB35" s="180"/>
      <c r="AC35" s="180"/>
      <c r="AD35" s="180"/>
      <c r="AE35" s="180"/>
      <c r="AF35" s="180"/>
      <c r="AG35" s="180"/>
      <c r="AH35" s="180"/>
      <c r="AI35" s="180"/>
      <c r="AJ35" s="180"/>
      <c r="AK35" s="180"/>
      <c r="AL35" s="180"/>
      <c r="AM35" s="180"/>
      <c r="AN35" s="180"/>
      <c r="AO35" s="180"/>
      <c r="AP35" s="180"/>
      <c r="AQ35" s="180"/>
      <c r="AR35" s="180"/>
      <c r="AS35" s="180"/>
      <c r="AT35" s="180"/>
      <c r="AU35" s="180"/>
      <c r="AV35" s="180"/>
      <c r="AW35" s="180"/>
      <c r="AX35" s="180"/>
      <c r="AY35" s="180"/>
      <c r="AZ35" s="180"/>
      <c r="BA35" s="180"/>
      <c r="BB35" s="180"/>
      <c r="BC35" s="180"/>
      <c r="BD35" s="180"/>
      <c r="BE35" s="180"/>
      <c r="BF35" s="180"/>
      <c r="BG35" s="180"/>
      <c r="BH35" s="180"/>
      <c r="BI35" s="180"/>
      <c r="BJ35" s="180"/>
      <c r="BK35" s="180"/>
      <c r="BL35" s="180"/>
      <c r="BM35" s="180"/>
      <c r="BN35" s="180"/>
      <c r="BO35" s="180"/>
      <c r="BP35" s="180"/>
      <c r="BQ35" s="180"/>
      <c r="BR35" s="180"/>
      <c r="BS35" s="180"/>
      <c r="BT35" s="180"/>
      <c r="BU35" s="180"/>
      <c r="BV35" s="180"/>
      <c r="BW35" s="180"/>
      <c r="BX35" s="180"/>
      <c r="BY35" s="180"/>
      <c r="BZ35" s="180"/>
      <c r="CA35" s="180"/>
      <c r="CB35" s="180"/>
      <c r="CC35" s="180"/>
      <c r="CD35" s="180"/>
      <c r="CE35" s="180"/>
      <c r="CF35" s="180"/>
      <c r="CG35" s="180"/>
      <c r="CH35" s="180"/>
      <c r="CI35" s="180"/>
      <c r="CJ35" s="85"/>
    </row>
    <row r="36" spans="1:88" x14ac:dyDescent="0.25">
      <c r="A36" s="180"/>
      <c r="B36" s="180"/>
      <c r="C36" s="180"/>
      <c r="D36" s="180"/>
      <c r="E36" s="180"/>
      <c r="F36" s="180"/>
      <c r="G36" s="180"/>
      <c r="H36" s="180"/>
      <c r="I36" s="180"/>
      <c r="J36" s="180"/>
      <c r="K36" s="180"/>
      <c r="L36" s="180"/>
      <c r="M36" s="180"/>
      <c r="N36" s="180"/>
      <c r="O36" s="180"/>
      <c r="P36" s="180"/>
      <c r="Q36" s="180"/>
      <c r="R36" s="180"/>
      <c r="S36" s="180"/>
      <c r="T36" s="180"/>
      <c r="U36" s="180"/>
      <c r="V36" s="180"/>
      <c r="W36" s="180"/>
      <c r="X36" s="180"/>
      <c r="Y36" s="180"/>
      <c r="Z36" s="180"/>
      <c r="AA36" s="180"/>
      <c r="AB36" s="180"/>
      <c r="AC36" s="180"/>
      <c r="AD36" s="180"/>
      <c r="AE36" s="180"/>
      <c r="AF36" s="180"/>
      <c r="AG36" s="180"/>
      <c r="AH36" s="180"/>
      <c r="AI36" s="180"/>
      <c r="AJ36" s="180"/>
      <c r="AK36" s="180"/>
      <c r="AL36" s="180"/>
      <c r="AM36" s="180"/>
      <c r="AN36" s="180"/>
      <c r="AO36" s="180"/>
      <c r="AP36" s="180"/>
      <c r="AQ36" s="180"/>
      <c r="AR36" s="180"/>
      <c r="AS36" s="180"/>
      <c r="AT36" s="180"/>
      <c r="AU36" s="180"/>
      <c r="AV36" s="180"/>
      <c r="AW36" s="180"/>
      <c r="AX36" s="180"/>
      <c r="AY36" s="180"/>
      <c r="AZ36" s="180"/>
      <c r="BA36" s="180"/>
      <c r="BB36" s="180"/>
      <c r="BC36" s="180"/>
      <c r="BD36" s="180"/>
      <c r="BE36" s="180"/>
      <c r="BF36" s="180"/>
      <c r="BG36" s="180"/>
      <c r="BH36" s="180"/>
      <c r="BI36" s="180"/>
      <c r="BJ36" s="180"/>
      <c r="BK36" s="180"/>
      <c r="BL36" s="180"/>
      <c r="BM36" s="180"/>
      <c r="BN36" s="180"/>
      <c r="BO36" s="180"/>
      <c r="BP36" s="180"/>
      <c r="BQ36" s="180"/>
      <c r="BR36" s="180"/>
      <c r="BS36" s="180"/>
      <c r="BT36" s="180"/>
      <c r="BU36" s="180"/>
      <c r="BV36" s="180"/>
      <c r="BW36" s="180"/>
      <c r="BX36" s="180"/>
      <c r="BY36" s="180"/>
      <c r="BZ36" s="180"/>
      <c r="CA36" s="180"/>
      <c r="CB36" s="180"/>
      <c r="CC36" s="180"/>
      <c r="CD36" s="180"/>
      <c r="CE36" s="180"/>
      <c r="CF36" s="180"/>
      <c r="CG36" s="180"/>
      <c r="CH36" s="180"/>
      <c r="CI36" s="180"/>
      <c r="CJ36" s="85"/>
    </row>
    <row r="37" spans="1:88" x14ac:dyDescent="0.25">
      <c r="A37" s="181" t="s">
        <v>920</v>
      </c>
      <c r="B37" s="181"/>
      <c r="C37" s="181"/>
      <c r="D37" s="181"/>
      <c r="E37" s="181"/>
      <c r="F37" s="181"/>
      <c r="G37" s="181"/>
      <c r="H37" s="181"/>
      <c r="I37" s="181"/>
      <c r="J37" s="181"/>
      <c r="K37" s="181"/>
      <c r="L37" s="181"/>
      <c r="M37" s="181"/>
      <c r="N37" s="181"/>
      <c r="O37" s="181"/>
      <c r="P37" s="181"/>
      <c r="Q37" s="181"/>
      <c r="R37" s="181"/>
      <c r="S37" s="181"/>
      <c r="T37" s="181"/>
      <c r="U37" s="181"/>
      <c r="V37" s="181"/>
      <c r="W37" s="181"/>
      <c r="X37" s="181"/>
      <c r="Y37" s="181"/>
      <c r="Z37" s="181"/>
      <c r="AA37" s="181"/>
      <c r="AB37" s="181"/>
      <c r="AC37" s="181"/>
      <c r="AD37" s="181"/>
      <c r="AE37" s="181"/>
      <c r="AF37" s="181"/>
      <c r="AG37" s="181"/>
      <c r="AH37" s="181"/>
      <c r="AI37" s="181"/>
      <c r="AJ37" s="181"/>
      <c r="AK37" s="181"/>
      <c r="AL37" s="181"/>
      <c r="AM37" s="181"/>
      <c r="AN37" s="181"/>
      <c r="AO37" s="181"/>
      <c r="AP37" s="181"/>
      <c r="AQ37" s="181"/>
      <c r="AR37" s="181"/>
      <c r="AS37" s="181"/>
      <c r="AT37" s="181"/>
      <c r="AU37" s="181"/>
      <c r="AV37" s="181"/>
      <c r="AW37" s="181"/>
      <c r="AX37" s="181"/>
      <c r="AY37" s="181"/>
      <c r="AZ37" s="181"/>
      <c r="BA37" s="181"/>
      <c r="BB37" s="181"/>
      <c r="BC37" s="181"/>
      <c r="BD37" s="181"/>
      <c r="BE37" s="181"/>
      <c r="BF37" s="181"/>
      <c r="BG37" s="181"/>
      <c r="BH37" s="181"/>
      <c r="BI37" s="181"/>
      <c r="BJ37" s="181"/>
      <c r="BK37" s="181"/>
      <c r="BL37" s="181"/>
      <c r="BM37" s="181"/>
      <c r="BN37" s="181"/>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85"/>
    </row>
    <row r="38" spans="1:88" x14ac:dyDescent="0.25">
      <c r="A38" s="181" t="s">
        <v>921</v>
      </c>
      <c r="B38" s="181"/>
      <c r="C38" s="181"/>
      <c r="D38" s="181"/>
      <c r="E38" s="181"/>
      <c r="F38" s="181"/>
      <c r="G38" s="181"/>
      <c r="H38" s="181"/>
      <c r="I38" s="181"/>
      <c r="J38" s="181"/>
      <c r="K38" s="181"/>
      <c r="L38" s="181"/>
      <c r="M38" s="181"/>
      <c r="N38" s="181"/>
      <c r="O38" s="181"/>
      <c r="P38" s="181"/>
      <c r="Q38" s="181"/>
      <c r="R38" s="181"/>
      <c r="S38" s="181"/>
      <c r="T38" s="181"/>
      <c r="U38" s="181"/>
      <c r="V38" s="181"/>
      <c r="W38" s="181"/>
      <c r="X38" s="181"/>
      <c r="Y38" s="181"/>
      <c r="Z38" s="181"/>
      <c r="AA38" s="181"/>
      <c r="AB38" s="181"/>
      <c r="AC38" s="181"/>
      <c r="AD38" s="181"/>
      <c r="AE38" s="181"/>
      <c r="AF38" s="181"/>
      <c r="AG38" s="181"/>
      <c r="AH38" s="181"/>
      <c r="AI38" s="181"/>
      <c r="AJ38" s="181"/>
      <c r="AK38" s="181"/>
      <c r="AL38" s="181"/>
      <c r="AM38" s="181"/>
      <c r="AN38" s="181"/>
      <c r="AO38" s="181"/>
      <c r="AP38" s="181"/>
      <c r="AQ38" s="181"/>
      <c r="AR38" s="181"/>
      <c r="AS38" s="181"/>
      <c r="AT38" s="181"/>
      <c r="AU38" s="181"/>
      <c r="AV38" s="181"/>
      <c r="AW38" s="181"/>
      <c r="AX38" s="181"/>
      <c r="AY38" s="181"/>
      <c r="AZ38" s="181"/>
      <c r="BA38" s="181"/>
      <c r="BB38" s="181"/>
      <c r="BC38" s="181"/>
      <c r="BD38" s="181"/>
      <c r="BE38" s="181"/>
      <c r="BF38" s="181"/>
      <c r="BG38" s="181"/>
      <c r="BH38" s="181"/>
      <c r="BI38" s="181"/>
      <c r="BJ38" s="181"/>
      <c r="BK38" s="181"/>
      <c r="BL38" s="181"/>
      <c r="BM38" s="181"/>
      <c r="BN38" s="181"/>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85"/>
    </row>
    <row r="39" spans="1:88" x14ac:dyDescent="0.25">
      <c r="A39" s="181" t="s">
        <v>922</v>
      </c>
      <c r="B39" s="181"/>
      <c r="C39" s="181"/>
      <c r="D39" s="181"/>
      <c r="E39" s="181"/>
      <c r="F39" s="181"/>
      <c r="G39" s="181"/>
      <c r="H39" s="181"/>
      <c r="I39" s="181"/>
      <c r="J39" s="181"/>
      <c r="K39" s="181"/>
      <c r="L39" s="181"/>
      <c r="M39" s="181"/>
      <c r="N39" s="181"/>
      <c r="O39" s="181"/>
      <c r="P39" s="181"/>
      <c r="Q39" s="181"/>
      <c r="R39" s="181"/>
      <c r="S39" s="181"/>
      <c r="T39" s="181"/>
      <c r="U39" s="181"/>
      <c r="V39" s="181"/>
      <c r="W39" s="181"/>
      <c r="X39" s="181"/>
      <c r="Y39" s="181"/>
      <c r="Z39" s="181"/>
      <c r="AA39" s="181"/>
      <c r="AB39" s="181"/>
      <c r="AC39" s="181"/>
      <c r="AD39" s="181"/>
      <c r="AE39" s="181"/>
      <c r="AF39" s="181"/>
      <c r="AG39" s="181"/>
      <c r="AH39" s="181"/>
      <c r="AI39" s="181"/>
      <c r="AJ39" s="181"/>
      <c r="AK39" s="181"/>
      <c r="AL39" s="181"/>
      <c r="AM39" s="181"/>
      <c r="AN39" s="181"/>
      <c r="AO39" s="181"/>
      <c r="AP39" s="181"/>
      <c r="AQ39" s="181"/>
      <c r="AR39" s="181"/>
      <c r="AS39" s="181"/>
      <c r="AT39" s="181"/>
      <c r="AU39" s="181"/>
      <c r="AV39" s="181"/>
      <c r="AW39" s="181"/>
      <c r="AX39" s="181"/>
      <c r="AY39" s="181"/>
      <c r="AZ39" s="181"/>
      <c r="BA39" s="181"/>
      <c r="BB39" s="181"/>
      <c r="BC39" s="181"/>
      <c r="BD39" s="181"/>
      <c r="BE39" s="181"/>
      <c r="BF39" s="181"/>
      <c r="BG39" s="181"/>
      <c r="BH39" s="181"/>
      <c r="BI39" s="181"/>
      <c r="BJ39" s="181"/>
      <c r="BK39" s="181"/>
      <c r="BL39" s="181"/>
      <c r="BM39" s="181"/>
      <c r="BN39" s="181"/>
      <c r="BO39" s="181"/>
      <c r="BP39" s="181"/>
      <c r="BQ39" s="181"/>
      <c r="BR39" s="181"/>
      <c r="BS39" s="181"/>
      <c r="BT39" s="181"/>
      <c r="BU39" s="181"/>
      <c r="BV39" s="181"/>
      <c r="BW39" s="181"/>
      <c r="BX39" s="181"/>
      <c r="BY39" s="181"/>
      <c r="BZ39" s="181"/>
      <c r="CA39" s="181"/>
      <c r="CB39" s="181"/>
      <c r="CC39" s="181"/>
      <c r="CD39" s="181"/>
      <c r="CE39" s="181"/>
      <c r="CF39" s="181"/>
      <c r="CG39" s="181"/>
      <c r="CH39" s="181"/>
      <c r="CI39" s="181"/>
      <c r="CJ39" s="85"/>
    </row>
    <row r="40" spans="1:88" x14ac:dyDescent="0.25">
      <c r="A40" s="181"/>
      <c r="B40" s="181"/>
      <c r="C40" s="181"/>
      <c r="D40" s="181"/>
      <c r="E40" s="181"/>
      <c r="F40" s="181"/>
      <c r="G40" s="181"/>
      <c r="H40" s="181"/>
      <c r="I40" s="181"/>
      <c r="J40" s="181"/>
      <c r="K40" s="181"/>
      <c r="L40" s="181"/>
      <c r="M40" s="181"/>
      <c r="N40" s="181"/>
      <c r="O40" s="181"/>
      <c r="P40" s="181"/>
      <c r="Q40" s="181"/>
      <c r="R40" s="181"/>
      <c r="S40" s="181"/>
      <c r="T40" s="181"/>
      <c r="U40" s="181"/>
      <c r="V40" s="181"/>
      <c r="W40" s="181"/>
      <c r="X40" s="181"/>
      <c r="Y40" s="181"/>
      <c r="Z40" s="181"/>
      <c r="AA40" s="181"/>
      <c r="AB40" s="181"/>
      <c r="AC40" s="181"/>
      <c r="AD40" s="181"/>
      <c r="AE40" s="181"/>
      <c r="AF40" s="181"/>
      <c r="AG40" s="181"/>
      <c r="AH40" s="181"/>
      <c r="AI40" s="181"/>
      <c r="AJ40" s="181"/>
      <c r="AK40" s="181"/>
      <c r="AL40" s="181"/>
      <c r="AM40" s="181"/>
      <c r="AN40" s="181"/>
      <c r="AO40" s="181"/>
      <c r="AP40" s="181"/>
      <c r="AQ40" s="181"/>
      <c r="AR40" s="181"/>
      <c r="AS40" s="181"/>
      <c r="AT40" s="181"/>
      <c r="AU40" s="181"/>
      <c r="AV40" s="181"/>
      <c r="AW40" s="181"/>
      <c r="AX40" s="181"/>
      <c r="AY40" s="181"/>
      <c r="AZ40" s="181"/>
      <c r="BA40" s="181"/>
      <c r="BB40" s="181"/>
      <c r="BC40" s="181"/>
      <c r="BD40" s="181"/>
      <c r="BE40" s="181"/>
      <c r="BF40" s="181"/>
      <c r="BG40" s="181"/>
      <c r="BH40" s="181"/>
      <c r="BI40" s="181"/>
      <c r="BJ40" s="181"/>
      <c r="BK40" s="181"/>
      <c r="BL40" s="181"/>
      <c r="BM40" s="181"/>
      <c r="BN40" s="181"/>
      <c r="BO40" s="181"/>
      <c r="BP40" s="181"/>
      <c r="BQ40" s="181"/>
      <c r="BR40" s="181"/>
      <c r="BS40" s="181"/>
      <c r="BT40" s="181"/>
      <c r="BU40" s="181"/>
      <c r="BV40" s="181"/>
      <c r="BW40" s="181"/>
      <c r="BX40" s="181"/>
      <c r="BY40" s="181"/>
      <c r="BZ40" s="181"/>
      <c r="CA40" s="181"/>
      <c r="CB40" s="181"/>
      <c r="CC40" s="181"/>
      <c r="CD40" s="181"/>
      <c r="CE40" s="181"/>
      <c r="CF40" s="181"/>
      <c r="CG40" s="181"/>
      <c r="CH40" s="181"/>
      <c r="CI40" s="181"/>
      <c r="CJ40" s="85"/>
    </row>
    <row r="41" spans="1:88" ht="11.25" customHeight="1" x14ac:dyDescent="0.25">
      <c r="A41" s="180" t="s">
        <v>923</v>
      </c>
      <c r="B41" s="180"/>
      <c r="C41" s="180"/>
      <c r="D41" s="180"/>
      <c r="E41" s="180"/>
      <c r="F41" s="180"/>
      <c r="G41" s="180"/>
      <c r="H41" s="180"/>
      <c r="I41" s="180"/>
      <c r="J41" s="180"/>
      <c r="K41" s="180"/>
      <c r="L41" s="180"/>
      <c r="M41" s="180"/>
      <c r="N41" s="180"/>
      <c r="O41" s="180"/>
      <c r="P41" s="180"/>
      <c r="Q41" s="180"/>
      <c r="R41" s="180"/>
      <c r="S41" s="180"/>
      <c r="T41" s="180"/>
      <c r="U41" s="180"/>
      <c r="V41" s="180"/>
      <c r="W41" s="180"/>
      <c r="X41" s="180"/>
      <c r="Y41" s="180"/>
      <c r="Z41" s="180"/>
      <c r="AA41" s="180"/>
      <c r="AB41" s="180"/>
      <c r="AC41" s="180"/>
      <c r="AD41" s="180"/>
      <c r="AE41" s="180"/>
      <c r="AF41" s="180"/>
      <c r="AG41" s="180"/>
      <c r="AH41" s="180"/>
      <c r="AI41" s="180"/>
      <c r="AJ41" s="180"/>
      <c r="AK41" s="180"/>
      <c r="AL41" s="180"/>
      <c r="AM41" s="180"/>
      <c r="AN41" s="180"/>
      <c r="AO41" s="180"/>
      <c r="AP41" s="180"/>
      <c r="AQ41" s="180"/>
      <c r="AR41" s="180"/>
      <c r="AS41" s="180"/>
      <c r="AT41" s="180"/>
      <c r="AU41" s="180"/>
      <c r="AV41" s="180"/>
      <c r="AW41" s="180"/>
      <c r="AX41" s="180"/>
      <c r="AY41" s="180"/>
      <c r="AZ41" s="180"/>
      <c r="BA41" s="180"/>
      <c r="BB41" s="180"/>
      <c r="BC41" s="180"/>
      <c r="BD41" s="180"/>
      <c r="BE41" s="180"/>
      <c r="BF41" s="180"/>
      <c r="BG41" s="180"/>
      <c r="BH41" s="180"/>
      <c r="BI41" s="180"/>
      <c r="BJ41" s="180"/>
      <c r="BK41" s="180"/>
      <c r="BL41" s="180"/>
      <c r="BM41" s="180"/>
      <c r="BN41" s="180"/>
      <c r="BO41" s="180"/>
      <c r="BP41" s="180"/>
      <c r="BQ41" s="180"/>
      <c r="BR41" s="180"/>
      <c r="BS41" s="180"/>
      <c r="BT41" s="180"/>
      <c r="BU41" s="180"/>
      <c r="BV41" s="180"/>
      <c r="BW41" s="180"/>
      <c r="BX41" s="180"/>
      <c r="BY41" s="180"/>
      <c r="BZ41" s="180"/>
      <c r="CA41" s="180"/>
      <c r="CB41" s="180"/>
      <c r="CC41" s="180"/>
      <c r="CD41" s="180"/>
      <c r="CE41" s="180"/>
      <c r="CF41" s="180"/>
      <c r="CG41" s="180"/>
      <c r="CH41" s="180"/>
      <c r="CI41" s="180"/>
      <c r="CJ41" s="85"/>
    </row>
    <row r="42" spans="1:88" x14ac:dyDescent="0.25">
      <c r="A42" s="180"/>
      <c r="B42" s="180"/>
      <c r="C42" s="180"/>
      <c r="D42" s="180"/>
      <c r="E42" s="180"/>
      <c r="F42" s="180"/>
      <c r="G42" s="180"/>
      <c r="H42" s="180"/>
      <c r="I42" s="180"/>
      <c r="J42" s="180"/>
      <c r="K42" s="180"/>
      <c r="L42" s="180"/>
      <c r="M42" s="180"/>
      <c r="N42" s="180"/>
      <c r="O42" s="180"/>
      <c r="P42" s="180"/>
      <c r="Q42" s="180"/>
      <c r="R42" s="180"/>
      <c r="S42" s="180"/>
      <c r="T42" s="180"/>
      <c r="U42" s="180"/>
      <c r="V42" s="180"/>
      <c r="W42" s="180"/>
      <c r="X42" s="180"/>
      <c r="Y42" s="180"/>
      <c r="Z42" s="180"/>
      <c r="AA42" s="180"/>
      <c r="AB42" s="180"/>
      <c r="AC42" s="180"/>
      <c r="AD42" s="180"/>
      <c r="AE42" s="180"/>
      <c r="AF42" s="180"/>
      <c r="AG42" s="180"/>
      <c r="AH42" s="180"/>
      <c r="AI42" s="180"/>
      <c r="AJ42" s="180"/>
      <c r="AK42" s="180"/>
      <c r="AL42" s="180"/>
      <c r="AM42" s="180"/>
      <c r="AN42" s="180"/>
      <c r="AO42" s="180"/>
      <c r="AP42" s="180"/>
      <c r="AQ42" s="180"/>
      <c r="AR42" s="180"/>
      <c r="AS42" s="180"/>
      <c r="AT42" s="180"/>
      <c r="AU42" s="180"/>
      <c r="AV42" s="180"/>
      <c r="AW42" s="180"/>
      <c r="AX42" s="180"/>
      <c r="AY42" s="180"/>
      <c r="AZ42" s="180"/>
      <c r="BA42" s="180"/>
      <c r="BB42" s="180"/>
      <c r="BC42" s="180"/>
      <c r="BD42" s="180"/>
      <c r="BE42" s="180"/>
      <c r="BF42" s="180"/>
      <c r="BG42" s="180"/>
      <c r="BH42" s="180"/>
      <c r="BI42" s="180"/>
      <c r="BJ42" s="180"/>
      <c r="BK42" s="180"/>
      <c r="BL42" s="180"/>
      <c r="BM42" s="180"/>
      <c r="BN42" s="180"/>
      <c r="BO42" s="180"/>
      <c r="BP42" s="180"/>
      <c r="BQ42" s="180"/>
      <c r="BR42" s="180"/>
      <c r="BS42" s="180"/>
      <c r="BT42" s="180"/>
      <c r="BU42" s="180"/>
      <c r="BV42" s="180"/>
      <c r="BW42" s="180"/>
      <c r="BX42" s="180"/>
      <c r="BY42" s="180"/>
      <c r="BZ42" s="180"/>
      <c r="CA42" s="180"/>
      <c r="CB42" s="180"/>
      <c r="CC42" s="180"/>
      <c r="CD42" s="180"/>
      <c r="CE42" s="180"/>
      <c r="CF42" s="180"/>
      <c r="CG42" s="180"/>
      <c r="CH42" s="180"/>
      <c r="CI42" s="180"/>
      <c r="CJ42" s="85"/>
    </row>
    <row r="43" spans="1:88" x14ac:dyDescent="0.25">
      <c r="A43" s="180"/>
      <c r="B43" s="180"/>
      <c r="C43" s="180"/>
      <c r="D43" s="180"/>
      <c r="E43" s="180"/>
      <c r="F43" s="180"/>
      <c r="G43" s="180"/>
      <c r="H43" s="180"/>
      <c r="I43" s="180"/>
      <c r="J43" s="180"/>
      <c r="K43" s="180"/>
      <c r="L43" s="180"/>
      <c r="M43" s="180"/>
      <c r="N43" s="180"/>
      <c r="O43" s="180"/>
      <c r="P43" s="180"/>
      <c r="Q43" s="180"/>
      <c r="R43" s="180"/>
      <c r="S43" s="180"/>
      <c r="T43" s="180"/>
      <c r="U43" s="180"/>
      <c r="V43" s="180"/>
      <c r="W43" s="180"/>
      <c r="X43" s="180"/>
      <c r="Y43" s="180"/>
      <c r="Z43" s="180"/>
      <c r="AA43" s="180"/>
      <c r="AB43" s="180"/>
      <c r="AC43" s="180"/>
      <c r="AD43" s="180"/>
      <c r="AE43" s="180"/>
      <c r="AF43" s="180"/>
      <c r="AG43" s="180"/>
      <c r="AH43" s="180"/>
      <c r="AI43" s="180"/>
      <c r="AJ43" s="180"/>
      <c r="AK43" s="180"/>
      <c r="AL43" s="180"/>
      <c r="AM43" s="180"/>
      <c r="AN43" s="180"/>
      <c r="AO43" s="180"/>
      <c r="AP43" s="180"/>
      <c r="AQ43" s="180"/>
      <c r="AR43" s="180"/>
      <c r="AS43" s="180"/>
      <c r="AT43" s="180"/>
      <c r="AU43" s="180"/>
      <c r="AV43" s="180"/>
      <c r="AW43" s="180"/>
      <c r="AX43" s="180"/>
      <c r="AY43" s="180"/>
      <c r="AZ43" s="180"/>
      <c r="BA43" s="180"/>
      <c r="BB43" s="180"/>
      <c r="BC43" s="180"/>
      <c r="BD43" s="180"/>
      <c r="BE43" s="180"/>
      <c r="BF43" s="180"/>
      <c r="BG43" s="180"/>
      <c r="BH43" s="180"/>
      <c r="BI43" s="180"/>
      <c r="BJ43" s="180"/>
      <c r="BK43" s="180"/>
      <c r="BL43" s="180"/>
      <c r="BM43" s="180"/>
      <c r="BN43" s="180"/>
      <c r="BO43" s="180"/>
      <c r="BP43" s="180"/>
      <c r="BQ43" s="180"/>
      <c r="BR43" s="180"/>
      <c r="BS43" s="180"/>
      <c r="BT43" s="180"/>
      <c r="BU43" s="180"/>
      <c r="BV43" s="180"/>
      <c r="BW43" s="180"/>
      <c r="BX43" s="180"/>
      <c r="BY43" s="180"/>
      <c r="BZ43" s="180"/>
      <c r="CA43" s="180"/>
      <c r="CB43" s="180"/>
      <c r="CC43" s="180"/>
      <c r="CD43" s="180"/>
      <c r="CE43" s="180"/>
      <c r="CF43" s="180"/>
      <c r="CG43" s="180"/>
      <c r="CH43" s="180"/>
      <c r="CI43" s="180"/>
      <c r="CJ43" s="85"/>
    </row>
    <row r="44" spans="1:88" ht="11.25" customHeight="1" x14ac:dyDescent="0.25">
      <c r="A44" s="185" t="s">
        <v>924</v>
      </c>
      <c r="B44" s="185"/>
      <c r="C44" s="185"/>
      <c r="D44" s="185"/>
      <c r="E44" s="185"/>
      <c r="F44" s="185"/>
      <c r="G44" s="185"/>
      <c r="H44" s="185"/>
      <c r="I44" s="185"/>
      <c r="J44" s="185"/>
      <c r="K44" s="185"/>
      <c r="L44" s="185"/>
      <c r="M44" s="185"/>
      <c r="N44" s="185"/>
      <c r="O44" s="185"/>
      <c r="P44" s="1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c r="BG44" s="85"/>
      <c r="BH44" s="85"/>
      <c r="BI44" s="85"/>
      <c r="BJ44" s="85"/>
      <c r="BK44" s="85"/>
      <c r="BL44" s="85"/>
      <c r="BM44" s="85"/>
      <c r="BN44" s="85"/>
      <c r="BO44" s="85"/>
      <c r="BP44" s="85"/>
      <c r="BQ44" s="85"/>
      <c r="BR44" s="85"/>
      <c r="BS44" s="85"/>
      <c r="BT44" s="85"/>
      <c r="BU44" s="85"/>
      <c r="BV44" s="85"/>
      <c r="BW44" s="85"/>
      <c r="BX44" s="85"/>
      <c r="BY44" s="85"/>
      <c r="BZ44" s="85"/>
      <c r="CA44" s="85"/>
      <c r="CB44" s="85"/>
      <c r="CC44" s="85"/>
      <c r="CD44" s="85"/>
      <c r="CE44" s="85"/>
      <c r="CF44" s="85"/>
      <c r="CG44" s="85"/>
      <c r="CH44" s="85"/>
      <c r="CI44" s="85"/>
      <c r="CJ44" s="85"/>
    </row>
    <row r="45" spans="1:88" x14ac:dyDescent="0.25">
      <c r="A45" s="181" t="s">
        <v>925</v>
      </c>
      <c r="B45" s="181"/>
      <c r="C45" s="181"/>
      <c r="D45" s="181"/>
      <c r="E45" s="181"/>
      <c r="F45" s="181"/>
      <c r="G45" s="181"/>
      <c r="H45" s="181"/>
      <c r="I45" s="181"/>
      <c r="J45" s="181"/>
      <c r="K45" s="181"/>
      <c r="L45" s="181"/>
      <c r="M45" s="181"/>
      <c r="N45" s="181"/>
      <c r="O45" s="181"/>
      <c r="P45" s="181"/>
      <c r="Q45" s="181"/>
      <c r="R45" s="181"/>
      <c r="S45" s="181"/>
      <c r="T45" s="181"/>
      <c r="U45" s="181"/>
      <c r="V45" s="181"/>
      <c r="W45" s="181"/>
      <c r="X45" s="181"/>
      <c r="Y45" s="181"/>
      <c r="Z45" s="181"/>
      <c r="AA45" s="181"/>
      <c r="AB45" s="181"/>
      <c r="AC45" s="181"/>
      <c r="AD45" s="181"/>
      <c r="AE45" s="181"/>
      <c r="AF45" s="181"/>
      <c r="AG45" s="181"/>
      <c r="AH45" s="181"/>
      <c r="AI45" s="181"/>
      <c r="AJ45" s="181"/>
      <c r="AK45" s="181"/>
      <c r="AL45" s="181"/>
      <c r="AM45" s="181"/>
      <c r="AN45" s="181"/>
      <c r="AO45" s="181"/>
      <c r="AP45" s="181"/>
      <c r="AQ45" s="181"/>
      <c r="AR45" s="181"/>
      <c r="AS45" s="181"/>
      <c r="AT45" s="181"/>
      <c r="AU45" s="181"/>
      <c r="AV45" s="181"/>
      <c r="AW45" s="181"/>
      <c r="AX45" s="181"/>
      <c r="AY45" s="181"/>
      <c r="AZ45" s="181"/>
      <c r="BA45" s="181"/>
      <c r="BB45" s="181"/>
      <c r="BC45" s="181"/>
      <c r="BD45" s="181"/>
      <c r="BE45" s="181"/>
      <c r="BF45" s="181"/>
      <c r="BG45" s="181"/>
      <c r="BH45" s="181"/>
      <c r="BI45" s="181"/>
      <c r="BJ45" s="181"/>
      <c r="BK45" s="181"/>
      <c r="BL45" s="181"/>
      <c r="BM45" s="181"/>
      <c r="BN45" s="181"/>
      <c r="BO45" s="181"/>
      <c r="BP45" s="181"/>
      <c r="BQ45" s="181"/>
      <c r="BR45" s="181"/>
      <c r="BS45" s="181"/>
      <c r="BT45" s="181"/>
      <c r="BU45" s="181"/>
      <c r="BV45" s="181"/>
      <c r="BW45" s="181"/>
      <c r="BX45" s="181"/>
      <c r="BY45" s="181"/>
      <c r="BZ45" s="181"/>
      <c r="CA45" s="181"/>
      <c r="CB45" s="181"/>
      <c r="CC45" s="181"/>
      <c r="CD45" s="181"/>
      <c r="CE45" s="181"/>
      <c r="CF45" s="181"/>
      <c r="CG45" s="181"/>
      <c r="CH45" s="181"/>
      <c r="CI45" s="181"/>
      <c r="CJ45" s="85"/>
    </row>
    <row r="46" spans="1:88" x14ac:dyDescent="0.25">
      <c r="A46" s="181"/>
      <c r="B46" s="181"/>
      <c r="C46" s="181"/>
      <c r="D46" s="181"/>
      <c r="E46" s="181"/>
      <c r="F46" s="181"/>
      <c r="G46" s="181"/>
      <c r="H46" s="181"/>
      <c r="I46" s="181"/>
      <c r="J46" s="181"/>
      <c r="K46" s="181"/>
      <c r="L46" s="181"/>
      <c r="M46" s="181"/>
      <c r="N46" s="181"/>
      <c r="O46" s="181"/>
      <c r="P46" s="181"/>
      <c r="Q46" s="181"/>
      <c r="R46" s="181"/>
      <c r="S46" s="181"/>
      <c r="T46" s="181"/>
      <c r="U46" s="181"/>
      <c r="V46" s="181"/>
      <c r="W46" s="181"/>
      <c r="X46" s="181"/>
      <c r="Y46" s="181"/>
      <c r="Z46" s="181"/>
      <c r="AA46" s="181"/>
      <c r="AB46" s="181"/>
      <c r="AC46" s="181"/>
      <c r="AD46" s="181"/>
      <c r="AE46" s="181"/>
      <c r="AF46" s="181"/>
      <c r="AG46" s="181"/>
      <c r="AH46" s="181"/>
      <c r="AI46" s="181"/>
      <c r="AJ46" s="181"/>
      <c r="AK46" s="181"/>
      <c r="AL46" s="181"/>
      <c r="AM46" s="181"/>
      <c r="AN46" s="181"/>
      <c r="AO46" s="181"/>
      <c r="AP46" s="181"/>
      <c r="AQ46" s="181"/>
      <c r="AR46" s="181"/>
      <c r="AS46" s="181"/>
      <c r="AT46" s="181"/>
      <c r="AU46" s="181"/>
      <c r="AV46" s="181"/>
      <c r="AW46" s="181"/>
      <c r="AX46" s="181"/>
      <c r="AY46" s="181"/>
      <c r="AZ46" s="181"/>
      <c r="BA46" s="181"/>
      <c r="BB46" s="181"/>
      <c r="BC46" s="181"/>
      <c r="BD46" s="181"/>
      <c r="BE46" s="181"/>
      <c r="BF46" s="181"/>
      <c r="BG46" s="181"/>
      <c r="BH46" s="181"/>
      <c r="BI46" s="181"/>
      <c r="BJ46" s="181"/>
      <c r="BK46" s="181"/>
      <c r="BL46" s="181"/>
      <c r="BM46" s="181"/>
      <c r="BN46" s="181"/>
      <c r="BO46" s="181"/>
      <c r="BP46" s="181"/>
      <c r="BQ46" s="181"/>
      <c r="BR46" s="181"/>
      <c r="BS46" s="181"/>
      <c r="BT46" s="181"/>
      <c r="BU46" s="181"/>
      <c r="BV46" s="181"/>
      <c r="BW46" s="181"/>
      <c r="BX46" s="181"/>
      <c r="BY46" s="181"/>
      <c r="BZ46" s="181"/>
      <c r="CA46" s="181"/>
      <c r="CB46" s="181"/>
      <c r="CC46" s="181"/>
      <c r="CD46" s="181"/>
      <c r="CE46" s="181"/>
      <c r="CF46" s="181"/>
      <c r="CG46" s="181"/>
      <c r="CH46" s="181"/>
      <c r="CI46" s="181"/>
      <c r="CJ46" s="85"/>
    </row>
    <row r="47" spans="1:88" x14ac:dyDescent="0.25">
      <c r="A47" s="181" t="s">
        <v>926</v>
      </c>
      <c r="B47" s="181"/>
      <c r="C47" s="181"/>
      <c r="D47" s="181"/>
      <c r="E47" s="181"/>
      <c r="F47" s="181"/>
      <c r="G47" s="181"/>
      <c r="H47" s="181"/>
      <c r="I47" s="181"/>
      <c r="J47" s="181"/>
      <c r="K47" s="181"/>
      <c r="L47" s="181"/>
      <c r="M47" s="181"/>
      <c r="N47" s="181"/>
      <c r="O47" s="181"/>
      <c r="P47" s="181"/>
      <c r="Q47" s="181"/>
      <c r="R47" s="181"/>
      <c r="S47" s="181"/>
      <c r="T47" s="181"/>
      <c r="U47" s="181"/>
      <c r="V47" s="181"/>
      <c r="W47" s="181"/>
      <c r="X47" s="181"/>
      <c r="Y47" s="181"/>
      <c r="Z47" s="181"/>
      <c r="AA47" s="181"/>
      <c r="AB47" s="181"/>
      <c r="AC47" s="181"/>
      <c r="AD47" s="181"/>
      <c r="AE47" s="181"/>
      <c r="AF47" s="181"/>
      <c r="AG47" s="181"/>
      <c r="AH47" s="181"/>
      <c r="AI47" s="181"/>
      <c r="AJ47" s="181"/>
      <c r="AK47" s="181"/>
      <c r="AL47" s="181"/>
      <c r="AM47" s="181"/>
      <c r="AN47" s="181"/>
      <c r="AO47" s="181"/>
      <c r="AP47" s="181"/>
      <c r="AQ47" s="181"/>
      <c r="AR47" s="181"/>
      <c r="AS47" s="181"/>
      <c r="AT47" s="181"/>
      <c r="AU47" s="181"/>
      <c r="AV47" s="181"/>
      <c r="AW47" s="181"/>
      <c r="AX47" s="181"/>
      <c r="AY47" s="181"/>
      <c r="AZ47" s="181"/>
      <c r="BA47" s="181"/>
      <c r="BB47" s="181"/>
      <c r="BC47" s="181"/>
      <c r="BD47" s="181"/>
      <c r="BE47" s="181"/>
      <c r="BF47" s="181"/>
      <c r="BG47" s="181"/>
      <c r="BH47" s="181"/>
      <c r="BI47" s="181"/>
      <c r="BJ47" s="181"/>
      <c r="BK47" s="181"/>
      <c r="BL47" s="181"/>
      <c r="BM47" s="181"/>
      <c r="BN47" s="181"/>
      <c r="BO47" s="181"/>
      <c r="BP47" s="181"/>
      <c r="BQ47" s="181"/>
      <c r="BR47" s="181"/>
      <c r="BS47" s="181"/>
      <c r="BT47" s="181"/>
      <c r="BU47" s="181"/>
      <c r="BV47" s="181"/>
      <c r="BW47" s="181"/>
      <c r="BX47" s="181"/>
      <c r="BY47" s="181"/>
      <c r="BZ47" s="181"/>
      <c r="CA47" s="181"/>
      <c r="CB47" s="181"/>
      <c r="CC47" s="181"/>
      <c r="CD47" s="181"/>
      <c r="CE47" s="181"/>
      <c r="CF47" s="181"/>
      <c r="CG47" s="181"/>
      <c r="CH47" s="181"/>
      <c r="CI47" s="181"/>
      <c r="CJ47" s="85"/>
    </row>
    <row r="48" spans="1:88" x14ac:dyDescent="0.25">
      <c r="A48" s="181"/>
      <c r="B48" s="181"/>
      <c r="C48" s="181"/>
      <c r="D48" s="181"/>
      <c r="E48" s="181"/>
      <c r="F48" s="181"/>
      <c r="G48" s="181"/>
      <c r="H48" s="181"/>
      <c r="I48" s="181"/>
      <c r="J48" s="181"/>
      <c r="K48" s="181"/>
      <c r="L48" s="181"/>
      <c r="M48" s="181"/>
      <c r="N48" s="181"/>
      <c r="O48" s="181"/>
      <c r="P48" s="181"/>
      <c r="Q48" s="181"/>
      <c r="R48" s="181"/>
      <c r="S48" s="181"/>
      <c r="T48" s="181"/>
      <c r="U48" s="181"/>
      <c r="V48" s="181"/>
      <c r="W48" s="181"/>
      <c r="X48" s="181"/>
      <c r="Y48" s="181"/>
      <c r="Z48" s="181"/>
      <c r="AA48" s="181"/>
      <c r="AB48" s="181"/>
      <c r="AC48" s="181"/>
      <c r="AD48" s="181"/>
      <c r="AE48" s="181"/>
      <c r="AF48" s="181"/>
      <c r="AG48" s="181"/>
      <c r="AH48" s="181"/>
      <c r="AI48" s="181"/>
      <c r="AJ48" s="181"/>
      <c r="AK48" s="181"/>
      <c r="AL48" s="181"/>
      <c r="AM48" s="181"/>
      <c r="AN48" s="181"/>
      <c r="AO48" s="181"/>
      <c r="AP48" s="181"/>
      <c r="AQ48" s="181"/>
      <c r="AR48" s="181"/>
      <c r="AS48" s="181"/>
      <c r="AT48" s="181"/>
      <c r="AU48" s="181"/>
      <c r="AV48" s="181"/>
      <c r="AW48" s="181"/>
      <c r="AX48" s="181"/>
      <c r="AY48" s="181"/>
      <c r="AZ48" s="181"/>
      <c r="BA48" s="181"/>
      <c r="BB48" s="181"/>
      <c r="BC48" s="181"/>
      <c r="BD48" s="181"/>
      <c r="BE48" s="181"/>
      <c r="BF48" s="181"/>
      <c r="BG48" s="181"/>
      <c r="BH48" s="181"/>
      <c r="BI48" s="181"/>
      <c r="BJ48" s="181"/>
      <c r="BK48" s="181"/>
      <c r="BL48" s="181"/>
      <c r="BM48" s="181"/>
      <c r="BN48" s="181"/>
      <c r="BO48" s="181"/>
      <c r="BP48" s="181"/>
      <c r="BQ48" s="181"/>
      <c r="BR48" s="181"/>
      <c r="BS48" s="181"/>
      <c r="BT48" s="181"/>
      <c r="BU48" s="181"/>
      <c r="BV48" s="181"/>
      <c r="BW48" s="181"/>
      <c r="BX48" s="181"/>
      <c r="BY48" s="181"/>
      <c r="BZ48" s="181"/>
      <c r="CA48" s="181"/>
      <c r="CB48" s="181"/>
      <c r="CC48" s="181"/>
      <c r="CD48" s="181"/>
      <c r="CE48" s="181"/>
      <c r="CF48" s="181"/>
      <c r="CG48" s="181"/>
      <c r="CH48" s="181"/>
      <c r="CI48" s="181"/>
      <c r="CJ48" s="85"/>
    </row>
    <row r="49" spans="1:88" ht="11.25" customHeight="1" x14ac:dyDescent="0.25">
      <c r="A49" s="180" t="s">
        <v>927</v>
      </c>
      <c r="B49" s="180"/>
      <c r="C49" s="180"/>
      <c r="D49" s="180"/>
      <c r="E49" s="180"/>
      <c r="F49" s="180"/>
      <c r="G49" s="180"/>
      <c r="H49" s="180"/>
      <c r="I49" s="180"/>
      <c r="J49" s="180"/>
      <c r="K49" s="180"/>
      <c r="L49" s="180"/>
      <c r="M49" s="180"/>
      <c r="N49" s="180"/>
      <c r="O49" s="180"/>
      <c r="P49" s="180"/>
      <c r="Q49" s="180"/>
      <c r="R49" s="180"/>
      <c r="S49" s="180"/>
      <c r="T49" s="180"/>
      <c r="U49" s="180"/>
      <c r="V49" s="180"/>
      <c r="W49" s="180"/>
      <c r="X49" s="180"/>
      <c r="Y49" s="180"/>
      <c r="Z49" s="180"/>
      <c r="AA49" s="180"/>
      <c r="AB49" s="180"/>
      <c r="AC49" s="180"/>
      <c r="AD49" s="180"/>
      <c r="AE49" s="180"/>
      <c r="AF49" s="180"/>
      <c r="AG49" s="180"/>
      <c r="AH49" s="180"/>
      <c r="AI49" s="180"/>
      <c r="AJ49" s="180"/>
      <c r="AK49" s="180"/>
      <c r="AL49" s="180"/>
      <c r="AM49" s="180"/>
      <c r="AN49" s="180"/>
      <c r="AO49" s="180"/>
      <c r="AP49" s="180"/>
      <c r="AQ49" s="180"/>
      <c r="AR49" s="180"/>
      <c r="AS49" s="180"/>
      <c r="AT49" s="180"/>
      <c r="AU49" s="180"/>
      <c r="AV49" s="180"/>
      <c r="AW49" s="180"/>
      <c r="AX49" s="180"/>
      <c r="AY49" s="180"/>
      <c r="AZ49" s="180"/>
      <c r="BA49" s="180"/>
      <c r="BB49" s="180"/>
      <c r="BC49" s="180"/>
      <c r="BD49" s="180"/>
      <c r="BE49" s="180"/>
      <c r="BF49" s="180"/>
      <c r="BG49" s="180"/>
      <c r="BH49" s="180"/>
      <c r="BI49" s="180"/>
      <c r="BJ49" s="180"/>
      <c r="BK49" s="180"/>
      <c r="BL49" s="180"/>
      <c r="BM49" s="180"/>
      <c r="BN49" s="180"/>
      <c r="BO49" s="180"/>
      <c r="BP49" s="180"/>
      <c r="BQ49" s="180"/>
      <c r="BR49" s="180"/>
      <c r="BS49" s="180"/>
      <c r="BT49" s="180"/>
      <c r="BU49" s="180"/>
      <c r="BV49" s="180"/>
      <c r="BW49" s="180"/>
      <c r="BX49" s="180"/>
      <c r="BY49" s="180"/>
      <c r="BZ49" s="180"/>
      <c r="CA49" s="180"/>
      <c r="CB49" s="85"/>
      <c r="CC49" s="85"/>
      <c r="CD49" s="85"/>
      <c r="CE49" s="85"/>
      <c r="CF49" s="85"/>
      <c r="CG49" s="85"/>
      <c r="CH49" s="85"/>
      <c r="CI49" s="85"/>
      <c r="CJ49" s="85"/>
    </row>
    <row r="50" spans="1:88" ht="11.25" customHeight="1" x14ac:dyDescent="0.25">
      <c r="A50" s="180" t="s">
        <v>928</v>
      </c>
      <c r="B50" s="180"/>
      <c r="C50" s="180"/>
      <c r="D50" s="180"/>
      <c r="E50" s="180"/>
      <c r="F50" s="180"/>
      <c r="G50" s="180"/>
      <c r="H50" s="180"/>
      <c r="I50" s="180"/>
      <c r="J50" s="180"/>
      <c r="K50" s="180"/>
      <c r="L50" s="180"/>
      <c r="M50" s="180"/>
      <c r="N50" s="180"/>
      <c r="O50" s="180"/>
      <c r="P50" s="180"/>
      <c r="Q50" s="180"/>
      <c r="R50" s="180"/>
      <c r="S50" s="180"/>
      <c r="T50" s="180"/>
      <c r="U50" s="180"/>
      <c r="V50" s="180"/>
      <c r="W50" s="180"/>
      <c r="X50" s="180"/>
      <c r="Y50" s="180"/>
      <c r="Z50" s="180"/>
      <c r="AA50" s="180"/>
      <c r="AB50" s="180"/>
      <c r="AC50" s="180"/>
      <c r="AD50" s="180"/>
      <c r="AE50" s="180"/>
      <c r="AF50" s="180"/>
      <c r="AG50" s="180"/>
      <c r="AH50" s="180"/>
      <c r="AI50" s="180"/>
      <c r="AJ50" s="180"/>
      <c r="AK50" s="180"/>
      <c r="AL50" s="180"/>
      <c r="AM50" s="180"/>
      <c r="AN50" s="180"/>
      <c r="AO50" s="180"/>
      <c r="AP50" s="180"/>
      <c r="AQ50" s="180"/>
      <c r="AR50" s="180"/>
      <c r="AS50" s="180"/>
      <c r="AT50" s="180"/>
      <c r="AU50" s="180"/>
      <c r="AV50" s="180"/>
      <c r="AW50" s="180"/>
      <c r="AX50" s="180"/>
      <c r="AY50" s="180"/>
      <c r="AZ50" s="180"/>
      <c r="BA50" s="180"/>
      <c r="BB50" s="180"/>
      <c r="BC50" s="180"/>
      <c r="BD50" s="180"/>
      <c r="BE50" s="180"/>
      <c r="BF50" s="180"/>
      <c r="BG50" s="180"/>
      <c r="BH50" s="180"/>
      <c r="BI50" s="180"/>
      <c r="BJ50" s="180"/>
      <c r="BK50" s="180"/>
      <c r="BL50" s="180"/>
      <c r="BM50" s="180"/>
      <c r="BN50" s="180"/>
      <c r="BO50" s="180"/>
      <c r="BP50" s="180"/>
      <c r="BQ50" s="180"/>
      <c r="BR50" s="180"/>
      <c r="BS50" s="180"/>
      <c r="BT50" s="180"/>
      <c r="BU50" s="180"/>
      <c r="BV50" s="180"/>
      <c r="BW50" s="180"/>
      <c r="BX50" s="180"/>
      <c r="BY50" s="180"/>
      <c r="BZ50" s="180"/>
      <c r="CA50" s="180"/>
      <c r="CB50" s="180"/>
      <c r="CC50" s="180"/>
      <c r="CD50" s="180"/>
      <c r="CE50" s="180"/>
      <c r="CF50" s="180"/>
      <c r="CG50" s="180"/>
      <c r="CH50" s="180"/>
      <c r="CI50" s="180"/>
      <c r="CJ50" s="85"/>
    </row>
    <row r="51" spans="1:88" ht="12.75" customHeight="1" x14ac:dyDescent="0.25">
      <c r="A51" s="180" t="s">
        <v>929</v>
      </c>
      <c r="B51" s="180"/>
      <c r="C51" s="180"/>
      <c r="D51" s="180"/>
      <c r="E51" s="180"/>
      <c r="F51" s="180"/>
      <c r="G51" s="180"/>
      <c r="H51" s="180"/>
      <c r="I51" s="180"/>
      <c r="J51" s="180"/>
      <c r="K51" s="180"/>
      <c r="L51" s="180"/>
      <c r="M51" s="180"/>
      <c r="N51" s="180"/>
      <c r="O51" s="180"/>
      <c r="P51" s="180"/>
      <c r="Q51" s="180"/>
      <c r="R51" s="180"/>
      <c r="S51" s="180"/>
      <c r="T51" s="180"/>
      <c r="U51" s="180"/>
      <c r="V51" s="180"/>
      <c r="W51" s="180"/>
      <c r="X51" s="180"/>
      <c r="Y51" s="180"/>
      <c r="Z51" s="180"/>
      <c r="AA51" s="180"/>
      <c r="AB51" s="180"/>
      <c r="AC51" s="180"/>
      <c r="AD51" s="180"/>
      <c r="AE51" s="180"/>
      <c r="AF51" s="180"/>
      <c r="AG51" s="180"/>
      <c r="AH51" s="180"/>
      <c r="AI51" s="180"/>
      <c r="AJ51" s="180"/>
      <c r="AK51" s="180"/>
      <c r="AL51" s="180"/>
      <c r="AM51" s="180"/>
      <c r="AN51" s="180"/>
      <c r="AO51" s="180"/>
      <c r="AP51" s="180"/>
      <c r="AQ51" s="180"/>
      <c r="AR51" s="180"/>
      <c r="AS51" s="180"/>
      <c r="AT51" s="180"/>
      <c r="AU51" s="180"/>
      <c r="AV51" s="180"/>
      <c r="AW51" s="180"/>
      <c r="AX51" s="180"/>
      <c r="AY51" s="180"/>
      <c r="AZ51" s="180"/>
      <c r="BA51" s="180"/>
      <c r="BB51" s="180"/>
      <c r="BC51" s="180"/>
      <c r="BD51" s="180"/>
      <c r="BE51" s="180"/>
      <c r="BF51" s="180"/>
      <c r="BG51" s="180"/>
      <c r="BH51" s="180"/>
      <c r="BI51" s="180"/>
      <c r="BJ51" s="180"/>
      <c r="BK51" s="180"/>
      <c r="BL51" s="180"/>
      <c r="BM51" s="180"/>
      <c r="BN51" s="180"/>
      <c r="BO51" s="180"/>
      <c r="BP51" s="180"/>
      <c r="BQ51" s="180"/>
      <c r="BR51" s="180"/>
      <c r="BS51" s="180"/>
      <c r="BT51" s="180"/>
      <c r="BU51" s="180"/>
      <c r="BV51" s="180"/>
      <c r="BW51" s="180"/>
      <c r="BX51" s="180"/>
      <c r="BY51" s="180"/>
      <c r="BZ51" s="180"/>
      <c r="CA51" s="180"/>
      <c r="CB51" s="180"/>
      <c r="CC51" s="180"/>
      <c r="CD51" s="180"/>
      <c r="CE51" s="180"/>
      <c r="CF51" s="180"/>
      <c r="CG51" s="180"/>
      <c r="CH51" s="180"/>
      <c r="CI51" s="180"/>
      <c r="CJ51" s="85"/>
    </row>
    <row r="52" spans="1:88" ht="11.25" customHeight="1" x14ac:dyDescent="0.25">
      <c r="A52" s="180"/>
      <c r="B52" s="180"/>
      <c r="C52" s="180"/>
      <c r="D52" s="180"/>
      <c r="E52" s="180"/>
      <c r="F52" s="180"/>
      <c r="G52" s="180"/>
      <c r="H52" s="180"/>
      <c r="I52" s="180"/>
      <c r="J52" s="180"/>
      <c r="K52" s="180"/>
      <c r="L52" s="180"/>
      <c r="M52" s="180"/>
      <c r="N52" s="180"/>
      <c r="O52" s="180"/>
      <c r="P52" s="180"/>
      <c r="Q52" s="180"/>
      <c r="R52" s="180"/>
      <c r="S52" s="180"/>
      <c r="T52" s="180"/>
      <c r="U52" s="180"/>
      <c r="V52" s="180"/>
      <c r="W52" s="180"/>
      <c r="X52" s="180"/>
      <c r="Y52" s="180"/>
      <c r="Z52" s="180"/>
      <c r="AA52" s="180"/>
      <c r="AB52" s="180"/>
      <c r="AC52" s="180"/>
      <c r="AD52" s="180"/>
      <c r="AE52" s="180"/>
      <c r="AF52" s="180"/>
      <c r="AG52" s="180"/>
      <c r="AH52" s="180"/>
      <c r="AI52" s="180"/>
      <c r="AJ52" s="180"/>
      <c r="AK52" s="180"/>
      <c r="AL52" s="180"/>
      <c r="AM52" s="180"/>
      <c r="AN52" s="180"/>
      <c r="AO52" s="180"/>
      <c r="AP52" s="180"/>
      <c r="AQ52" s="180"/>
      <c r="AR52" s="180"/>
      <c r="AS52" s="180"/>
      <c r="AT52" s="180"/>
      <c r="AU52" s="180"/>
      <c r="AV52" s="180"/>
      <c r="AW52" s="180"/>
      <c r="AX52" s="180"/>
      <c r="AY52" s="180"/>
      <c r="AZ52" s="180"/>
      <c r="BA52" s="180"/>
      <c r="BB52" s="180"/>
      <c r="BC52" s="180"/>
      <c r="BD52" s="180"/>
      <c r="BE52" s="180"/>
      <c r="BF52" s="180"/>
      <c r="BG52" s="180"/>
      <c r="BH52" s="180"/>
      <c r="BI52" s="180"/>
      <c r="BJ52" s="180"/>
      <c r="BK52" s="180"/>
      <c r="BL52" s="180"/>
      <c r="BM52" s="180"/>
      <c r="BN52" s="180"/>
      <c r="BO52" s="180"/>
      <c r="BP52" s="180"/>
      <c r="BQ52" s="180"/>
      <c r="BR52" s="180"/>
      <c r="BS52" s="180"/>
      <c r="BT52" s="180"/>
      <c r="BU52" s="180"/>
      <c r="BV52" s="180"/>
      <c r="BW52" s="180"/>
      <c r="BX52" s="180"/>
      <c r="BY52" s="180"/>
      <c r="BZ52" s="180"/>
      <c r="CA52" s="180"/>
      <c r="CB52" s="180"/>
      <c r="CC52" s="180"/>
      <c r="CD52" s="180"/>
      <c r="CE52" s="180"/>
      <c r="CF52" s="180"/>
      <c r="CG52" s="180"/>
      <c r="CH52" s="180"/>
      <c r="CI52" s="180"/>
      <c r="CJ52" s="85"/>
    </row>
    <row r="53" spans="1:88" x14ac:dyDescent="0.25">
      <c r="A53" s="180" t="s">
        <v>930</v>
      </c>
      <c r="B53" s="180"/>
      <c r="C53" s="180"/>
      <c r="D53" s="180"/>
      <c r="E53" s="180"/>
      <c r="F53" s="180"/>
      <c r="G53" s="180"/>
      <c r="H53" s="180"/>
      <c r="I53" s="180"/>
      <c r="J53" s="180"/>
      <c r="K53" s="180"/>
      <c r="L53" s="180"/>
      <c r="M53" s="180"/>
      <c r="N53" s="180"/>
      <c r="O53" s="180"/>
      <c r="P53" s="180"/>
      <c r="Q53" s="180"/>
      <c r="R53" s="180"/>
      <c r="S53" s="180"/>
      <c r="T53" s="180"/>
      <c r="U53" s="180"/>
      <c r="V53" s="180"/>
      <c r="W53" s="180"/>
      <c r="X53" s="180"/>
      <c r="Y53" s="180"/>
      <c r="Z53" s="180"/>
      <c r="AA53" s="180"/>
      <c r="AB53" s="180"/>
      <c r="AC53" s="180"/>
      <c r="AD53" s="180"/>
      <c r="AE53" s="180"/>
      <c r="AF53" s="180"/>
      <c r="AG53" s="180"/>
      <c r="AH53" s="180"/>
      <c r="AI53" s="180"/>
      <c r="AJ53" s="180"/>
      <c r="AK53" s="180"/>
      <c r="AL53" s="180"/>
      <c r="AM53" s="180"/>
      <c r="AN53" s="180"/>
      <c r="AO53" s="180"/>
      <c r="AP53" s="180"/>
      <c r="AQ53" s="180"/>
      <c r="AR53" s="180"/>
      <c r="AS53" s="180"/>
      <c r="AT53" s="180"/>
      <c r="AU53" s="180"/>
      <c r="AV53" s="180"/>
      <c r="AW53" s="180"/>
      <c r="AX53" s="180"/>
      <c r="AY53" s="180"/>
      <c r="AZ53" s="180"/>
      <c r="BA53" s="180"/>
      <c r="BB53" s="180"/>
      <c r="BC53" s="180"/>
      <c r="BD53" s="180"/>
      <c r="BE53" s="180"/>
      <c r="BF53" s="180"/>
      <c r="BG53" s="180"/>
      <c r="BH53" s="180"/>
      <c r="BI53" s="180"/>
      <c r="BJ53" s="180"/>
      <c r="BK53" s="180"/>
      <c r="BL53" s="180"/>
      <c r="BM53" s="180"/>
      <c r="BN53" s="180"/>
      <c r="BO53" s="180"/>
      <c r="BP53" s="180"/>
      <c r="BQ53" s="180"/>
      <c r="BR53" s="180"/>
      <c r="BS53" s="180"/>
      <c r="BT53" s="180"/>
      <c r="BU53" s="180"/>
      <c r="BV53" s="180"/>
      <c r="BW53" s="180"/>
      <c r="BX53" s="180"/>
      <c r="BY53" s="180"/>
      <c r="BZ53" s="180"/>
      <c r="CA53" s="180"/>
      <c r="CB53" s="180"/>
      <c r="CC53" s="180"/>
      <c r="CD53" s="180"/>
      <c r="CE53" s="180"/>
      <c r="CF53" s="180"/>
      <c r="CG53" s="180"/>
      <c r="CH53" s="180"/>
      <c r="CI53" s="180"/>
      <c r="CJ53" s="85"/>
    </row>
    <row r="54" spans="1:88" x14ac:dyDescent="0.25">
      <c r="A54" s="180"/>
      <c r="B54" s="180"/>
      <c r="C54" s="180"/>
      <c r="D54" s="180"/>
      <c r="E54" s="180"/>
      <c r="F54" s="180"/>
      <c r="G54" s="180"/>
      <c r="H54" s="180"/>
      <c r="I54" s="180"/>
      <c r="J54" s="180"/>
      <c r="K54" s="180"/>
      <c r="L54" s="180"/>
      <c r="M54" s="180"/>
      <c r="N54" s="180"/>
      <c r="O54" s="180"/>
      <c r="P54" s="180"/>
      <c r="Q54" s="180"/>
      <c r="R54" s="180"/>
      <c r="S54" s="180"/>
      <c r="T54" s="180"/>
      <c r="U54" s="180"/>
      <c r="V54" s="180"/>
      <c r="W54" s="180"/>
      <c r="X54" s="180"/>
      <c r="Y54" s="180"/>
      <c r="Z54" s="180"/>
      <c r="AA54" s="180"/>
      <c r="AB54" s="180"/>
      <c r="AC54" s="180"/>
      <c r="AD54" s="180"/>
      <c r="AE54" s="180"/>
      <c r="AF54" s="180"/>
      <c r="AG54" s="180"/>
      <c r="AH54" s="180"/>
      <c r="AI54" s="180"/>
      <c r="AJ54" s="180"/>
      <c r="AK54" s="180"/>
      <c r="AL54" s="180"/>
      <c r="AM54" s="180"/>
      <c r="AN54" s="180"/>
      <c r="AO54" s="180"/>
      <c r="AP54" s="180"/>
      <c r="AQ54" s="180"/>
      <c r="AR54" s="180"/>
      <c r="AS54" s="180"/>
      <c r="AT54" s="180"/>
      <c r="AU54" s="180"/>
      <c r="AV54" s="180"/>
      <c r="AW54" s="180"/>
      <c r="AX54" s="180"/>
      <c r="AY54" s="180"/>
      <c r="AZ54" s="180"/>
      <c r="BA54" s="180"/>
      <c r="BB54" s="180"/>
      <c r="BC54" s="180"/>
      <c r="BD54" s="180"/>
      <c r="BE54" s="180"/>
      <c r="BF54" s="180"/>
      <c r="BG54" s="180"/>
      <c r="BH54" s="180"/>
      <c r="BI54" s="180"/>
      <c r="BJ54" s="180"/>
      <c r="BK54" s="180"/>
      <c r="BL54" s="180"/>
      <c r="BM54" s="180"/>
      <c r="BN54" s="180"/>
      <c r="BO54" s="180"/>
      <c r="BP54" s="180"/>
      <c r="BQ54" s="180"/>
      <c r="BR54" s="180"/>
      <c r="BS54" s="180"/>
      <c r="BT54" s="180"/>
      <c r="BU54" s="180"/>
      <c r="BV54" s="180"/>
      <c r="BW54" s="180"/>
      <c r="BX54" s="180"/>
      <c r="BY54" s="180"/>
      <c r="BZ54" s="180"/>
      <c r="CA54" s="180"/>
      <c r="CB54" s="180"/>
      <c r="CC54" s="180"/>
      <c r="CD54" s="180"/>
      <c r="CE54" s="180"/>
      <c r="CF54" s="180"/>
      <c r="CG54" s="180"/>
      <c r="CH54" s="180"/>
      <c r="CI54" s="180"/>
      <c r="CJ54" s="85"/>
    </row>
    <row r="55" spans="1:88" x14ac:dyDescent="0.25">
      <c r="A55" s="180" t="s">
        <v>931</v>
      </c>
      <c r="B55" s="180"/>
      <c r="C55" s="180"/>
      <c r="D55" s="180"/>
      <c r="E55" s="180"/>
      <c r="F55" s="180"/>
      <c r="G55" s="180"/>
      <c r="H55" s="180"/>
      <c r="I55" s="180"/>
      <c r="J55" s="180"/>
      <c r="K55" s="180"/>
      <c r="L55" s="180"/>
      <c r="M55" s="180"/>
      <c r="N55" s="180"/>
      <c r="O55" s="180"/>
      <c r="P55" s="180"/>
      <c r="Q55" s="180"/>
      <c r="R55" s="180"/>
      <c r="S55" s="180"/>
      <c r="T55" s="180"/>
      <c r="U55" s="180"/>
      <c r="V55" s="180"/>
      <c r="W55" s="180"/>
      <c r="X55" s="180"/>
      <c r="Y55" s="180"/>
      <c r="Z55" s="180"/>
      <c r="AA55" s="180"/>
      <c r="AB55" s="180"/>
      <c r="AC55" s="180"/>
      <c r="AD55" s="180"/>
      <c r="AE55" s="180"/>
      <c r="AF55" s="180"/>
      <c r="AG55" s="180"/>
      <c r="AH55" s="180"/>
      <c r="AI55" s="180"/>
      <c r="AJ55" s="180"/>
      <c r="AK55" s="180"/>
      <c r="AL55" s="180"/>
      <c r="AM55" s="180"/>
      <c r="AN55" s="180"/>
      <c r="AO55" s="180"/>
      <c r="AP55" s="180"/>
      <c r="AQ55" s="180"/>
      <c r="AR55" s="180"/>
      <c r="AS55" s="180"/>
      <c r="AT55" s="180"/>
      <c r="AU55" s="180"/>
      <c r="AV55" s="180"/>
      <c r="AW55" s="180"/>
      <c r="AX55" s="180"/>
      <c r="AY55" s="180"/>
      <c r="AZ55" s="180"/>
      <c r="BA55" s="180"/>
      <c r="BB55" s="180"/>
      <c r="BC55" s="180"/>
      <c r="BD55" s="180"/>
      <c r="BE55" s="180"/>
      <c r="BF55" s="180"/>
      <c r="BG55" s="180"/>
      <c r="BH55" s="180"/>
      <c r="BI55" s="180"/>
      <c r="BJ55" s="180"/>
      <c r="BK55" s="180"/>
      <c r="BL55" s="180"/>
      <c r="BM55" s="180"/>
      <c r="BN55" s="180"/>
      <c r="BO55" s="180"/>
      <c r="BP55" s="180"/>
      <c r="BQ55" s="180"/>
      <c r="BR55" s="180"/>
      <c r="BS55" s="180"/>
      <c r="BT55" s="180"/>
      <c r="BU55" s="180"/>
      <c r="BV55" s="180"/>
      <c r="BW55" s="180"/>
      <c r="BX55" s="180"/>
      <c r="BY55" s="180"/>
      <c r="BZ55" s="180"/>
      <c r="CA55" s="180"/>
      <c r="CB55" s="180"/>
      <c r="CC55" s="180"/>
      <c r="CD55" s="180"/>
      <c r="CE55" s="180"/>
      <c r="CF55" s="180"/>
      <c r="CG55" s="180"/>
      <c r="CH55" s="180"/>
      <c r="CI55" s="180"/>
      <c r="CJ55" s="85"/>
    </row>
    <row r="56" spans="1:88" x14ac:dyDescent="0.25">
      <c r="A56" s="180" t="s">
        <v>932</v>
      </c>
      <c r="B56" s="180"/>
      <c r="C56" s="180"/>
      <c r="D56" s="180"/>
      <c r="E56" s="180"/>
      <c r="F56" s="180"/>
      <c r="G56" s="180"/>
      <c r="H56" s="180"/>
      <c r="I56" s="180"/>
      <c r="J56" s="180"/>
      <c r="K56" s="180"/>
      <c r="L56" s="180"/>
      <c r="M56" s="180"/>
      <c r="N56" s="180"/>
      <c r="O56" s="180"/>
      <c r="P56" s="180"/>
      <c r="Q56" s="180"/>
      <c r="R56" s="180"/>
      <c r="S56" s="180"/>
      <c r="T56" s="180"/>
      <c r="U56" s="180"/>
      <c r="V56" s="180"/>
      <c r="W56" s="180"/>
      <c r="X56" s="180"/>
      <c r="Y56" s="180"/>
      <c r="Z56" s="180"/>
      <c r="AA56" s="180"/>
      <c r="AB56" s="180"/>
      <c r="AC56" s="180"/>
      <c r="AD56" s="180"/>
      <c r="AE56" s="180"/>
      <c r="AF56" s="180"/>
      <c r="AG56" s="180"/>
      <c r="AH56" s="180"/>
      <c r="AI56" s="180"/>
      <c r="AJ56" s="180"/>
      <c r="AK56" s="180"/>
      <c r="AL56" s="180"/>
      <c r="AM56" s="180"/>
      <c r="AN56" s="180"/>
      <c r="AO56" s="180"/>
      <c r="AP56" s="180"/>
      <c r="AQ56" s="180"/>
      <c r="AR56" s="180"/>
      <c r="AS56" s="180"/>
      <c r="AT56" s="180"/>
      <c r="AU56" s="180"/>
      <c r="AV56" s="180"/>
      <c r="AW56" s="180"/>
      <c r="AX56" s="180"/>
      <c r="AY56" s="180"/>
      <c r="AZ56" s="180"/>
      <c r="BA56" s="180"/>
      <c r="BB56" s="180"/>
      <c r="BC56" s="180"/>
      <c r="BD56" s="180"/>
      <c r="BE56" s="180"/>
      <c r="BF56" s="180"/>
      <c r="BG56" s="180"/>
      <c r="BH56" s="180"/>
      <c r="BI56" s="180"/>
      <c r="BJ56" s="180"/>
      <c r="BK56" s="180"/>
      <c r="BL56" s="180"/>
      <c r="BM56" s="180"/>
      <c r="BN56" s="180"/>
      <c r="BO56" s="180"/>
      <c r="BP56" s="180"/>
      <c r="BQ56" s="180"/>
      <c r="BR56" s="180"/>
      <c r="BS56" s="180"/>
      <c r="BT56" s="180"/>
      <c r="BU56" s="180"/>
      <c r="BV56" s="180"/>
      <c r="BW56" s="180"/>
      <c r="BX56" s="180"/>
      <c r="BY56" s="180"/>
      <c r="BZ56" s="180"/>
      <c r="CA56" s="180"/>
      <c r="CB56" s="180"/>
      <c r="CC56" s="180"/>
      <c r="CD56" s="180"/>
      <c r="CE56" s="180"/>
      <c r="CF56" s="180"/>
      <c r="CG56" s="180"/>
      <c r="CH56" s="180"/>
      <c r="CI56" s="180"/>
      <c r="CJ56" s="85"/>
    </row>
    <row r="57" spans="1:88" x14ac:dyDescent="0.25">
      <c r="A57" s="185" t="s">
        <v>933</v>
      </c>
      <c r="B57" s="185"/>
      <c r="C57" s="185"/>
      <c r="D57" s="185"/>
      <c r="E57" s="185"/>
      <c r="F57" s="185"/>
      <c r="G57" s="185"/>
      <c r="H57" s="185"/>
      <c r="I57" s="185"/>
      <c r="J57" s="185"/>
      <c r="K57" s="185"/>
      <c r="L57" s="185"/>
      <c r="M57" s="185"/>
      <c r="N57" s="185"/>
      <c r="O57" s="185"/>
      <c r="P57" s="185"/>
      <c r="Q57" s="185"/>
      <c r="R57" s="185"/>
      <c r="S57" s="185"/>
      <c r="T57" s="185"/>
      <c r="U57" s="185"/>
      <c r="V57" s="185"/>
      <c r="W57" s="185"/>
      <c r="X57" s="185"/>
      <c r="Y57" s="185"/>
      <c r="Z57" s="185"/>
      <c r="AA57" s="185"/>
      <c r="AB57" s="185"/>
      <c r="AC57" s="185"/>
      <c r="AD57" s="185"/>
      <c r="AE57" s="185"/>
      <c r="AF57" s="185"/>
      <c r="AG57" s="185"/>
      <c r="AH57" s="185"/>
      <c r="AI57" s="185"/>
      <c r="AJ57" s="185"/>
      <c r="AK57" s="185"/>
      <c r="AL57" s="185"/>
      <c r="AM57" s="185"/>
      <c r="AN57" s="185"/>
      <c r="AO57" s="185"/>
      <c r="AP57" s="185"/>
      <c r="AQ57" s="185"/>
      <c r="AR57" s="185"/>
      <c r="AS57" s="185"/>
      <c r="AT57" s="185"/>
      <c r="AU57" s="185"/>
      <c r="AV57" s="185"/>
      <c r="AW57" s="185"/>
      <c r="AX57" s="185"/>
      <c r="AY57" s="185"/>
      <c r="AZ57" s="185"/>
      <c r="BA57" s="185"/>
      <c r="BB57" s="185"/>
      <c r="BC57" s="185"/>
      <c r="BD57" s="185"/>
      <c r="BE57" s="185"/>
      <c r="BF57" s="185"/>
      <c r="BG57" s="185"/>
      <c r="BH57" s="185"/>
      <c r="BI57" s="185"/>
      <c r="BJ57" s="185"/>
      <c r="BK57" s="185"/>
      <c r="BL57" s="185"/>
      <c r="BM57" s="185"/>
      <c r="BN57" s="185"/>
      <c r="BO57" s="185"/>
      <c r="BP57" s="185"/>
      <c r="BQ57" s="185"/>
      <c r="BR57" s="185"/>
      <c r="BS57" s="185"/>
      <c r="BT57" s="185"/>
      <c r="BU57" s="185"/>
      <c r="BV57" s="185"/>
      <c r="BW57" s="185"/>
      <c r="BX57" s="185"/>
      <c r="BY57" s="185"/>
      <c r="BZ57" s="185"/>
      <c r="CA57" s="185"/>
      <c r="CB57" s="185"/>
      <c r="CC57" s="185"/>
      <c r="CD57" s="185"/>
      <c r="CE57" s="185"/>
      <c r="CF57" s="185"/>
      <c r="CG57" s="185"/>
      <c r="CH57" s="185"/>
      <c r="CI57" s="185"/>
      <c r="CJ57" s="85"/>
    </row>
    <row r="58" spans="1:88" ht="11.25" customHeight="1" x14ac:dyDescent="0.25">
      <c r="A58" s="186" t="s">
        <v>934</v>
      </c>
      <c r="B58" s="186"/>
      <c r="C58" s="186"/>
      <c r="D58" s="186"/>
      <c r="E58" s="186"/>
      <c r="F58" s="186"/>
      <c r="G58" s="186"/>
      <c r="H58" s="186"/>
      <c r="I58" s="186"/>
      <c r="J58" s="186"/>
      <c r="K58" s="186"/>
      <c r="L58" s="186"/>
      <c r="M58" s="186"/>
      <c r="N58" s="186"/>
      <c r="O58" s="186"/>
      <c r="P58" s="186"/>
      <c r="Q58" s="186"/>
      <c r="R58" s="186"/>
      <c r="S58" s="186"/>
      <c r="T58" s="136"/>
      <c r="U58" s="136"/>
      <c r="V58" s="136"/>
      <c r="W58" s="136"/>
      <c r="X58" s="136"/>
      <c r="Y58" s="136"/>
      <c r="Z58" s="136"/>
      <c r="AA58" s="136"/>
      <c r="AB58" s="136"/>
      <c r="AC58" s="136"/>
      <c r="AD58" s="136"/>
      <c r="AE58" s="136"/>
      <c r="AF58" s="136"/>
      <c r="AG58" s="136"/>
      <c r="AH58" s="136"/>
      <c r="AI58" s="136"/>
      <c r="AJ58" s="136"/>
      <c r="AK58" s="136"/>
      <c r="AL58" s="136"/>
      <c r="AM58" s="136"/>
      <c r="AN58" s="136"/>
      <c r="AO58" s="136"/>
      <c r="AP58" s="136"/>
      <c r="AQ58" s="136"/>
      <c r="AR58" s="136"/>
      <c r="AS58" s="136"/>
      <c r="AT58" s="136"/>
      <c r="AU58" s="136"/>
      <c r="AV58" s="136"/>
      <c r="AW58" s="136"/>
      <c r="AX58" s="136"/>
      <c r="AY58" s="136"/>
      <c r="AZ58" s="136"/>
      <c r="BA58" s="136"/>
      <c r="BB58" s="136"/>
      <c r="BC58" s="136"/>
      <c r="BD58" s="136"/>
      <c r="BE58" s="136"/>
      <c r="BF58" s="136"/>
      <c r="BG58" s="136"/>
      <c r="BH58" s="136"/>
      <c r="BI58" s="136"/>
      <c r="BJ58" s="136"/>
      <c r="BK58" s="136"/>
      <c r="BL58" s="136"/>
      <c r="BM58" s="136"/>
      <c r="BN58" s="136"/>
      <c r="BO58" s="136"/>
      <c r="BP58" s="136"/>
      <c r="BQ58" s="136"/>
      <c r="BR58" s="136"/>
      <c r="BS58" s="136"/>
      <c r="BT58" s="136"/>
      <c r="BU58" s="136"/>
      <c r="BV58" s="136"/>
      <c r="BW58" s="136"/>
      <c r="BX58" s="136"/>
      <c r="BY58" s="136"/>
      <c r="BZ58" s="136"/>
      <c r="CA58" s="136"/>
      <c r="CB58" s="136"/>
      <c r="CC58" s="136"/>
      <c r="CD58" s="136"/>
      <c r="CE58" s="136"/>
      <c r="CF58" s="136"/>
      <c r="CG58" s="136"/>
      <c r="CH58" s="136"/>
      <c r="CI58" s="136"/>
      <c r="CJ58" s="85"/>
    </row>
    <row r="59" spans="1:88" x14ac:dyDescent="0.25">
      <c r="A59" s="181" t="s">
        <v>935</v>
      </c>
      <c r="B59" s="181"/>
      <c r="C59" s="181"/>
      <c r="D59" s="181"/>
      <c r="E59" s="181"/>
      <c r="F59" s="181"/>
      <c r="G59" s="181"/>
      <c r="H59" s="181"/>
      <c r="I59" s="181"/>
      <c r="J59" s="181"/>
      <c r="K59" s="181"/>
      <c r="L59" s="181"/>
      <c r="M59" s="181"/>
      <c r="N59" s="181"/>
      <c r="O59" s="181"/>
      <c r="P59" s="181"/>
      <c r="Q59" s="181"/>
      <c r="R59" s="181"/>
      <c r="S59" s="181"/>
      <c r="T59" s="181"/>
      <c r="U59" s="181"/>
      <c r="V59" s="181"/>
      <c r="W59" s="181"/>
      <c r="X59" s="181"/>
      <c r="Y59" s="181"/>
      <c r="Z59" s="181"/>
      <c r="AA59" s="181"/>
      <c r="AB59" s="181"/>
      <c r="AC59" s="181"/>
      <c r="AD59" s="181"/>
      <c r="AE59" s="181"/>
      <c r="AF59" s="181"/>
      <c r="AG59" s="181"/>
      <c r="AH59" s="181"/>
      <c r="AI59" s="181"/>
      <c r="AJ59" s="181"/>
      <c r="AK59" s="181"/>
      <c r="AL59" s="181"/>
      <c r="AM59" s="181"/>
      <c r="AN59" s="181"/>
      <c r="AO59" s="181"/>
      <c r="AP59" s="181"/>
      <c r="AQ59" s="181"/>
      <c r="AR59" s="181"/>
      <c r="AS59" s="181"/>
      <c r="AT59" s="181"/>
      <c r="AU59" s="181"/>
      <c r="AV59" s="181"/>
      <c r="AW59" s="181"/>
      <c r="AX59" s="181"/>
      <c r="AY59" s="181"/>
      <c r="AZ59" s="181"/>
      <c r="BA59" s="181"/>
      <c r="BB59" s="181"/>
      <c r="BC59" s="181"/>
      <c r="BD59" s="181"/>
      <c r="BE59" s="181"/>
      <c r="BF59" s="181"/>
      <c r="BG59" s="181"/>
      <c r="BH59" s="181"/>
      <c r="BI59" s="181"/>
      <c r="BJ59" s="181"/>
      <c r="BK59" s="181"/>
      <c r="BL59" s="181"/>
      <c r="BM59" s="181"/>
      <c r="BN59" s="181"/>
      <c r="BO59" s="181"/>
      <c r="BP59" s="181"/>
      <c r="BQ59" s="181"/>
      <c r="BR59" s="181"/>
      <c r="BS59" s="181"/>
      <c r="BT59" s="181"/>
      <c r="BU59" s="181"/>
      <c r="BV59" s="181"/>
      <c r="BW59" s="181"/>
      <c r="BX59" s="181"/>
      <c r="BY59" s="181"/>
      <c r="BZ59" s="181"/>
      <c r="CA59" s="181"/>
      <c r="CB59" s="181"/>
      <c r="CC59" s="181"/>
      <c r="CD59" s="181"/>
      <c r="CE59" s="181"/>
      <c r="CF59" s="181"/>
      <c r="CG59" s="181"/>
      <c r="CH59" s="181"/>
      <c r="CI59" s="181"/>
      <c r="CJ59" s="85"/>
    </row>
    <row r="60" spans="1:88" x14ac:dyDescent="0.25">
      <c r="A60" s="181"/>
      <c r="B60" s="181"/>
      <c r="C60" s="181"/>
      <c r="D60" s="181"/>
      <c r="E60" s="181"/>
      <c r="F60" s="181"/>
      <c r="G60" s="181"/>
      <c r="H60" s="181"/>
      <c r="I60" s="181"/>
      <c r="J60" s="181"/>
      <c r="K60" s="181"/>
      <c r="L60" s="181"/>
      <c r="M60" s="181"/>
      <c r="N60" s="181"/>
      <c r="O60" s="181"/>
      <c r="P60" s="181"/>
      <c r="Q60" s="181"/>
      <c r="R60" s="181"/>
      <c r="S60" s="181"/>
      <c r="T60" s="181"/>
      <c r="U60" s="181"/>
      <c r="V60" s="181"/>
      <c r="W60" s="181"/>
      <c r="X60" s="181"/>
      <c r="Y60" s="181"/>
      <c r="Z60" s="181"/>
      <c r="AA60" s="181"/>
      <c r="AB60" s="181"/>
      <c r="AC60" s="181"/>
      <c r="AD60" s="181"/>
      <c r="AE60" s="181"/>
      <c r="AF60" s="181"/>
      <c r="AG60" s="181"/>
      <c r="AH60" s="181"/>
      <c r="AI60" s="181"/>
      <c r="AJ60" s="181"/>
      <c r="AK60" s="181"/>
      <c r="AL60" s="181"/>
      <c r="AM60" s="181"/>
      <c r="AN60" s="181"/>
      <c r="AO60" s="181"/>
      <c r="AP60" s="181"/>
      <c r="AQ60" s="181"/>
      <c r="AR60" s="181"/>
      <c r="AS60" s="181"/>
      <c r="AT60" s="181"/>
      <c r="AU60" s="181"/>
      <c r="AV60" s="181"/>
      <c r="AW60" s="181"/>
      <c r="AX60" s="181"/>
      <c r="AY60" s="181"/>
      <c r="AZ60" s="181"/>
      <c r="BA60" s="181"/>
      <c r="BB60" s="181"/>
      <c r="BC60" s="181"/>
      <c r="BD60" s="181"/>
      <c r="BE60" s="181"/>
      <c r="BF60" s="181"/>
      <c r="BG60" s="181"/>
      <c r="BH60" s="181"/>
      <c r="BI60" s="181"/>
      <c r="BJ60" s="181"/>
      <c r="BK60" s="181"/>
      <c r="BL60" s="181"/>
      <c r="BM60" s="181"/>
      <c r="BN60" s="181"/>
      <c r="BO60" s="181"/>
      <c r="BP60" s="181"/>
      <c r="BQ60" s="181"/>
      <c r="BR60" s="181"/>
      <c r="BS60" s="181"/>
      <c r="BT60" s="181"/>
      <c r="BU60" s="181"/>
      <c r="BV60" s="181"/>
      <c r="BW60" s="181"/>
      <c r="BX60" s="181"/>
      <c r="BY60" s="181"/>
      <c r="BZ60" s="181"/>
      <c r="CA60" s="181"/>
      <c r="CB60" s="181"/>
      <c r="CC60" s="181"/>
      <c r="CD60" s="181"/>
      <c r="CE60" s="181"/>
      <c r="CF60" s="181"/>
      <c r="CG60" s="181"/>
      <c r="CH60" s="181"/>
      <c r="CI60" s="181"/>
      <c r="CJ60" s="85"/>
    </row>
    <row r="61" spans="1:88" x14ac:dyDescent="0.25">
      <c r="A61" s="181" t="s">
        <v>936</v>
      </c>
      <c r="B61" s="181"/>
      <c r="C61" s="181"/>
      <c r="D61" s="181"/>
      <c r="E61" s="181"/>
      <c r="F61" s="181"/>
      <c r="G61" s="181"/>
      <c r="H61" s="181"/>
      <c r="I61" s="181"/>
      <c r="J61" s="181"/>
      <c r="K61" s="181"/>
      <c r="L61" s="181"/>
      <c r="M61" s="181"/>
      <c r="N61" s="181"/>
      <c r="O61" s="181"/>
      <c r="P61" s="181"/>
      <c r="Q61" s="181"/>
      <c r="R61" s="181"/>
      <c r="S61" s="181"/>
      <c r="T61" s="181"/>
      <c r="U61" s="181"/>
      <c r="V61" s="181"/>
      <c r="W61" s="181"/>
      <c r="X61" s="181"/>
      <c r="Y61" s="181"/>
      <c r="Z61" s="181"/>
      <c r="AA61" s="181"/>
      <c r="AB61" s="181"/>
      <c r="AC61" s="181"/>
      <c r="AD61" s="181"/>
      <c r="AE61" s="181"/>
      <c r="AF61" s="181"/>
      <c r="AG61" s="181"/>
      <c r="AH61" s="181"/>
      <c r="AI61" s="181"/>
      <c r="AJ61" s="181"/>
      <c r="AK61" s="181"/>
      <c r="AL61" s="181"/>
      <c r="AM61" s="181"/>
      <c r="AN61" s="181"/>
      <c r="AO61" s="181"/>
      <c r="AP61" s="181"/>
      <c r="AQ61" s="181"/>
      <c r="AR61" s="181"/>
      <c r="AS61" s="181"/>
      <c r="AT61" s="181"/>
      <c r="AU61" s="181"/>
      <c r="AV61" s="181"/>
      <c r="AW61" s="181"/>
      <c r="AX61" s="181"/>
      <c r="AY61" s="181"/>
      <c r="AZ61" s="181"/>
      <c r="BA61" s="181"/>
      <c r="BB61" s="181"/>
      <c r="BC61" s="181"/>
      <c r="BD61" s="181"/>
      <c r="BE61" s="181"/>
      <c r="BF61" s="181"/>
      <c r="BG61" s="181"/>
      <c r="BH61" s="181"/>
      <c r="BI61" s="181"/>
      <c r="BJ61" s="181"/>
      <c r="BK61" s="181"/>
      <c r="BL61" s="181"/>
      <c r="BM61" s="181"/>
      <c r="BN61" s="181"/>
      <c r="BO61" s="181"/>
      <c r="BP61" s="181"/>
      <c r="BQ61" s="181"/>
      <c r="BR61" s="181"/>
      <c r="BS61" s="181"/>
      <c r="BT61" s="181"/>
      <c r="BU61" s="181"/>
      <c r="BV61" s="181"/>
      <c r="BW61" s="181"/>
      <c r="BX61" s="181"/>
      <c r="BY61" s="181"/>
      <c r="BZ61" s="181"/>
      <c r="CA61" s="181"/>
      <c r="CB61" s="181"/>
      <c r="CC61" s="181"/>
      <c r="CD61" s="181"/>
      <c r="CE61" s="181"/>
      <c r="CF61" s="181"/>
      <c r="CG61" s="181"/>
      <c r="CH61" s="181"/>
      <c r="CI61" s="181"/>
      <c r="CJ61" s="85"/>
    </row>
    <row r="62" spans="1:88" x14ac:dyDescent="0.25">
      <c r="A62" s="181"/>
      <c r="B62" s="181"/>
      <c r="C62" s="181"/>
      <c r="D62" s="181"/>
      <c r="E62" s="181"/>
      <c r="F62" s="181"/>
      <c r="G62" s="181"/>
      <c r="H62" s="181"/>
      <c r="I62" s="181"/>
      <c r="J62" s="181"/>
      <c r="K62" s="181"/>
      <c r="L62" s="181"/>
      <c r="M62" s="181"/>
      <c r="N62" s="181"/>
      <c r="O62" s="181"/>
      <c r="P62" s="181"/>
      <c r="Q62" s="181"/>
      <c r="R62" s="181"/>
      <c r="S62" s="181"/>
      <c r="T62" s="181"/>
      <c r="U62" s="181"/>
      <c r="V62" s="181"/>
      <c r="W62" s="181"/>
      <c r="X62" s="181"/>
      <c r="Y62" s="181"/>
      <c r="Z62" s="181"/>
      <c r="AA62" s="181"/>
      <c r="AB62" s="181"/>
      <c r="AC62" s="181"/>
      <c r="AD62" s="181"/>
      <c r="AE62" s="181"/>
      <c r="AF62" s="181"/>
      <c r="AG62" s="181"/>
      <c r="AH62" s="181"/>
      <c r="AI62" s="181"/>
      <c r="AJ62" s="181"/>
      <c r="AK62" s="181"/>
      <c r="AL62" s="181"/>
      <c r="AM62" s="181"/>
      <c r="AN62" s="181"/>
      <c r="AO62" s="181"/>
      <c r="AP62" s="181"/>
      <c r="AQ62" s="181"/>
      <c r="AR62" s="181"/>
      <c r="AS62" s="181"/>
      <c r="AT62" s="181"/>
      <c r="AU62" s="181"/>
      <c r="AV62" s="181"/>
      <c r="AW62" s="181"/>
      <c r="AX62" s="181"/>
      <c r="AY62" s="181"/>
      <c r="AZ62" s="181"/>
      <c r="BA62" s="181"/>
      <c r="BB62" s="181"/>
      <c r="BC62" s="181"/>
      <c r="BD62" s="181"/>
      <c r="BE62" s="181"/>
      <c r="BF62" s="181"/>
      <c r="BG62" s="181"/>
      <c r="BH62" s="181"/>
      <c r="BI62" s="181"/>
      <c r="BJ62" s="181"/>
      <c r="BK62" s="181"/>
      <c r="BL62" s="181"/>
      <c r="BM62" s="181"/>
      <c r="BN62" s="181"/>
      <c r="BO62" s="181"/>
      <c r="BP62" s="181"/>
      <c r="BQ62" s="181"/>
      <c r="BR62" s="181"/>
      <c r="BS62" s="181"/>
      <c r="BT62" s="181"/>
      <c r="BU62" s="181"/>
      <c r="BV62" s="181"/>
      <c r="BW62" s="181"/>
      <c r="BX62" s="181"/>
      <c r="BY62" s="181"/>
      <c r="BZ62" s="181"/>
      <c r="CA62" s="181"/>
      <c r="CB62" s="181"/>
      <c r="CC62" s="181"/>
      <c r="CD62" s="181"/>
      <c r="CE62" s="181"/>
      <c r="CF62" s="181"/>
      <c r="CG62" s="181"/>
      <c r="CH62" s="181"/>
      <c r="CI62" s="181"/>
      <c r="CJ62" s="85"/>
    </row>
    <row r="63" spans="1:88" x14ac:dyDescent="0.25">
      <c r="A63" s="186" t="s">
        <v>937</v>
      </c>
      <c r="B63" s="186"/>
      <c r="C63" s="186"/>
      <c r="D63" s="186"/>
      <c r="E63" s="186"/>
      <c r="F63" s="186"/>
      <c r="G63" s="186"/>
      <c r="H63" s="186"/>
      <c r="I63" s="186"/>
      <c r="J63" s="186"/>
      <c r="K63" s="186"/>
      <c r="L63" s="186"/>
      <c r="M63" s="186"/>
      <c r="N63" s="186"/>
      <c r="O63" s="186"/>
      <c r="P63" s="186"/>
      <c r="Q63" s="186"/>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5"/>
      <c r="AY63" s="85"/>
      <c r="AZ63" s="85"/>
      <c r="BA63" s="85"/>
      <c r="BB63" s="85"/>
      <c r="BC63" s="85"/>
      <c r="BD63" s="85"/>
      <c r="BE63" s="85"/>
      <c r="BF63" s="85"/>
      <c r="BG63" s="85"/>
      <c r="BH63" s="85"/>
      <c r="BI63" s="85"/>
      <c r="BJ63" s="85"/>
      <c r="BK63" s="85"/>
      <c r="BL63" s="85"/>
      <c r="BM63" s="85"/>
      <c r="BN63" s="85"/>
      <c r="BO63" s="85"/>
      <c r="BP63" s="85"/>
      <c r="BQ63" s="85"/>
      <c r="BR63" s="85"/>
      <c r="BS63" s="85"/>
      <c r="BT63" s="85"/>
      <c r="BU63" s="85"/>
      <c r="BV63" s="85"/>
      <c r="BW63" s="85"/>
      <c r="BX63" s="85"/>
      <c r="BY63" s="85"/>
      <c r="BZ63" s="85"/>
      <c r="CA63" s="85"/>
      <c r="CB63" s="85"/>
      <c r="CC63" s="85"/>
      <c r="CD63" s="85"/>
      <c r="CE63" s="85"/>
      <c r="CF63" s="85"/>
      <c r="CG63" s="85"/>
      <c r="CH63" s="85"/>
      <c r="CI63" s="85"/>
      <c r="CJ63" s="85"/>
    </row>
    <row r="64" spans="1:88" x14ac:dyDescent="0.25">
      <c r="A64" s="180" t="s">
        <v>938</v>
      </c>
      <c r="B64" s="180"/>
      <c r="C64" s="180"/>
      <c r="D64" s="180"/>
      <c r="E64" s="180"/>
      <c r="F64" s="180"/>
      <c r="G64" s="180"/>
      <c r="H64" s="180"/>
      <c r="I64" s="180"/>
      <c r="J64" s="180"/>
      <c r="K64" s="180"/>
      <c r="L64" s="180"/>
      <c r="M64" s="180"/>
      <c r="N64" s="180"/>
      <c r="O64" s="180"/>
      <c r="P64" s="180"/>
      <c r="Q64" s="180"/>
      <c r="R64" s="180"/>
      <c r="S64" s="180"/>
      <c r="T64" s="180"/>
      <c r="U64" s="180"/>
      <c r="V64" s="180"/>
      <c r="W64" s="180"/>
      <c r="X64" s="180"/>
      <c r="Y64" s="180"/>
      <c r="Z64" s="180"/>
      <c r="AA64" s="180"/>
      <c r="AB64" s="180"/>
      <c r="AC64" s="180"/>
      <c r="AD64" s="180"/>
      <c r="AE64" s="180"/>
      <c r="AF64" s="180"/>
      <c r="AG64" s="180"/>
      <c r="AH64" s="180"/>
      <c r="AI64" s="180"/>
      <c r="AJ64" s="180"/>
      <c r="AK64" s="180"/>
      <c r="AL64" s="180"/>
      <c r="AM64" s="180"/>
      <c r="AN64" s="180"/>
      <c r="AO64" s="180"/>
      <c r="AP64" s="180"/>
      <c r="AQ64" s="180"/>
      <c r="AR64" s="180"/>
      <c r="AS64" s="180"/>
      <c r="AT64" s="180"/>
      <c r="AU64" s="180"/>
      <c r="AV64" s="180"/>
      <c r="AW64" s="180"/>
      <c r="AX64" s="180"/>
      <c r="AY64" s="180"/>
      <c r="AZ64" s="180"/>
      <c r="BA64" s="180"/>
      <c r="BB64" s="180"/>
      <c r="BC64" s="180"/>
      <c r="BD64" s="180"/>
      <c r="BE64" s="180"/>
      <c r="BF64" s="180"/>
      <c r="BG64" s="180"/>
      <c r="BH64" s="180"/>
      <c r="BI64" s="180"/>
      <c r="BJ64" s="180"/>
      <c r="BK64" s="180"/>
      <c r="BL64" s="180"/>
      <c r="BM64" s="180"/>
      <c r="BN64" s="180"/>
      <c r="BO64" s="180"/>
      <c r="BP64" s="180"/>
      <c r="BQ64" s="180"/>
      <c r="BR64" s="180"/>
      <c r="BS64" s="180"/>
      <c r="BT64" s="180"/>
      <c r="BU64" s="180"/>
      <c r="BV64" s="180"/>
      <c r="BW64" s="180"/>
      <c r="BX64" s="180"/>
      <c r="BY64" s="180"/>
      <c r="BZ64" s="180"/>
      <c r="CA64" s="180"/>
      <c r="CB64" s="180"/>
      <c r="CC64" s="180"/>
      <c r="CD64" s="180"/>
      <c r="CE64" s="180"/>
      <c r="CF64" s="180"/>
      <c r="CG64" s="180"/>
      <c r="CH64" s="180"/>
      <c r="CI64" s="180"/>
      <c r="CJ64" s="85"/>
    </row>
    <row r="65" spans="1:88" x14ac:dyDescent="0.25">
      <c r="A65" s="181" t="s">
        <v>939</v>
      </c>
      <c r="B65" s="181"/>
      <c r="C65" s="181"/>
      <c r="D65" s="181"/>
      <c r="E65" s="181"/>
      <c r="F65" s="181"/>
      <c r="G65" s="181"/>
      <c r="H65" s="181"/>
      <c r="I65" s="181"/>
      <c r="J65" s="181"/>
      <c r="K65" s="181"/>
      <c r="L65" s="181"/>
      <c r="M65" s="181"/>
      <c r="N65" s="181"/>
      <c r="O65" s="181"/>
      <c r="P65" s="181"/>
      <c r="Q65" s="181"/>
      <c r="R65" s="181"/>
      <c r="S65" s="181"/>
      <c r="T65" s="181"/>
      <c r="U65" s="181"/>
      <c r="V65" s="181"/>
      <c r="W65" s="181"/>
      <c r="X65" s="181"/>
      <c r="Y65" s="181"/>
      <c r="Z65" s="181"/>
      <c r="AA65" s="181"/>
      <c r="AB65" s="181"/>
      <c r="AC65" s="181"/>
      <c r="AD65" s="181"/>
      <c r="AE65" s="181"/>
      <c r="AF65" s="181"/>
      <c r="AG65" s="181"/>
      <c r="AH65" s="181"/>
      <c r="AI65" s="181"/>
      <c r="AJ65" s="181"/>
      <c r="AK65" s="181"/>
      <c r="AL65" s="181"/>
      <c r="AM65" s="181"/>
      <c r="AN65" s="181"/>
      <c r="AO65" s="181"/>
      <c r="AP65" s="181"/>
      <c r="AQ65" s="181"/>
      <c r="AR65" s="181"/>
      <c r="AS65" s="181"/>
      <c r="AT65" s="181"/>
      <c r="AU65" s="181"/>
      <c r="AV65" s="181"/>
      <c r="AW65" s="181"/>
      <c r="AX65" s="181"/>
      <c r="AY65" s="181"/>
      <c r="AZ65" s="181"/>
      <c r="BA65" s="181"/>
      <c r="BB65" s="181"/>
      <c r="BC65" s="181"/>
      <c r="BD65" s="181"/>
      <c r="BE65" s="181"/>
      <c r="BF65" s="181"/>
      <c r="BG65" s="181"/>
      <c r="BH65" s="181"/>
      <c r="BI65" s="181"/>
      <c r="BJ65" s="181"/>
      <c r="BK65" s="181"/>
      <c r="BL65" s="181"/>
      <c r="BM65" s="181"/>
      <c r="BN65" s="181"/>
      <c r="BO65" s="181"/>
      <c r="BP65" s="181"/>
      <c r="BQ65" s="181"/>
      <c r="BR65" s="181"/>
      <c r="BS65" s="181"/>
      <c r="BT65" s="181"/>
      <c r="BU65" s="181"/>
      <c r="BV65" s="181"/>
      <c r="BW65" s="181"/>
      <c r="BX65" s="181"/>
      <c r="BY65" s="181"/>
      <c r="BZ65" s="181"/>
      <c r="CA65" s="181"/>
      <c r="CB65" s="181"/>
      <c r="CC65" s="181"/>
      <c r="CD65" s="181"/>
      <c r="CE65" s="181"/>
      <c r="CF65" s="181"/>
      <c r="CG65" s="181"/>
      <c r="CH65" s="181"/>
      <c r="CI65" s="181"/>
      <c r="CJ65" s="85"/>
    </row>
    <row r="66" spans="1:88" x14ac:dyDescent="0.25">
      <c r="A66" s="181"/>
      <c r="B66" s="181"/>
      <c r="C66" s="181"/>
      <c r="D66" s="181"/>
      <c r="E66" s="181"/>
      <c r="F66" s="181"/>
      <c r="G66" s="181"/>
      <c r="H66" s="181"/>
      <c r="I66" s="181"/>
      <c r="J66" s="181"/>
      <c r="K66" s="181"/>
      <c r="L66" s="181"/>
      <c r="M66" s="181"/>
      <c r="N66" s="181"/>
      <c r="O66" s="181"/>
      <c r="P66" s="181"/>
      <c r="Q66" s="181"/>
      <c r="R66" s="181"/>
      <c r="S66" s="181"/>
      <c r="T66" s="181"/>
      <c r="U66" s="181"/>
      <c r="V66" s="181"/>
      <c r="W66" s="181"/>
      <c r="X66" s="181"/>
      <c r="Y66" s="181"/>
      <c r="Z66" s="181"/>
      <c r="AA66" s="181"/>
      <c r="AB66" s="181"/>
      <c r="AC66" s="181"/>
      <c r="AD66" s="181"/>
      <c r="AE66" s="181"/>
      <c r="AF66" s="181"/>
      <c r="AG66" s="181"/>
      <c r="AH66" s="181"/>
      <c r="AI66" s="181"/>
      <c r="AJ66" s="181"/>
      <c r="AK66" s="181"/>
      <c r="AL66" s="181"/>
      <c r="AM66" s="181"/>
      <c r="AN66" s="181"/>
      <c r="AO66" s="181"/>
      <c r="AP66" s="181"/>
      <c r="AQ66" s="181"/>
      <c r="AR66" s="181"/>
      <c r="AS66" s="181"/>
      <c r="AT66" s="181"/>
      <c r="AU66" s="181"/>
      <c r="AV66" s="181"/>
      <c r="AW66" s="181"/>
      <c r="AX66" s="181"/>
      <c r="AY66" s="181"/>
      <c r="AZ66" s="181"/>
      <c r="BA66" s="181"/>
      <c r="BB66" s="181"/>
      <c r="BC66" s="181"/>
      <c r="BD66" s="181"/>
      <c r="BE66" s="181"/>
      <c r="BF66" s="181"/>
      <c r="BG66" s="181"/>
      <c r="BH66" s="181"/>
      <c r="BI66" s="181"/>
      <c r="BJ66" s="181"/>
      <c r="BK66" s="181"/>
      <c r="BL66" s="181"/>
      <c r="BM66" s="181"/>
      <c r="BN66" s="181"/>
      <c r="BO66" s="181"/>
      <c r="BP66" s="181"/>
      <c r="BQ66" s="181"/>
      <c r="BR66" s="181"/>
      <c r="BS66" s="181"/>
      <c r="BT66" s="181"/>
      <c r="BU66" s="181"/>
      <c r="BV66" s="181"/>
      <c r="BW66" s="181"/>
      <c r="BX66" s="181"/>
      <c r="BY66" s="181"/>
      <c r="BZ66" s="181"/>
      <c r="CA66" s="181"/>
      <c r="CB66" s="181"/>
      <c r="CC66" s="181"/>
      <c r="CD66" s="181"/>
      <c r="CE66" s="181"/>
      <c r="CF66" s="181"/>
      <c r="CG66" s="181"/>
      <c r="CH66" s="181"/>
      <c r="CI66" s="181"/>
      <c r="CJ66" s="85"/>
    </row>
    <row r="67" spans="1:88" x14ac:dyDescent="0.25">
      <c r="A67" s="181" t="s">
        <v>940</v>
      </c>
      <c r="B67" s="181"/>
      <c r="C67" s="181"/>
      <c r="D67" s="181"/>
      <c r="E67" s="181"/>
      <c r="F67" s="181"/>
      <c r="G67" s="181"/>
      <c r="H67" s="181"/>
      <c r="I67" s="181"/>
      <c r="J67" s="181"/>
      <c r="K67" s="181"/>
      <c r="L67" s="181"/>
      <c r="M67" s="181"/>
      <c r="N67" s="181"/>
      <c r="O67" s="181"/>
      <c r="P67" s="181"/>
      <c r="Q67" s="181"/>
      <c r="R67" s="181"/>
      <c r="S67" s="181"/>
      <c r="T67" s="181"/>
      <c r="U67" s="181"/>
      <c r="V67" s="181"/>
      <c r="W67" s="181"/>
      <c r="X67" s="181"/>
      <c r="Y67" s="181"/>
      <c r="Z67" s="181"/>
      <c r="AA67" s="181"/>
      <c r="AB67" s="181"/>
      <c r="AC67" s="181"/>
      <c r="AD67" s="181"/>
      <c r="AE67" s="181"/>
      <c r="AF67" s="181"/>
      <c r="AG67" s="181"/>
      <c r="AH67" s="181"/>
      <c r="AI67" s="181"/>
      <c r="AJ67" s="181"/>
      <c r="AK67" s="181"/>
      <c r="AL67" s="181"/>
      <c r="AM67" s="181"/>
      <c r="AN67" s="181"/>
      <c r="AO67" s="181"/>
      <c r="AP67" s="181"/>
      <c r="AQ67" s="181"/>
      <c r="AR67" s="181"/>
      <c r="AS67" s="181"/>
      <c r="AT67" s="181"/>
      <c r="AU67" s="181"/>
      <c r="AV67" s="181"/>
      <c r="AW67" s="181"/>
      <c r="AX67" s="181"/>
      <c r="AY67" s="181"/>
      <c r="AZ67" s="181"/>
      <c r="BA67" s="181"/>
      <c r="BB67" s="181"/>
      <c r="BC67" s="181"/>
      <c r="BD67" s="181"/>
      <c r="BE67" s="181"/>
      <c r="BF67" s="181"/>
      <c r="BG67" s="181"/>
      <c r="BH67" s="181"/>
      <c r="BI67" s="181"/>
      <c r="BJ67" s="181"/>
      <c r="BK67" s="181"/>
      <c r="BL67" s="181"/>
      <c r="BM67" s="181"/>
      <c r="BN67" s="181"/>
      <c r="BO67" s="181"/>
      <c r="BP67" s="181"/>
      <c r="BQ67" s="181"/>
      <c r="BR67" s="181"/>
      <c r="BS67" s="181"/>
      <c r="BT67" s="181"/>
      <c r="BU67" s="181"/>
      <c r="BV67" s="181"/>
      <c r="BW67" s="181"/>
      <c r="BX67" s="181"/>
      <c r="BY67" s="181"/>
      <c r="BZ67" s="181"/>
      <c r="CA67" s="181"/>
      <c r="CB67" s="181"/>
      <c r="CC67" s="181"/>
      <c r="CD67" s="181"/>
      <c r="CE67" s="181"/>
      <c r="CF67" s="181"/>
      <c r="CG67" s="181"/>
      <c r="CH67" s="181"/>
      <c r="CI67" s="181"/>
      <c r="CJ67" s="85"/>
    </row>
    <row r="68" spans="1:88" x14ac:dyDescent="0.25">
      <c r="A68" s="181"/>
      <c r="B68" s="181"/>
      <c r="C68" s="181"/>
      <c r="D68" s="181"/>
      <c r="E68" s="181"/>
      <c r="F68" s="181"/>
      <c r="G68" s="181"/>
      <c r="H68" s="181"/>
      <c r="I68" s="181"/>
      <c r="J68" s="181"/>
      <c r="K68" s="181"/>
      <c r="L68" s="181"/>
      <c r="M68" s="181"/>
      <c r="N68" s="181"/>
      <c r="O68" s="181"/>
      <c r="P68" s="181"/>
      <c r="Q68" s="181"/>
      <c r="R68" s="181"/>
      <c r="S68" s="181"/>
      <c r="T68" s="181"/>
      <c r="U68" s="181"/>
      <c r="V68" s="181"/>
      <c r="W68" s="181"/>
      <c r="X68" s="181"/>
      <c r="Y68" s="181"/>
      <c r="Z68" s="181"/>
      <c r="AA68" s="181"/>
      <c r="AB68" s="181"/>
      <c r="AC68" s="181"/>
      <c r="AD68" s="181"/>
      <c r="AE68" s="181"/>
      <c r="AF68" s="181"/>
      <c r="AG68" s="181"/>
      <c r="AH68" s="181"/>
      <c r="AI68" s="181"/>
      <c r="AJ68" s="181"/>
      <c r="AK68" s="181"/>
      <c r="AL68" s="181"/>
      <c r="AM68" s="181"/>
      <c r="AN68" s="181"/>
      <c r="AO68" s="181"/>
      <c r="AP68" s="181"/>
      <c r="AQ68" s="181"/>
      <c r="AR68" s="181"/>
      <c r="AS68" s="181"/>
      <c r="AT68" s="181"/>
      <c r="AU68" s="181"/>
      <c r="AV68" s="181"/>
      <c r="AW68" s="181"/>
      <c r="AX68" s="181"/>
      <c r="AY68" s="181"/>
      <c r="AZ68" s="181"/>
      <c r="BA68" s="181"/>
      <c r="BB68" s="181"/>
      <c r="BC68" s="181"/>
      <c r="BD68" s="181"/>
      <c r="BE68" s="181"/>
      <c r="BF68" s="181"/>
      <c r="BG68" s="181"/>
      <c r="BH68" s="181"/>
      <c r="BI68" s="181"/>
      <c r="BJ68" s="181"/>
      <c r="BK68" s="181"/>
      <c r="BL68" s="181"/>
      <c r="BM68" s="181"/>
      <c r="BN68" s="181"/>
      <c r="BO68" s="181"/>
      <c r="BP68" s="181"/>
      <c r="BQ68" s="181"/>
      <c r="BR68" s="181"/>
      <c r="BS68" s="181"/>
      <c r="BT68" s="181"/>
      <c r="BU68" s="181"/>
      <c r="BV68" s="181"/>
      <c r="BW68" s="181"/>
      <c r="BX68" s="181"/>
      <c r="BY68" s="181"/>
      <c r="BZ68" s="181"/>
      <c r="CA68" s="181"/>
      <c r="CB68" s="181"/>
      <c r="CC68" s="181"/>
      <c r="CD68" s="181"/>
      <c r="CE68" s="181"/>
      <c r="CF68" s="181"/>
      <c r="CG68" s="181"/>
      <c r="CH68" s="181"/>
      <c r="CI68" s="181"/>
      <c r="CJ68" s="85"/>
    </row>
    <row r="69" spans="1:88" ht="11.25" customHeight="1" x14ac:dyDescent="0.25">
      <c r="A69" s="180" t="s">
        <v>941</v>
      </c>
      <c r="B69" s="180"/>
      <c r="C69" s="180"/>
      <c r="D69" s="180"/>
      <c r="E69" s="180"/>
      <c r="F69" s="180"/>
      <c r="G69" s="180"/>
      <c r="H69" s="180"/>
      <c r="I69" s="180"/>
      <c r="J69" s="180"/>
      <c r="K69" s="180"/>
      <c r="L69" s="180"/>
      <c r="M69" s="180"/>
      <c r="N69" s="180"/>
      <c r="O69" s="180"/>
      <c r="P69" s="180"/>
      <c r="Q69" s="180"/>
      <c r="R69" s="180"/>
      <c r="S69" s="180"/>
      <c r="T69" s="180"/>
      <c r="U69" s="180"/>
      <c r="V69" s="180"/>
      <c r="W69" s="180"/>
      <c r="X69" s="180"/>
      <c r="Y69" s="180"/>
      <c r="Z69" s="180"/>
      <c r="AA69" s="180"/>
      <c r="AB69" s="180"/>
      <c r="AC69" s="180"/>
      <c r="AD69" s="180"/>
      <c r="AE69" s="180"/>
      <c r="AF69" s="180"/>
      <c r="AG69" s="180"/>
      <c r="AH69" s="180"/>
      <c r="AI69" s="180"/>
      <c r="AJ69" s="180"/>
      <c r="AK69" s="180"/>
      <c r="AL69" s="180"/>
      <c r="AM69" s="180"/>
      <c r="AN69" s="180"/>
      <c r="AO69" s="180"/>
      <c r="AP69" s="180"/>
      <c r="AQ69" s="180"/>
      <c r="AR69" s="180"/>
      <c r="AS69" s="180"/>
      <c r="AT69" s="180"/>
      <c r="AU69" s="180"/>
      <c r="AV69" s="180"/>
      <c r="AW69" s="180"/>
      <c r="AX69" s="180"/>
      <c r="AY69" s="180"/>
      <c r="AZ69" s="180"/>
      <c r="BA69" s="180"/>
      <c r="BB69" s="180"/>
      <c r="BC69" s="180"/>
      <c r="BD69" s="180"/>
      <c r="BE69" s="180"/>
      <c r="BF69" s="180"/>
      <c r="BG69" s="180"/>
      <c r="BH69" s="180"/>
      <c r="BI69" s="180"/>
      <c r="BJ69" s="180"/>
      <c r="BK69" s="180"/>
      <c r="BL69" s="180"/>
      <c r="BM69" s="180"/>
      <c r="BN69" s="180"/>
      <c r="BO69" s="180"/>
      <c r="BP69" s="180"/>
      <c r="BQ69" s="180"/>
      <c r="BR69" s="180"/>
      <c r="BS69" s="180"/>
      <c r="BT69" s="180"/>
      <c r="BU69" s="180"/>
      <c r="BV69" s="180"/>
      <c r="BW69" s="180"/>
      <c r="BX69" s="180"/>
      <c r="BY69" s="180"/>
      <c r="BZ69" s="180"/>
      <c r="CA69" s="180"/>
      <c r="CB69" s="180"/>
      <c r="CC69" s="180"/>
      <c r="CD69" s="180"/>
      <c r="CE69" s="180"/>
      <c r="CF69" s="180"/>
      <c r="CG69" s="180"/>
      <c r="CH69" s="180"/>
      <c r="CI69" s="180"/>
      <c r="CJ69" s="85"/>
    </row>
    <row r="70" spans="1:88" x14ac:dyDescent="0.25">
      <c r="A70" s="180"/>
      <c r="B70" s="180"/>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0"/>
      <c r="AE70" s="180"/>
      <c r="AF70" s="180"/>
      <c r="AG70" s="180"/>
      <c r="AH70" s="180"/>
      <c r="AI70" s="180"/>
      <c r="AJ70" s="180"/>
      <c r="AK70" s="180"/>
      <c r="AL70" s="180"/>
      <c r="AM70" s="180"/>
      <c r="AN70" s="180"/>
      <c r="AO70" s="180"/>
      <c r="AP70" s="180"/>
      <c r="AQ70" s="180"/>
      <c r="AR70" s="180"/>
      <c r="AS70" s="180"/>
      <c r="AT70" s="180"/>
      <c r="AU70" s="180"/>
      <c r="AV70" s="180"/>
      <c r="AW70" s="180"/>
      <c r="AX70" s="180"/>
      <c r="AY70" s="180"/>
      <c r="AZ70" s="180"/>
      <c r="BA70" s="180"/>
      <c r="BB70" s="180"/>
      <c r="BC70" s="180"/>
      <c r="BD70" s="180"/>
      <c r="BE70" s="180"/>
      <c r="BF70" s="180"/>
      <c r="BG70" s="180"/>
      <c r="BH70" s="180"/>
      <c r="BI70" s="180"/>
      <c r="BJ70" s="180"/>
      <c r="BK70" s="180"/>
      <c r="BL70" s="180"/>
      <c r="BM70" s="180"/>
      <c r="BN70" s="180"/>
      <c r="BO70" s="180"/>
      <c r="BP70" s="180"/>
      <c r="BQ70" s="180"/>
      <c r="BR70" s="180"/>
      <c r="BS70" s="180"/>
      <c r="BT70" s="180"/>
      <c r="BU70" s="180"/>
      <c r="BV70" s="180"/>
      <c r="BW70" s="180"/>
      <c r="BX70" s="180"/>
      <c r="BY70" s="180"/>
      <c r="BZ70" s="180"/>
      <c r="CA70" s="180"/>
      <c r="CB70" s="180"/>
      <c r="CC70" s="180"/>
      <c r="CD70" s="180"/>
      <c r="CE70" s="180"/>
      <c r="CF70" s="180"/>
      <c r="CG70" s="180"/>
      <c r="CH70" s="180"/>
      <c r="CI70" s="180"/>
      <c r="CJ70" s="85"/>
    </row>
    <row r="71" spans="1:88" x14ac:dyDescent="0.25">
      <c r="A71" s="181" t="s">
        <v>942</v>
      </c>
      <c r="B71" s="181"/>
      <c r="C71" s="181"/>
      <c r="D71" s="181"/>
      <c r="E71" s="181"/>
      <c r="F71" s="181"/>
      <c r="G71" s="181"/>
      <c r="H71" s="181"/>
      <c r="I71" s="181"/>
      <c r="J71" s="181"/>
      <c r="K71" s="181"/>
      <c r="L71" s="181"/>
      <c r="M71" s="181"/>
      <c r="N71" s="181"/>
      <c r="O71" s="181"/>
      <c r="P71" s="181"/>
      <c r="Q71" s="181"/>
      <c r="R71" s="181"/>
      <c r="S71" s="181"/>
      <c r="T71" s="181"/>
      <c r="U71" s="181"/>
      <c r="V71" s="181"/>
      <c r="W71" s="181"/>
      <c r="X71" s="181"/>
      <c r="Y71" s="181"/>
      <c r="Z71" s="181"/>
      <c r="AA71" s="181"/>
      <c r="AB71" s="181"/>
      <c r="AC71" s="181"/>
      <c r="AD71" s="181"/>
      <c r="AE71" s="181"/>
      <c r="AF71" s="181"/>
      <c r="AG71" s="181"/>
      <c r="AH71" s="181"/>
      <c r="AI71" s="181"/>
      <c r="AJ71" s="181"/>
      <c r="AK71" s="181"/>
      <c r="AL71" s="181"/>
      <c r="AM71" s="181"/>
      <c r="AN71" s="181"/>
      <c r="AO71" s="181"/>
      <c r="AP71" s="181"/>
      <c r="AQ71" s="181"/>
      <c r="AR71" s="181"/>
      <c r="AS71" s="181"/>
      <c r="AT71" s="181"/>
      <c r="AU71" s="181"/>
      <c r="AV71" s="181"/>
      <c r="AW71" s="181"/>
      <c r="AX71" s="181"/>
      <c r="AY71" s="181"/>
      <c r="AZ71" s="181"/>
      <c r="BA71" s="181"/>
      <c r="BB71" s="181"/>
      <c r="BC71" s="181"/>
      <c r="BD71" s="181"/>
      <c r="BE71" s="181"/>
      <c r="BF71" s="181"/>
      <c r="BG71" s="181"/>
      <c r="BH71" s="181"/>
      <c r="BI71" s="181"/>
      <c r="BJ71" s="181"/>
      <c r="BK71" s="181"/>
      <c r="BL71" s="181"/>
      <c r="BM71" s="181"/>
      <c r="BN71" s="181"/>
      <c r="BO71" s="181"/>
      <c r="BP71" s="181"/>
      <c r="BQ71" s="181"/>
      <c r="BR71" s="181"/>
      <c r="BS71" s="181"/>
      <c r="BT71" s="181"/>
      <c r="BU71" s="181"/>
      <c r="BV71" s="181"/>
      <c r="BW71" s="181"/>
      <c r="BX71" s="181"/>
      <c r="BY71" s="181"/>
      <c r="BZ71" s="181"/>
      <c r="CA71" s="181"/>
      <c r="CB71" s="181"/>
      <c r="CC71" s="181"/>
      <c r="CD71" s="181"/>
      <c r="CE71" s="181"/>
      <c r="CF71" s="181"/>
      <c r="CG71" s="181"/>
      <c r="CH71" s="181"/>
      <c r="CI71" s="181"/>
      <c r="CJ71" s="85"/>
    </row>
    <row r="72" spans="1:88" x14ac:dyDescent="0.25">
      <c r="A72" s="181"/>
      <c r="B72" s="181"/>
      <c r="C72" s="181"/>
      <c r="D72" s="181"/>
      <c r="E72" s="181"/>
      <c r="F72" s="181"/>
      <c r="G72" s="181"/>
      <c r="H72" s="181"/>
      <c r="I72" s="181"/>
      <c r="J72" s="181"/>
      <c r="K72" s="181"/>
      <c r="L72" s="181"/>
      <c r="M72" s="181"/>
      <c r="N72" s="181"/>
      <c r="O72" s="181"/>
      <c r="P72" s="181"/>
      <c r="Q72" s="181"/>
      <c r="R72" s="181"/>
      <c r="S72" s="181"/>
      <c r="T72" s="181"/>
      <c r="U72" s="181"/>
      <c r="V72" s="181"/>
      <c r="W72" s="181"/>
      <c r="X72" s="181"/>
      <c r="Y72" s="181"/>
      <c r="Z72" s="181"/>
      <c r="AA72" s="181"/>
      <c r="AB72" s="181"/>
      <c r="AC72" s="181"/>
      <c r="AD72" s="181"/>
      <c r="AE72" s="181"/>
      <c r="AF72" s="181"/>
      <c r="AG72" s="181"/>
      <c r="AH72" s="181"/>
      <c r="AI72" s="181"/>
      <c r="AJ72" s="181"/>
      <c r="AK72" s="181"/>
      <c r="AL72" s="181"/>
      <c r="AM72" s="181"/>
      <c r="AN72" s="181"/>
      <c r="AO72" s="181"/>
      <c r="AP72" s="181"/>
      <c r="AQ72" s="181"/>
      <c r="AR72" s="181"/>
      <c r="AS72" s="181"/>
      <c r="AT72" s="181"/>
      <c r="AU72" s="181"/>
      <c r="AV72" s="181"/>
      <c r="AW72" s="181"/>
      <c r="AX72" s="181"/>
      <c r="AY72" s="181"/>
      <c r="AZ72" s="181"/>
      <c r="BA72" s="181"/>
      <c r="BB72" s="181"/>
      <c r="BC72" s="181"/>
      <c r="BD72" s="181"/>
      <c r="BE72" s="181"/>
      <c r="BF72" s="181"/>
      <c r="BG72" s="181"/>
      <c r="BH72" s="181"/>
      <c r="BI72" s="181"/>
      <c r="BJ72" s="181"/>
      <c r="BK72" s="181"/>
      <c r="BL72" s="181"/>
      <c r="BM72" s="181"/>
      <c r="BN72" s="181"/>
      <c r="BO72" s="181"/>
      <c r="BP72" s="181"/>
      <c r="BQ72" s="181"/>
      <c r="BR72" s="181"/>
      <c r="BS72" s="181"/>
      <c r="BT72" s="181"/>
      <c r="BU72" s="181"/>
      <c r="BV72" s="181"/>
      <c r="BW72" s="181"/>
      <c r="BX72" s="181"/>
      <c r="BY72" s="181"/>
      <c r="BZ72" s="181"/>
      <c r="CA72" s="181"/>
      <c r="CB72" s="181"/>
      <c r="CC72" s="181"/>
      <c r="CD72" s="181"/>
      <c r="CE72" s="181"/>
      <c r="CF72" s="181"/>
      <c r="CG72" s="181"/>
      <c r="CH72" s="181"/>
      <c r="CI72" s="181"/>
      <c r="CJ72" s="85"/>
    </row>
    <row r="73" spans="1:88" x14ac:dyDescent="0.25">
      <c r="A73" s="185" t="s">
        <v>943</v>
      </c>
      <c r="B73" s="185"/>
      <c r="C73" s="185"/>
      <c r="D73" s="185"/>
      <c r="E73" s="185"/>
      <c r="F73" s="185"/>
      <c r="G73" s="185"/>
      <c r="H73" s="185"/>
      <c r="I73" s="185"/>
      <c r="J73" s="185"/>
      <c r="K73" s="185"/>
      <c r="L73" s="185"/>
      <c r="M73" s="185"/>
      <c r="N73" s="185"/>
      <c r="O73" s="185"/>
      <c r="P73" s="185"/>
      <c r="Q73" s="185"/>
      <c r="R73" s="185"/>
      <c r="S73" s="185"/>
      <c r="T73" s="185"/>
      <c r="U73" s="185"/>
      <c r="V73" s="185"/>
      <c r="W73" s="185"/>
      <c r="X73" s="185"/>
      <c r="Y73" s="185"/>
      <c r="Z73" s="185"/>
      <c r="AA73" s="185"/>
      <c r="AB73" s="185"/>
      <c r="AC73" s="185"/>
      <c r="AD73" s="185"/>
      <c r="AE73" s="185"/>
      <c r="AF73" s="185"/>
      <c r="AG73" s="185"/>
      <c r="AH73" s="185"/>
      <c r="AI73" s="185"/>
      <c r="AJ73" s="185"/>
      <c r="AK73" s="185"/>
      <c r="AL73" s="185"/>
      <c r="AM73" s="185"/>
      <c r="AN73" s="185"/>
      <c r="AO73" s="185"/>
      <c r="AP73" s="185"/>
      <c r="AQ73" s="185"/>
      <c r="AR73" s="185"/>
      <c r="AS73" s="185"/>
      <c r="AT73" s="185"/>
      <c r="AU73" s="185"/>
      <c r="AV73" s="185"/>
      <c r="AW73" s="185"/>
      <c r="AX73" s="185"/>
      <c r="AY73" s="185"/>
      <c r="AZ73" s="185"/>
      <c r="BA73" s="185"/>
      <c r="BB73" s="185"/>
      <c r="BC73" s="185"/>
      <c r="BD73" s="185"/>
      <c r="BE73" s="185"/>
      <c r="BF73" s="185"/>
      <c r="BG73" s="185"/>
      <c r="BH73" s="185"/>
      <c r="BI73" s="185"/>
      <c r="BJ73" s="185"/>
      <c r="BK73" s="185"/>
      <c r="BL73" s="185"/>
      <c r="BM73" s="185"/>
      <c r="BN73" s="185"/>
      <c r="BO73" s="185"/>
      <c r="BP73" s="185"/>
      <c r="BQ73" s="185"/>
      <c r="BR73" s="185"/>
      <c r="BS73" s="185"/>
      <c r="BT73" s="185"/>
      <c r="BU73" s="185"/>
      <c r="BV73" s="185"/>
      <c r="BW73" s="185"/>
      <c r="BX73" s="185"/>
      <c r="BY73" s="185"/>
      <c r="BZ73" s="185"/>
      <c r="CA73" s="185"/>
      <c r="CB73" s="185"/>
      <c r="CC73" s="185"/>
      <c r="CD73" s="185"/>
      <c r="CE73" s="185"/>
      <c r="CF73" s="185"/>
      <c r="CG73" s="185"/>
      <c r="CH73" s="185"/>
      <c r="CI73" s="185"/>
      <c r="CJ73" s="85"/>
    </row>
    <row r="74" spans="1:88" ht="11.25" customHeight="1" x14ac:dyDescent="0.25">
      <c r="A74" s="180" t="s">
        <v>944</v>
      </c>
      <c r="B74" s="180"/>
      <c r="C74" s="180"/>
      <c r="D74" s="180"/>
      <c r="E74" s="180"/>
      <c r="F74" s="180"/>
      <c r="G74" s="180"/>
      <c r="H74" s="180"/>
      <c r="I74" s="180"/>
      <c r="J74" s="180"/>
      <c r="K74" s="180"/>
      <c r="L74" s="180"/>
      <c r="M74" s="180"/>
      <c r="N74" s="180"/>
      <c r="O74" s="180"/>
      <c r="P74" s="180"/>
      <c r="Q74" s="180"/>
      <c r="R74" s="180"/>
      <c r="S74" s="180"/>
      <c r="T74" s="180"/>
      <c r="U74" s="180"/>
      <c r="V74" s="180"/>
      <c r="W74" s="180"/>
      <c r="X74" s="180"/>
      <c r="Y74" s="180"/>
      <c r="Z74" s="180"/>
      <c r="AA74" s="180"/>
      <c r="AB74" s="180"/>
      <c r="AC74" s="180"/>
      <c r="AD74" s="180"/>
      <c r="AE74" s="180"/>
      <c r="AF74" s="180"/>
      <c r="AG74" s="180"/>
      <c r="AH74" s="180"/>
      <c r="AI74" s="180"/>
      <c r="AJ74" s="180"/>
      <c r="AK74" s="180"/>
      <c r="AL74" s="180"/>
      <c r="AM74" s="180"/>
      <c r="AN74" s="180"/>
      <c r="AO74" s="180"/>
      <c r="AP74" s="180"/>
      <c r="AQ74" s="180"/>
      <c r="AR74" s="180"/>
      <c r="AS74" s="180"/>
      <c r="AT74" s="180"/>
      <c r="AU74" s="180"/>
      <c r="AV74" s="180"/>
      <c r="AW74" s="180"/>
      <c r="AX74" s="180"/>
      <c r="AY74" s="180"/>
      <c r="AZ74" s="180"/>
      <c r="BA74" s="180"/>
      <c r="BB74" s="180"/>
      <c r="BC74" s="180"/>
      <c r="BD74" s="180"/>
      <c r="BE74" s="180"/>
      <c r="BF74" s="180"/>
      <c r="BG74" s="180"/>
      <c r="BH74" s="180"/>
      <c r="BI74" s="180"/>
      <c r="BJ74" s="180"/>
      <c r="BK74" s="180"/>
      <c r="BL74" s="180"/>
      <c r="BM74" s="180"/>
      <c r="BN74" s="180"/>
      <c r="BO74" s="180"/>
      <c r="BP74" s="180"/>
      <c r="BQ74" s="180"/>
      <c r="BR74" s="180"/>
      <c r="BS74" s="180"/>
      <c r="BT74" s="180"/>
      <c r="BU74" s="180"/>
      <c r="BV74" s="180"/>
      <c r="BW74" s="180"/>
      <c r="BX74" s="180"/>
      <c r="BY74" s="180"/>
      <c r="BZ74" s="180"/>
      <c r="CA74" s="180"/>
      <c r="CB74" s="180"/>
      <c r="CC74" s="180"/>
      <c r="CD74" s="180"/>
      <c r="CE74" s="180"/>
      <c r="CF74" s="180"/>
      <c r="CG74" s="180"/>
      <c r="CH74" s="180"/>
      <c r="CJ74" s="85"/>
    </row>
    <row r="75" spans="1:88" ht="11.25" customHeight="1" x14ac:dyDescent="0.25">
      <c r="A75" s="195"/>
      <c r="B75" s="195"/>
      <c r="C75" s="195"/>
      <c r="D75" s="195"/>
      <c r="E75" s="195"/>
      <c r="F75" s="195"/>
      <c r="G75" s="195"/>
      <c r="H75" s="195"/>
      <c r="I75" s="195"/>
      <c r="J75" s="195"/>
      <c r="K75" s="195"/>
      <c r="L75" s="195"/>
      <c r="M75" s="195"/>
      <c r="N75" s="187" t="s">
        <v>945</v>
      </c>
      <c r="O75" s="187"/>
      <c r="P75" s="187"/>
      <c r="Q75" s="187"/>
      <c r="R75" s="187"/>
      <c r="S75" s="187"/>
      <c r="T75" s="228"/>
      <c r="U75" s="228"/>
      <c r="V75" s="194"/>
      <c r="W75" s="194"/>
      <c r="X75" s="194"/>
      <c r="Y75" s="194"/>
      <c r="Z75" s="194"/>
      <c r="AA75" s="194"/>
      <c r="AB75" s="187" t="s">
        <v>946</v>
      </c>
      <c r="AC75" s="187"/>
      <c r="AD75" s="187"/>
      <c r="AE75" s="187"/>
      <c r="AF75" s="187"/>
      <c r="AG75" s="228"/>
      <c r="AH75" s="228"/>
      <c r="AI75" s="228"/>
      <c r="AJ75" s="228"/>
      <c r="AK75" s="228"/>
      <c r="AL75" s="228"/>
      <c r="AM75" s="228"/>
      <c r="AN75" s="228"/>
      <c r="AO75" s="228"/>
      <c r="AP75" s="228"/>
      <c r="AQ75" s="228"/>
      <c r="AR75" s="228"/>
      <c r="AS75" s="228"/>
      <c r="AT75" s="228"/>
      <c r="AU75" s="228"/>
      <c r="AV75" s="228"/>
      <c r="AW75" s="228"/>
      <c r="AX75" s="228"/>
      <c r="AY75" s="228"/>
      <c r="AZ75" s="228"/>
      <c r="BA75" s="228"/>
      <c r="BB75" s="228"/>
      <c r="BC75" s="228"/>
      <c r="BD75" s="228"/>
      <c r="BE75" s="228"/>
      <c r="BF75" s="228"/>
      <c r="BG75" s="228"/>
      <c r="BH75" s="228"/>
      <c r="BI75" s="228"/>
      <c r="BJ75" s="228"/>
      <c r="BK75" s="228"/>
      <c r="BL75" s="228"/>
      <c r="BM75" s="228"/>
      <c r="BN75" s="228"/>
      <c r="BO75" s="228"/>
      <c r="BP75" s="228"/>
      <c r="BQ75" s="227"/>
      <c r="BR75" s="227"/>
      <c r="BS75" s="227"/>
      <c r="BT75" s="227"/>
      <c r="BU75" s="227"/>
      <c r="BV75" s="227"/>
      <c r="BW75" s="227"/>
      <c r="BX75" s="227"/>
      <c r="BY75" s="227"/>
      <c r="BZ75" s="227"/>
      <c r="CA75" s="227"/>
      <c r="CB75" s="227"/>
      <c r="CC75" s="227"/>
      <c r="CD75" s="226"/>
      <c r="CE75" s="137"/>
      <c r="CF75" s="137"/>
      <c r="CG75" s="137"/>
      <c r="CH75" s="137"/>
      <c r="CI75" s="137"/>
      <c r="CJ75" s="85"/>
    </row>
    <row r="76" spans="1:88" ht="11.25" customHeight="1" x14ac:dyDescent="0.25">
      <c r="A76" s="225"/>
      <c r="B76" s="225"/>
      <c r="C76" s="225"/>
      <c r="D76" s="225"/>
      <c r="E76" s="225"/>
      <c r="F76" s="225"/>
      <c r="G76" s="225"/>
      <c r="H76" s="225"/>
      <c r="I76" s="225"/>
      <c r="J76" s="225"/>
      <c r="K76" s="225"/>
      <c r="L76" s="225"/>
      <c r="M76" s="225"/>
      <c r="N76" s="225"/>
      <c r="O76" s="225"/>
      <c r="P76" s="225"/>
      <c r="Q76" s="225"/>
      <c r="R76" s="225"/>
      <c r="S76" s="225"/>
      <c r="T76" s="225"/>
      <c r="U76" s="225"/>
      <c r="V76" s="225"/>
      <c r="W76" s="225"/>
      <c r="X76" s="225"/>
      <c r="Y76" s="225"/>
      <c r="Z76" s="225"/>
      <c r="AA76" s="225"/>
      <c r="AB76" s="225"/>
      <c r="AC76" s="225"/>
      <c r="AD76" s="225"/>
      <c r="AE76" s="225"/>
      <c r="AF76" s="225"/>
      <c r="AG76" s="225"/>
      <c r="AH76" s="225"/>
      <c r="AI76" s="225"/>
      <c r="AJ76" s="225"/>
      <c r="AK76" s="225"/>
      <c r="AL76" s="225"/>
      <c r="AM76" s="225"/>
      <c r="AN76" s="225"/>
      <c r="AO76" s="225"/>
      <c r="AP76" s="225"/>
      <c r="AQ76" s="225"/>
      <c r="AR76" s="225"/>
      <c r="AS76" s="225"/>
      <c r="AT76" s="225"/>
      <c r="AU76" s="225"/>
      <c r="AV76" s="225"/>
      <c r="AW76" s="225"/>
      <c r="AX76" s="225"/>
      <c r="AY76" s="225"/>
      <c r="AZ76" s="225"/>
      <c r="BA76" s="225"/>
      <c r="BB76" s="225"/>
      <c r="BC76" s="225"/>
      <c r="BD76" s="225"/>
      <c r="BE76" s="225"/>
      <c r="BF76" s="225"/>
      <c r="BG76" s="225"/>
      <c r="BH76" s="225"/>
      <c r="BI76" s="225"/>
      <c r="BJ76" s="225"/>
      <c r="BK76" s="225"/>
      <c r="BL76" s="225"/>
      <c r="BM76" s="225"/>
      <c r="BN76" s="225"/>
      <c r="BO76" s="225"/>
      <c r="BP76" s="225"/>
      <c r="BQ76" s="225"/>
      <c r="BR76" s="225"/>
      <c r="BS76" s="225"/>
      <c r="BT76" s="225"/>
      <c r="BU76" s="225"/>
      <c r="BV76" s="225"/>
      <c r="BW76" s="225"/>
      <c r="BX76" s="225"/>
      <c r="BY76" s="225"/>
      <c r="BZ76" s="225"/>
      <c r="CA76" s="225"/>
      <c r="CB76" s="225"/>
      <c r="CC76" s="225"/>
      <c r="CD76" s="225"/>
      <c r="CE76" s="225"/>
      <c r="CF76" s="225"/>
      <c r="CG76" s="225"/>
      <c r="CH76" s="225"/>
      <c r="CI76" s="225"/>
      <c r="CJ76" s="85"/>
    </row>
    <row r="77" spans="1:88" x14ac:dyDescent="0.25">
      <c r="A77" s="85"/>
      <c r="B77" s="85"/>
      <c r="C77" s="85"/>
      <c r="D77" s="85"/>
      <c r="E77" s="85"/>
      <c r="F77" s="85"/>
      <c r="G77" s="85"/>
      <c r="H77" s="85"/>
      <c r="I77" s="85"/>
      <c r="J77" s="85"/>
      <c r="K77" s="85"/>
      <c r="L77" s="224" t="s">
        <v>947</v>
      </c>
      <c r="M77" s="224"/>
      <c r="N77" s="224"/>
      <c r="O77" s="224"/>
      <c r="P77" s="224"/>
      <c r="Q77" s="224"/>
      <c r="R77" s="224"/>
      <c r="S77" s="224"/>
      <c r="T77" s="224"/>
      <c r="U77" s="224"/>
      <c r="V77" s="224"/>
      <c r="W77" s="224"/>
      <c r="X77" s="224"/>
      <c r="Y77" s="224"/>
      <c r="Z77" s="224"/>
      <c r="AA77" s="224"/>
      <c r="AB77" s="224"/>
      <c r="AC77" s="224"/>
      <c r="AD77" s="224"/>
      <c r="AE77" s="224"/>
      <c r="AF77" s="224"/>
      <c r="AG77" s="224"/>
      <c r="AH77" s="224"/>
      <c r="AI77" s="224"/>
      <c r="AJ77" s="224"/>
      <c r="AK77" s="224"/>
      <c r="AL77" s="224"/>
      <c r="AM77" s="224"/>
      <c r="AN77" s="224"/>
      <c r="AO77" s="224"/>
      <c r="AP77" s="224"/>
      <c r="AQ77" s="224"/>
      <c r="AR77" s="224"/>
      <c r="AS77" s="224"/>
      <c r="AT77" s="224"/>
      <c r="AU77" s="224"/>
      <c r="AV77" s="224"/>
      <c r="AW77" s="224"/>
      <c r="AX77" s="224"/>
      <c r="AY77" s="224"/>
      <c r="AZ77" s="224"/>
      <c r="BA77" s="224"/>
      <c r="BB77" s="224"/>
      <c r="BC77" s="224"/>
      <c r="BD77" s="224"/>
      <c r="BE77" s="224"/>
      <c r="BF77" s="224"/>
      <c r="BG77" s="224"/>
      <c r="BH77" s="224"/>
      <c r="BI77" s="224"/>
      <c r="BJ77" s="224"/>
      <c r="BK77" s="224"/>
      <c r="BL77" s="224"/>
      <c r="BM77" s="224"/>
      <c r="BN77" s="224"/>
      <c r="BO77" s="224"/>
      <c r="BP77" s="224"/>
      <c r="BQ77" s="224"/>
      <c r="BR77" s="224"/>
      <c r="BS77" s="224"/>
      <c r="BT77" s="224"/>
      <c r="BU77" s="224"/>
      <c r="BV77" s="224"/>
      <c r="BW77" s="224"/>
      <c r="BX77" s="224"/>
      <c r="BY77" s="224"/>
      <c r="BZ77" s="224"/>
      <c r="CA77" s="224"/>
      <c r="CB77" s="224"/>
      <c r="CC77" s="224"/>
      <c r="CD77" s="224"/>
      <c r="CE77" s="224"/>
      <c r="CF77" s="224"/>
      <c r="CG77" s="224"/>
      <c r="CH77" s="224"/>
      <c r="CI77" s="224"/>
      <c r="CJ77" s="85"/>
    </row>
    <row r="78" spans="1:88" x14ac:dyDescent="0.25">
      <c r="A78" s="180" t="s">
        <v>948</v>
      </c>
      <c r="B78" s="180"/>
      <c r="C78" s="180"/>
      <c r="D78" s="180"/>
      <c r="E78" s="180"/>
      <c r="F78" s="180"/>
      <c r="G78" s="180"/>
      <c r="H78" s="180"/>
      <c r="I78" s="180"/>
      <c r="J78" s="180"/>
      <c r="K78" s="180"/>
      <c r="L78" s="180"/>
      <c r="M78" s="180"/>
      <c r="N78" s="180"/>
      <c r="O78" s="180"/>
      <c r="P78" s="180"/>
      <c r="Q78" s="180"/>
      <c r="R78" s="180"/>
      <c r="S78" s="180"/>
      <c r="T78" s="180"/>
      <c r="U78" s="180"/>
      <c r="V78" s="180"/>
      <c r="W78" s="180"/>
      <c r="X78" s="180"/>
      <c r="Y78" s="180"/>
      <c r="Z78" s="180"/>
      <c r="AA78" s="180"/>
      <c r="AB78" s="180"/>
      <c r="AC78" s="180"/>
      <c r="AD78" s="180"/>
      <c r="AE78" s="180"/>
      <c r="AF78" s="180"/>
      <c r="AG78" s="180"/>
      <c r="AH78" s="180"/>
      <c r="AI78" s="180"/>
      <c r="AJ78" s="180"/>
      <c r="AK78" s="180"/>
      <c r="AL78" s="180"/>
      <c r="AM78" s="180"/>
      <c r="AN78" s="180"/>
      <c r="AO78" s="180"/>
      <c r="AP78" s="180"/>
      <c r="AQ78" s="180"/>
      <c r="AR78" s="180"/>
      <c r="AS78" s="180"/>
      <c r="AT78" s="180"/>
      <c r="AU78" s="180"/>
      <c r="AV78" s="180"/>
      <c r="AW78" s="85"/>
      <c r="AX78" s="85"/>
      <c r="AY78" s="85"/>
      <c r="AZ78" s="85"/>
      <c r="BA78" s="85"/>
      <c r="BB78" s="85"/>
      <c r="BC78" s="85"/>
      <c r="BD78" s="85"/>
      <c r="BE78" s="85"/>
      <c r="BF78" s="85"/>
      <c r="BG78" s="85"/>
      <c r="BH78" s="85"/>
      <c r="BI78" s="85"/>
      <c r="BJ78" s="85"/>
      <c r="BK78" s="85"/>
      <c r="BL78" s="85"/>
      <c r="BM78" s="85"/>
      <c r="BN78" s="85"/>
      <c r="BO78" s="85"/>
      <c r="BP78" s="85"/>
      <c r="BQ78" s="85"/>
      <c r="BR78" s="85"/>
      <c r="BS78" s="85"/>
      <c r="BT78" s="85"/>
      <c r="BU78" s="85"/>
      <c r="BV78" s="85"/>
      <c r="BW78" s="85"/>
      <c r="BX78" s="85"/>
      <c r="BY78" s="85"/>
      <c r="BZ78" s="85"/>
      <c r="CA78" s="85"/>
      <c r="CB78" s="85"/>
      <c r="CC78" s="85"/>
      <c r="CD78" s="85"/>
      <c r="CE78" s="85"/>
      <c r="CF78" s="85"/>
      <c r="CG78" s="85"/>
      <c r="CH78" s="85"/>
      <c r="CI78" s="85"/>
      <c r="CJ78" s="85"/>
    </row>
    <row r="79" spans="1:88" x14ac:dyDescent="0.25">
      <c r="A79" s="180" t="s">
        <v>949</v>
      </c>
      <c r="B79" s="180"/>
      <c r="C79" s="180"/>
      <c r="D79" s="180"/>
      <c r="E79" s="180"/>
      <c r="F79" s="180"/>
      <c r="G79" s="180"/>
      <c r="H79" s="180"/>
      <c r="I79" s="180"/>
      <c r="J79" s="180"/>
      <c r="K79" s="180"/>
      <c r="L79" s="180"/>
      <c r="M79" s="180"/>
      <c r="N79" s="180"/>
      <c r="O79" s="180"/>
      <c r="P79" s="180"/>
      <c r="Q79" s="180"/>
      <c r="R79" s="180"/>
      <c r="S79" s="180"/>
      <c r="T79" s="180"/>
      <c r="U79" s="180"/>
      <c r="V79" s="180"/>
      <c r="W79" s="180"/>
      <c r="X79" s="180"/>
      <c r="Y79" s="180"/>
      <c r="Z79" s="180"/>
      <c r="AA79" s="180"/>
      <c r="AB79" s="180"/>
      <c r="AC79" s="180"/>
      <c r="AD79" s="180"/>
      <c r="AE79" s="180"/>
      <c r="AF79" s="180"/>
      <c r="AG79" s="180"/>
      <c r="AH79" s="180"/>
      <c r="AI79" s="180"/>
      <c r="AJ79" s="180"/>
      <c r="AK79" s="180"/>
      <c r="AL79" s="180"/>
      <c r="AM79" s="180"/>
      <c r="AN79" s="180"/>
      <c r="AO79" s="180"/>
      <c r="AP79" s="180"/>
      <c r="AQ79" s="180"/>
      <c r="AR79" s="180"/>
      <c r="AS79" s="180"/>
      <c r="AT79" s="180"/>
      <c r="AU79" s="180"/>
      <c r="AV79" s="180"/>
      <c r="AW79" s="180"/>
      <c r="AX79" s="180"/>
      <c r="AY79" s="180"/>
      <c r="AZ79" s="180"/>
      <c r="BA79" s="180"/>
      <c r="BB79" s="180"/>
      <c r="BC79" s="180"/>
      <c r="BD79" s="180"/>
      <c r="BE79" s="180"/>
      <c r="BF79" s="180"/>
      <c r="BG79" s="180"/>
      <c r="BH79" s="180"/>
      <c r="BI79" s="180"/>
      <c r="BJ79" s="180"/>
      <c r="BK79" s="180"/>
      <c r="BL79" s="180"/>
      <c r="BM79" s="180"/>
      <c r="BN79" s="180"/>
      <c r="BO79" s="180"/>
      <c r="BP79" s="180"/>
      <c r="BQ79" s="180"/>
      <c r="BR79" s="180"/>
      <c r="BS79" s="180"/>
      <c r="BT79" s="180"/>
      <c r="BU79" s="180"/>
      <c r="BV79" s="180"/>
      <c r="BW79" s="180"/>
      <c r="BX79" s="180"/>
      <c r="BY79" s="180"/>
      <c r="BZ79" s="180"/>
      <c r="CA79" s="180"/>
      <c r="CB79" s="180"/>
      <c r="CC79" s="180"/>
      <c r="CD79" s="180"/>
      <c r="CE79" s="180"/>
      <c r="CF79" s="180"/>
      <c r="CG79" s="180"/>
      <c r="CH79" s="180"/>
      <c r="CI79" s="180"/>
      <c r="CJ79" s="85"/>
    </row>
    <row r="80" spans="1:88" x14ac:dyDescent="0.25">
      <c r="A80" s="180" t="s">
        <v>950</v>
      </c>
      <c r="B80" s="180"/>
      <c r="C80" s="180"/>
      <c r="D80" s="180"/>
      <c r="E80" s="180"/>
      <c r="F80" s="180"/>
      <c r="G80" s="180"/>
      <c r="H80" s="180"/>
      <c r="I80" s="180"/>
      <c r="J80" s="180"/>
      <c r="K80" s="180"/>
      <c r="L80" s="180"/>
      <c r="M80" s="180"/>
      <c r="N80" s="180"/>
      <c r="O80" s="180"/>
      <c r="P80" s="180"/>
      <c r="Q80" s="180"/>
      <c r="R80" s="180"/>
      <c r="S80" s="180"/>
      <c r="T80" s="180"/>
      <c r="U80" s="180"/>
      <c r="V80" s="180"/>
      <c r="W80" s="180"/>
      <c r="X80" s="180"/>
      <c r="Y80" s="180"/>
      <c r="Z80" s="180"/>
      <c r="AA80" s="180"/>
      <c r="AB80" s="180"/>
      <c r="AC80" s="180"/>
      <c r="AD80" s="180"/>
      <c r="AE80" s="180"/>
      <c r="AF80" s="180"/>
      <c r="AG80" s="180"/>
      <c r="AH80" s="180"/>
      <c r="AI80" s="180"/>
      <c r="AJ80" s="180"/>
      <c r="AK80" s="180"/>
      <c r="AL80" s="180"/>
      <c r="AM80" s="180"/>
      <c r="AN80" s="180"/>
      <c r="AO80" s="180"/>
      <c r="AP80" s="180"/>
      <c r="AQ80" s="180"/>
      <c r="AR80" s="180"/>
      <c r="AS80" s="180"/>
      <c r="AT80" s="180"/>
      <c r="AU80" s="180"/>
      <c r="AV80" s="180"/>
      <c r="AW80" s="180"/>
      <c r="AX80" s="180"/>
      <c r="AY80" s="180"/>
      <c r="AZ80" s="180"/>
      <c r="BA80" s="180"/>
      <c r="BB80" s="180"/>
      <c r="BC80" s="180"/>
      <c r="BD80" s="180"/>
      <c r="BE80" s="180"/>
      <c r="BF80" s="180"/>
      <c r="BG80" s="180"/>
      <c r="BH80" s="180"/>
      <c r="BI80" s="180"/>
      <c r="BJ80" s="180"/>
      <c r="BK80" s="180"/>
      <c r="BL80" s="180"/>
      <c r="BM80" s="180"/>
      <c r="BN80" s="180"/>
      <c r="BO80" s="180"/>
      <c r="BP80" s="180"/>
      <c r="BQ80" s="180"/>
      <c r="BR80" s="180"/>
      <c r="BS80" s="180"/>
      <c r="BT80" s="180"/>
      <c r="BU80" s="180"/>
      <c r="BV80" s="180"/>
      <c r="BW80" s="180"/>
      <c r="BX80" s="180"/>
      <c r="BY80" s="180"/>
      <c r="BZ80" s="180"/>
      <c r="CA80" s="180"/>
      <c r="CB80" s="180"/>
      <c r="CC80" s="180"/>
      <c r="CD80" s="180"/>
      <c r="CE80" s="180"/>
      <c r="CF80" s="180"/>
      <c r="CG80" s="180"/>
      <c r="CH80" s="180"/>
      <c r="CI80" s="180"/>
      <c r="CJ80" s="85"/>
    </row>
    <row r="81" spans="1:88" x14ac:dyDescent="0.25">
      <c r="A81" s="181" t="s">
        <v>951</v>
      </c>
      <c r="B81" s="181"/>
      <c r="C81" s="181"/>
      <c r="D81" s="181"/>
      <c r="E81" s="181"/>
      <c r="F81" s="181"/>
      <c r="G81" s="181"/>
      <c r="H81" s="181"/>
      <c r="I81" s="181"/>
      <c r="J81" s="181"/>
      <c r="K81" s="181"/>
      <c r="L81" s="181"/>
      <c r="M81" s="181"/>
      <c r="N81" s="181"/>
      <c r="O81" s="181"/>
      <c r="P81" s="181"/>
      <c r="Q81" s="181"/>
      <c r="R81" s="181"/>
      <c r="S81" s="181"/>
      <c r="T81" s="181"/>
      <c r="U81" s="181"/>
      <c r="V81" s="181"/>
      <c r="W81" s="181"/>
      <c r="X81" s="181"/>
      <c r="Y81" s="181"/>
      <c r="Z81" s="181"/>
      <c r="AA81" s="181"/>
      <c r="AB81" s="181"/>
      <c r="AC81" s="181"/>
      <c r="AD81" s="181"/>
      <c r="AE81" s="181"/>
      <c r="AF81" s="181"/>
      <c r="AG81" s="181"/>
      <c r="AH81" s="181"/>
      <c r="AI81" s="181"/>
      <c r="AJ81" s="181"/>
      <c r="AK81" s="181"/>
      <c r="AL81" s="181"/>
      <c r="AM81" s="181"/>
      <c r="AN81" s="181"/>
      <c r="AO81" s="181"/>
      <c r="AP81" s="181"/>
      <c r="AQ81" s="181"/>
      <c r="AR81" s="181"/>
      <c r="AS81" s="181"/>
      <c r="AT81" s="181"/>
      <c r="AU81" s="181"/>
      <c r="AV81" s="181"/>
      <c r="AW81" s="181"/>
      <c r="AX81" s="181"/>
      <c r="AY81" s="181"/>
      <c r="AZ81" s="181"/>
      <c r="BA81" s="181"/>
      <c r="BB81" s="181"/>
      <c r="BC81" s="181"/>
      <c r="BD81" s="181"/>
      <c r="BE81" s="181"/>
      <c r="BF81" s="181"/>
      <c r="BG81" s="181"/>
      <c r="BH81" s="181"/>
      <c r="BI81" s="181"/>
      <c r="BJ81" s="181"/>
      <c r="BK81" s="181"/>
      <c r="BL81" s="181"/>
      <c r="BM81" s="181"/>
      <c r="BN81" s="181"/>
      <c r="BO81" s="181"/>
      <c r="BP81" s="181"/>
      <c r="BQ81" s="181"/>
      <c r="BR81" s="181"/>
      <c r="BS81" s="181"/>
      <c r="BT81" s="181"/>
      <c r="BU81" s="181"/>
      <c r="BV81" s="181"/>
      <c r="BW81" s="181"/>
      <c r="BX81" s="181"/>
      <c r="BY81" s="181"/>
      <c r="BZ81" s="181"/>
      <c r="CA81" s="181"/>
      <c r="CB81" s="181"/>
      <c r="CC81" s="181"/>
      <c r="CD81" s="181"/>
      <c r="CE81" s="181"/>
      <c r="CF81" s="181"/>
      <c r="CG81" s="181"/>
      <c r="CH81" s="181"/>
      <c r="CI81" s="181"/>
      <c r="CJ81" s="85"/>
    </row>
    <row r="82" spans="1:88" x14ac:dyDescent="0.25">
      <c r="A82" s="181"/>
      <c r="B82" s="181"/>
      <c r="C82" s="181"/>
      <c r="D82" s="181"/>
      <c r="E82" s="181"/>
      <c r="F82" s="181"/>
      <c r="G82" s="181"/>
      <c r="H82" s="181"/>
      <c r="I82" s="181"/>
      <c r="J82" s="181"/>
      <c r="K82" s="181"/>
      <c r="L82" s="181"/>
      <c r="M82" s="181"/>
      <c r="N82" s="181"/>
      <c r="O82" s="181"/>
      <c r="P82" s="181"/>
      <c r="Q82" s="181"/>
      <c r="R82" s="181"/>
      <c r="S82" s="181"/>
      <c r="T82" s="181"/>
      <c r="U82" s="181"/>
      <c r="V82" s="181"/>
      <c r="W82" s="181"/>
      <c r="X82" s="181"/>
      <c r="Y82" s="181"/>
      <c r="Z82" s="181"/>
      <c r="AA82" s="181"/>
      <c r="AB82" s="181"/>
      <c r="AC82" s="181"/>
      <c r="AD82" s="181"/>
      <c r="AE82" s="181"/>
      <c r="AF82" s="181"/>
      <c r="AG82" s="181"/>
      <c r="AH82" s="181"/>
      <c r="AI82" s="181"/>
      <c r="AJ82" s="181"/>
      <c r="AK82" s="181"/>
      <c r="AL82" s="181"/>
      <c r="AM82" s="181"/>
      <c r="AN82" s="181"/>
      <c r="AO82" s="181"/>
      <c r="AP82" s="181"/>
      <c r="AQ82" s="181"/>
      <c r="AR82" s="181"/>
      <c r="AS82" s="181"/>
      <c r="AT82" s="181"/>
      <c r="AU82" s="181"/>
      <c r="AV82" s="181"/>
      <c r="AW82" s="181"/>
      <c r="AX82" s="181"/>
      <c r="AY82" s="181"/>
      <c r="AZ82" s="181"/>
      <c r="BA82" s="181"/>
      <c r="BB82" s="181"/>
      <c r="BC82" s="181"/>
      <c r="BD82" s="181"/>
      <c r="BE82" s="181"/>
      <c r="BF82" s="181"/>
      <c r="BG82" s="181"/>
      <c r="BH82" s="181"/>
      <c r="BI82" s="181"/>
      <c r="BJ82" s="181"/>
      <c r="BK82" s="181"/>
      <c r="BL82" s="181"/>
      <c r="BM82" s="181"/>
      <c r="BN82" s="181"/>
      <c r="BO82" s="181"/>
      <c r="BP82" s="181"/>
      <c r="BQ82" s="181"/>
      <c r="BR82" s="181"/>
      <c r="BS82" s="181"/>
      <c r="BT82" s="181"/>
      <c r="BU82" s="181"/>
      <c r="BV82" s="181"/>
      <c r="BW82" s="181"/>
      <c r="BX82" s="181"/>
      <c r="BY82" s="181"/>
      <c r="BZ82" s="181"/>
      <c r="CA82" s="181"/>
      <c r="CB82" s="181"/>
      <c r="CC82" s="181"/>
      <c r="CD82" s="181"/>
      <c r="CE82" s="181"/>
      <c r="CF82" s="181"/>
      <c r="CG82" s="181"/>
      <c r="CH82" s="181"/>
      <c r="CI82" s="181"/>
      <c r="CJ82" s="85"/>
    </row>
    <row r="83" spans="1:88" x14ac:dyDescent="0.25">
      <c r="A83" s="181"/>
      <c r="B83" s="181"/>
      <c r="C83" s="181"/>
      <c r="D83" s="181"/>
      <c r="E83" s="181"/>
      <c r="F83" s="181"/>
      <c r="G83" s="181"/>
      <c r="H83" s="181"/>
      <c r="I83" s="181"/>
      <c r="J83" s="181"/>
      <c r="K83" s="181"/>
      <c r="L83" s="181"/>
      <c r="M83" s="181"/>
      <c r="N83" s="181"/>
      <c r="O83" s="181"/>
      <c r="P83" s="181"/>
      <c r="Q83" s="181"/>
      <c r="R83" s="181"/>
      <c r="S83" s="181"/>
      <c r="T83" s="181"/>
      <c r="U83" s="181"/>
      <c r="V83" s="181"/>
      <c r="W83" s="181"/>
      <c r="X83" s="181"/>
      <c r="Y83" s="181"/>
      <c r="Z83" s="181"/>
      <c r="AA83" s="181"/>
      <c r="AB83" s="181"/>
      <c r="AC83" s="181"/>
      <c r="AD83" s="181"/>
      <c r="AE83" s="181"/>
      <c r="AF83" s="181"/>
      <c r="AG83" s="181"/>
      <c r="AH83" s="181"/>
      <c r="AI83" s="181"/>
      <c r="AJ83" s="181"/>
      <c r="AK83" s="181"/>
      <c r="AL83" s="181"/>
      <c r="AM83" s="181"/>
      <c r="AN83" s="181"/>
      <c r="AO83" s="181"/>
      <c r="AP83" s="181"/>
      <c r="AQ83" s="181"/>
      <c r="AR83" s="181"/>
      <c r="AS83" s="181"/>
      <c r="AT83" s="181"/>
      <c r="AU83" s="181"/>
      <c r="AV83" s="181"/>
      <c r="AW83" s="181"/>
      <c r="AX83" s="181"/>
      <c r="AY83" s="181"/>
      <c r="AZ83" s="181"/>
      <c r="BA83" s="181"/>
      <c r="BB83" s="181"/>
      <c r="BC83" s="181"/>
      <c r="BD83" s="181"/>
      <c r="BE83" s="181"/>
      <c r="BF83" s="181"/>
      <c r="BG83" s="181"/>
      <c r="BH83" s="181"/>
      <c r="BI83" s="181"/>
      <c r="BJ83" s="181"/>
      <c r="BK83" s="181"/>
      <c r="BL83" s="181"/>
      <c r="BM83" s="181"/>
      <c r="BN83" s="181"/>
      <c r="BO83" s="181"/>
      <c r="BP83" s="181"/>
      <c r="BQ83" s="181"/>
      <c r="BR83" s="181"/>
      <c r="BS83" s="181"/>
      <c r="BT83" s="181"/>
      <c r="BU83" s="181"/>
      <c r="BV83" s="181"/>
      <c r="BW83" s="181"/>
      <c r="BX83" s="181"/>
      <c r="BY83" s="181"/>
      <c r="BZ83" s="181"/>
      <c r="CA83" s="181"/>
      <c r="CB83" s="181"/>
      <c r="CC83" s="181"/>
      <c r="CD83" s="181"/>
      <c r="CE83" s="181"/>
      <c r="CF83" s="181"/>
      <c r="CG83" s="181"/>
      <c r="CH83" s="181"/>
      <c r="CI83" s="181"/>
      <c r="CJ83" s="85"/>
    </row>
    <row r="84" spans="1:88" x14ac:dyDescent="0.25">
      <c r="A84" s="181" t="s">
        <v>952</v>
      </c>
      <c r="B84" s="181"/>
      <c r="C84" s="181"/>
      <c r="D84" s="181"/>
      <c r="E84" s="181"/>
      <c r="F84" s="181"/>
      <c r="G84" s="181"/>
      <c r="H84" s="181"/>
      <c r="I84" s="181"/>
      <c r="J84" s="181"/>
      <c r="K84" s="181"/>
      <c r="L84" s="181"/>
      <c r="M84" s="181"/>
      <c r="N84" s="181"/>
      <c r="O84" s="181"/>
      <c r="P84" s="181"/>
      <c r="Q84" s="181"/>
      <c r="R84" s="181"/>
      <c r="S84" s="181"/>
      <c r="T84" s="181"/>
      <c r="U84" s="181"/>
      <c r="V84" s="181"/>
      <c r="W84" s="181"/>
      <c r="X84" s="181"/>
      <c r="Y84" s="181"/>
      <c r="Z84" s="181"/>
      <c r="AA84" s="181"/>
      <c r="AB84" s="181"/>
      <c r="AC84" s="181"/>
      <c r="AD84" s="181"/>
      <c r="AE84" s="181"/>
      <c r="AF84" s="181"/>
      <c r="AG84" s="181"/>
      <c r="AH84" s="181"/>
      <c r="AI84" s="181"/>
      <c r="AJ84" s="181"/>
      <c r="AK84" s="181"/>
      <c r="AL84" s="181"/>
      <c r="AM84" s="181"/>
      <c r="AN84" s="181"/>
      <c r="AO84" s="181"/>
      <c r="AP84" s="181"/>
      <c r="AQ84" s="181"/>
      <c r="AR84" s="181"/>
      <c r="AS84" s="181"/>
      <c r="AT84" s="181"/>
      <c r="AU84" s="181"/>
      <c r="AV84" s="181"/>
      <c r="AW84" s="181"/>
      <c r="AX84" s="181"/>
      <c r="AY84" s="181"/>
      <c r="AZ84" s="181"/>
      <c r="BA84" s="181"/>
      <c r="BB84" s="181"/>
      <c r="BC84" s="181"/>
      <c r="BD84" s="181"/>
      <c r="BE84" s="181"/>
      <c r="BF84" s="181"/>
      <c r="BG84" s="181"/>
      <c r="BH84" s="181"/>
      <c r="BI84" s="181"/>
      <c r="BJ84" s="181"/>
      <c r="BK84" s="181"/>
      <c r="BL84" s="181"/>
      <c r="BM84" s="181"/>
      <c r="BN84" s="181"/>
      <c r="BO84" s="181"/>
      <c r="BP84" s="181"/>
      <c r="BQ84" s="181"/>
      <c r="BR84" s="181"/>
      <c r="BS84" s="181"/>
      <c r="BT84" s="181"/>
      <c r="BU84" s="181"/>
      <c r="BV84" s="181"/>
      <c r="BW84" s="181"/>
      <c r="BX84" s="181"/>
      <c r="BY84" s="181"/>
      <c r="BZ84" s="181"/>
      <c r="CA84" s="181"/>
      <c r="CB84" s="181"/>
      <c r="CC84" s="181"/>
      <c r="CD84" s="181"/>
      <c r="CE84" s="181"/>
      <c r="CF84" s="181"/>
      <c r="CG84" s="181"/>
      <c r="CH84" s="181"/>
      <c r="CI84" s="181"/>
      <c r="CJ84" s="85"/>
    </row>
    <row r="85" spans="1:88" x14ac:dyDescent="0.25">
      <c r="A85" s="181"/>
      <c r="B85" s="181"/>
      <c r="C85" s="181"/>
      <c r="D85" s="181"/>
      <c r="E85" s="181"/>
      <c r="F85" s="181"/>
      <c r="G85" s="181"/>
      <c r="H85" s="181"/>
      <c r="I85" s="181"/>
      <c r="J85" s="181"/>
      <c r="K85" s="181"/>
      <c r="L85" s="181"/>
      <c r="M85" s="181"/>
      <c r="N85" s="181"/>
      <c r="O85" s="181"/>
      <c r="P85" s="181"/>
      <c r="Q85" s="181"/>
      <c r="R85" s="181"/>
      <c r="S85" s="181"/>
      <c r="T85" s="181"/>
      <c r="U85" s="181"/>
      <c r="V85" s="181"/>
      <c r="W85" s="181"/>
      <c r="X85" s="181"/>
      <c r="Y85" s="181"/>
      <c r="Z85" s="181"/>
      <c r="AA85" s="181"/>
      <c r="AB85" s="181"/>
      <c r="AC85" s="181"/>
      <c r="AD85" s="181"/>
      <c r="AE85" s="181"/>
      <c r="AF85" s="181"/>
      <c r="AG85" s="181"/>
      <c r="AH85" s="181"/>
      <c r="AI85" s="181"/>
      <c r="AJ85" s="181"/>
      <c r="AK85" s="181"/>
      <c r="AL85" s="181"/>
      <c r="AM85" s="181"/>
      <c r="AN85" s="181"/>
      <c r="AO85" s="181"/>
      <c r="AP85" s="181"/>
      <c r="AQ85" s="181"/>
      <c r="AR85" s="181"/>
      <c r="AS85" s="181"/>
      <c r="AT85" s="181"/>
      <c r="AU85" s="181"/>
      <c r="AV85" s="181"/>
      <c r="AW85" s="181"/>
      <c r="AX85" s="181"/>
      <c r="AY85" s="181"/>
      <c r="AZ85" s="181"/>
      <c r="BA85" s="181"/>
      <c r="BB85" s="181"/>
      <c r="BC85" s="181"/>
      <c r="BD85" s="181"/>
      <c r="BE85" s="181"/>
      <c r="BF85" s="181"/>
      <c r="BG85" s="181"/>
      <c r="BH85" s="181"/>
      <c r="BI85" s="181"/>
      <c r="BJ85" s="181"/>
      <c r="BK85" s="181"/>
      <c r="BL85" s="181"/>
      <c r="BM85" s="181"/>
      <c r="BN85" s="181"/>
      <c r="BO85" s="181"/>
      <c r="BP85" s="181"/>
      <c r="BQ85" s="181"/>
      <c r="BR85" s="181"/>
      <c r="BS85" s="181"/>
      <c r="BT85" s="181"/>
      <c r="BU85" s="181"/>
      <c r="BV85" s="181"/>
      <c r="BW85" s="181"/>
      <c r="BX85" s="181"/>
      <c r="BY85" s="181"/>
      <c r="BZ85" s="181"/>
      <c r="CA85" s="181"/>
      <c r="CB85" s="181"/>
      <c r="CC85" s="181"/>
      <c r="CD85" s="181"/>
      <c r="CE85" s="181"/>
      <c r="CF85" s="181"/>
      <c r="CG85" s="181"/>
      <c r="CH85" s="181"/>
      <c r="CI85" s="181"/>
      <c r="CJ85" s="85"/>
    </row>
    <row r="86" spans="1:88" x14ac:dyDescent="0.25">
      <c r="A86" s="180" t="s">
        <v>953</v>
      </c>
      <c r="B86" s="180"/>
      <c r="C86" s="180"/>
      <c r="D86" s="180"/>
      <c r="E86" s="180"/>
      <c r="F86" s="180"/>
      <c r="G86" s="180"/>
      <c r="H86" s="180"/>
      <c r="I86" s="180"/>
      <c r="J86" s="180"/>
      <c r="K86" s="180"/>
      <c r="L86" s="180"/>
      <c r="M86" s="180"/>
      <c r="N86" s="180"/>
      <c r="O86" s="180"/>
      <c r="P86" s="180"/>
      <c r="Q86" s="180"/>
      <c r="R86" s="180"/>
      <c r="S86" s="180"/>
      <c r="T86" s="180"/>
      <c r="U86" s="180"/>
      <c r="V86" s="180"/>
      <c r="W86" s="180"/>
      <c r="X86" s="180"/>
      <c r="Y86" s="180"/>
      <c r="Z86" s="180"/>
      <c r="AA86" s="180"/>
      <c r="AB86" s="180"/>
      <c r="AC86" s="180"/>
      <c r="AD86" s="180"/>
      <c r="AE86" s="180"/>
      <c r="AF86" s="180"/>
      <c r="AG86" s="180"/>
      <c r="AH86" s="180"/>
      <c r="AI86" s="180"/>
      <c r="AJ86" s="180"/>
      <c r="AK86" s="180"/>
      <c r="AL86" s="180"/>
      <c r="AM86" s="180"/>
      <c r="AN86" s="180"/>
      <c r="AO86" s="180"/>
      <c r="AP86" s="180"/>
      <c r="AQ86" s="180"/>
      <c r="AR86" s="180"/>
      <c r="AS86" s="180"/>
      <c r="AT86" s="180"/>
      <c r="AU86" s="180"/>
      <c r="AV86" s="180"/>
      <c r="AW86" s="180"/>
      <c r="AX86" s="180"/>
      <c r="AY86" s="180"/>
      <c r="AZ86" s="180"/>
      <c r="BA86" s="180"/>
      <c r="BB86" s="180"/>
      <c r="BC86" s="180"/>
      <c r="BD86" s="180"/>
      <c r="BE86" s="180"/>
      <c r="BF86" s="180"/>
      <c r="BG86" s="180"/>
      <c r="BH86" s="180"/>
      <c r="BI86" s="180"/>
      <c r="BJ86" s="180"/>
      <c r="BK86" s="180"/>
      <c r="BL86" s="180"/>
      <c r="BM86" s="180"/>
      <c r="BN86" s="180"/>
      <c r="BO86" s="180"/>
      <c r="BP86" s="180"/>
      <c r="BQ86" s="180"/>
      <c r="BR86" s="180"/>
      <c r="BS86" s="180"/>
      <c r="BT86" s="180"/>
      <c r="BU86" s="180"/>
      <c r="BV86" s="180"/>
      <c r="BW86" s="180"/>
      <c r="BX86" s="180"/>
      <c r="BY86" s="180"/>
      <c r="BZ86" s="180"/>
      <c r="CA86" s="180"/>
      <c r="CB86" s="180"/>
      <c r="CC86" s="180"/>
      <c r="CD86" s="180"/>
      <c r="CE86" s="180"/>
      <c r="CF86" s="180"/>
      <c r="CG86" s="180"/>
      <c r="CH86" s="180"/>
      <c r="CI86" s="180"/>
      <c r="CJ86" s="85"/>
    </row>
    <row r="87" spans="1:88" ht="11.25" customHeight="1" x14ac:dyDescent="0.25">
      <c r="A87" s="180" t="s">
        <v>954</v>
      </c>
      <c r="B87" s="180"/>
      <c r="C87" s="180"/>
      <c r="D87" s="180"/>
      <c r="E87" s="180"/>
      <c r="F87" s="180"/>
      <c r="G87" s="180"/>
      <c r="H87" s="180"/>
      <c r="I87" s="180"/>
      <c r="J87" s="180"/>
      <c r="K87" s="180"/>
      <c r="L87" s="180"/>
      <c r="M87" s="180"/>
      <c r="N87" s="180"/>
      <c r="O87" s="180"/>
      <c r="P87" s="180"/>
      <c r="Q87" s="180"/>
      <c r="R87" s="180"/>
      <c r="S87" s="180"/>
      <c r="T87" s="180"/>
      <c r="U87" s="180"/>
      <c r="V87" s="180"/>
      <c r="W87" s="180"/>
      <c r="X87" s="180"/>
      <c r="Y87" s="180"/>
      <c r="Z87" s="180"/>
      <c r="AA87" s="180"/>
      <c r="AB87" s="180"/>
      <c r="AC87" s="180"/>
      <c r="AD87" s="180"/>
      <c r="AE87" s="180"/>
      <c r="AF87" s="180"/>
      <c r="AG87" s="180"/>
      <c r="AH87" s="180"/>
      <c r="AI87" s="180"/>
      <c r="AJ87" s="180"/>
      <c r="AK87" s="180"/>
      <c r="AL87" s="180"/>
      <c r="AM87" s="180"/>
      <c r="AN87" s="180"/>
      <c r="AO87" s="180"/>
      <c r="AP87" s="180"/>
      <c r="AQ87" s="180"/>
      <c r="AR87" s="180"/>
      <c r="AS87" s="180"/>
      <c r="AT87" s="180"/>
      <c r="AU87" s="180"/>
      <c r="AV87" s="180"/>
      <c r="AW87" s="180"/>
      <c r="AX87" s="180"/>
      <c r="AY87" s="180"/>
      <c r="AZ87" s="180"/>
      <c r="BA87" s="180"/>
      <c r="BB87" s="180"/>
      <c r="BC87" s="180"/>
      <c r="BD87" s="180"/>
      <c r="BE87" s="180"/>
      <c r="BF87" s="180"/>
      <c r="BG87" s="180"/>
      <c r="BH87" s="180"/>
      <c r="BI87" s="180"/>
      <c r="BJ87" s="180"/>
      <c r="BK87" s="180"/>
      <c r="BL87" s="180"/>
      <c r="BM87" s="180"/>
      <c r="BN87" s="180"/>
      <c r="BO87" s="180"/>
      <c r="BP87" s="180"/>
      <c r="BQ87" s="180"/>
      <c r="BR87" s="180"/>
      <c r="BS87" s="180"/>
      <c r="BT87" s="180"/>
      <c r="BU87" s="180"/>
      <c r="BV87" s="180"/>
      <c r="BW87" s="180"/>
      <c r="BX87" s="180"/>
      <c r="BY87" s="180"/>
      <c r="BZ87" s="180"/>
      <c r="CA87" s="180"/>
      <c r="CB87" s="180"/>
      <c r="CC87" s="180"/>
      <c r="CD87" s="180"/>
      <c r="CE87" s="180"/>
      <c r="CF87" s="180"/>
      <c r="CG87" s="180"/>
      <c r="CH87" s="180"/>
      <c r="CI87" s="180"/>
      <c r="CJ87" s="85"/>
    </row>
    <row r="88" spans="1:88" x14ac:dyDescent="0.25">
      <c r="A88" s="180"/>
      <c r="B88" s="180"/>
      <c r="C88" s="180"/>
      <c r="D88" s="180"/>
      <c r="E88" s="180"/>
      <c r="F88" s="180"/>
      <c r="G88" s="180"/>
      <c r="H88" s="180"/>
      <c r="I88" s="180"/>
      <c r="J88" s="180"/>
      <c r="K88" s="180"/>
      <c r="L88" s="180"/>
      <c r="M88" s="180"/>
      <c r="N88" s="180"/>
      <c r="O88" s="180"/>
      <c r="P88" s="180"/>
      <c r="Q88" s="180"/>
      <c r="R88" s="180"/>
      <c r="S88" s="180"/>
      <c r="T88" s="180"/>
      <c r="U88" s="180"/>
      <c r="V88" s="180"/>
      <c r="W88" s="180"/>
      <c r="X88" s="180"/>
      <c r="Y88" s="180"/>
      <c r="Z88" s="180"/>
      <c r="AA88" s="180"/>
      <c r="AB88" s="180"/>
      <c r="AC88" s="180"/>
      <c r="AD88" s="180"/>
      <c r="AE88" s="180"/>
      <c r="AF88" s="180"/>
      <c r="AG88" s="180"/>
      <c r="AH88" s="180"/>
      <c r="AI88" s="180"/>
      <c r="AJ88" s="180"/>
      <c r="AK88" s="180"/>
      <c r="AL88" s="180"/>
      <c r="AM88" s="180"/>
      <c r="AN88" s="180"/>
      <c r="AO88" s="180"/>
      <c r="AP88" s="180"/>
      <c r="AQ88" s="180"/>
      <c r="AR88" s="180"/>
      <c r="AS88" s="180"/>
      <c r="AT88" s="180"/>
      <c r="AU88" s="180"/>
      <c r="AV88" s="180"/>
      <c r="AW88" s="180"/>
      <c r="AX88" s="180"/>
      <c r="AY88" s="180"/>
      <c r="AZ88" s="180"/>
      <c r="BA88" s="180"/>
      <c r="BB88" s="180"/>
      <c r="BC88" s="180"/>
      <c r="BD88" s="180"/>
      <c r="BE88" s="180"/>
      <c r="BF88" s="180"/>
      <c r="BG88" s="180"/>
      <c r="BH88" s="180"/>
      <c r="BI88" s="180"/>
      <c r="BJ88" s="180"/>
      <c r="BK88" s="180"/>
      <c r="BL88" s="180"/>
      <c r="BM88" s="180"/>
      <c r="BN88" s="180"/>
      <c r="BO88" s="180"/>
      <c r="BP88" s="180"/>
      <c r="BQ88" s="180"/>
      <c r="BR88" s="180"/>
      <c r="BS88" s="180"/>
      <c r="BT88" s="180"/>
      <c r="BU88" s="180"/>
      <c r="BV88" s="180"/>
      <c r="BW88" s="180"/>
      <c r="BX88" s="180"/>
      <c r="BY88" s="180"/>
      <c r="BZ88" s="180"/>
      <c r="CA88" s="180"/>
      <c r="CB88" s="180"/>
      <c r="CC88" s="180"/>
      <c r="CD88" s="180"/>
      <c r="CE88" s="180"/>
      <c r="CF88" s="180"/>
      <c r="CG88" s="180"/>
      <c r="CH88" s="180"/>
      <c r="CI88" s="180"/>
      <c r="CJ88" s="85"/>
    </row>
    <row r="89" spans="1:88" x14ac:dyDescent="0.25">
      <c r="A89" s="180" t="s">
        <v>1746</v>
      </c>
      <c r="B89" s="180"/>
      <c r="C89" s="180"/>
      <c r="D89" s="180"/>
      <c r="E89" s="180"/>
      <c r="F89" s="180"/>
      <c r="G89" s="180"/>
      <c r="H89" s="180"/>
      <c r="I89" s="180"/>
      <c r="J89" s="180"/>
      <c r="K89" s="180"/>
      <c r="L89" s="180"/>
      <c r="M89" s="180"/>
      <c r="N89" s="180"/>
      <c r="O89" s="180"/>
      <c r="P89" s="180"/>
      <c r="Q89" s="180"/>
      <c r="R89" s="180"/>
      <c r="S89" s="180"/>
      <c r="T89" s="180"/>
      <c r="U89" s="180"/>
      <c r="V89" s="180"/>
      <c r="W89" s="180"/>
      <c r="X89" s="180"/>
      <c r="Y89" s="180"/>
      <c r="Z89" s="180"/>
      <c r="AA89" s="180"/>
      <c r="AB89" s="180"/>
      <c r="AC89" s="180"/>
      <c r="AD89" s="180"/>
      <c r="AE89" s="180"/>
      <c r="AF89" s="180"/>
      <c r="AG89" s="180"/>
      <c r="AH89" s="180"/>
      <c r="AI89" s="180"/>
      <c r="AJ89" s="180"/>
      <c r="AK89" s="180"/>
      <c r="AL89" s="180"/>
      <c r="AM89" s="180"/>
      <c r="AN89" s="180"/>
      <c r="AO89" s="180"/>
      <c r="AP89" s="180"/>
      <c r="AQ89" s="180"/>
      <c r="AR89" s="180"/>
      <c r="AS89" s="180"/>
      <c r="AT89" s="180"/>
      <c r="AU89" s="180"/>
      <c r="AV89" s="180"/>
      <c r="AW89" s="180"/>
      <c r="AX89" s="180"/>
      <c r="AY89" s="180"/>
      <c r="AZ89" s="180"/>
      <c r="BA89" s="180"/>
      <c r="BB89" s="180"/>
      <c r="BC89" s="180"/>
      <c r="BD89" s="180"/>
      <c r="BE89" s="180"/>
      <c r="BF89" s="180"/>
      <c r="BG89" s="180"/>
      <c r="BH89" s="180"/>
      <c r="BI89" s="180"/>
      <c r="BJ89" s="180"/>
      <c r="BK89" s="180"/>
      <c r="BL89" s="180"/>
      <c r="BM89" s="180"/>
      <c r="BN89" s="180"/>
      <c r="BO89" s="180"/>
      <c r="BP89" s="180"/>
      <c r="BQ89" s="180"/>
      <c r="BR89" s="180"/>
      <c r="BS89" s="180"/>
      <c r="BT89" s="180"/>
      <c r="BU89" s="180"/>
      <c r="BV89" s="180"/>
      <c r="BW89" s="180"/>
      <c r="BX89" s="180"/>
      <c r="BY89" s="180"/>
      <c r="BZ89" s="180"/>
      <c r="CA89" s="180"/>
      <c r="CB89" s="180"/>
      <c r="CC89" s="180"/>
      <c r="CD89" s="180"/>
      <c r="CE89" s="180"/>
      <c r="CF89" s="180"/>
      <c r="CG89" s="180"/>
      <c r="CH89" s="180"/>
      <c r="CI89" s="180"/>
      <c r="CJ89" s="85"/>
    </row>
    <row r="90" spans="1:88" x14ac:dyDescent="0.25">
      <c r="A90" s="180"/>
      <c r="B90" s="180"/>
      <c r="C90" s="180"/>
      <c r="D90" s="180"/>
      <c r="E90" s="180"/>
      <c r="F90" s="180"/>
      <c r="G90" s="180"/>
      <c r="H90" s="180"/>
      <c r="I90" s="180"/>
      <c r="J90" s="180"/>
      <c r="K90" s="180"/>
      <c r="L90" s="180"/>
      <c r="M90" s="180"/>
      <c r="N90" s="180"/>
      <c r="O90" s="180"/>
      <c r="P90" s="180"/>
      <c r="Q90" s="180"/>
      <c r="R90" s="180"/>
      <c r="S90" s="180"/>
      <c r="T90" s="180"/>
      <c r="U90" s="180"/>
      <c r="V90" s="180"/>
      <c r="W90" s="180"/>
      <c r="X90" s="180"/>
      <c r="Y90" s="180"/>
      <c r="Z90" s="180"/>
      <c r="AA90" s="180"/>
      <c r="AB90" s="180"/>
      <c r="AC90" s="180"/>
      <c r="AD90" s="180"/>
      <c r="AE90" s="180"/>
      <c r="AF90" s="180"/>
      <c r="AG90" s="180"/>
      <c r="AH90" s="180"/>
      <c r="AI90" s="180"/>
      <c r="AJ90" s="180"/>
      <c r="AK90" s="180"/>
      <c r="AL90" s="180"/>
      <c r="AM90" s="180"/>
      <c r="AN90" s="180"/>
      <c r="AO90" s="180"/>
      <c r="AP90" s="180"/>
      <c r="AQ90" s="180"/>
      <c r="AR90" s="180"/>
      <c r="AS90" s="180"/>
      <c r="AT90" s="180"/>
      <c r="AU90" s="180"/>
      <c r="AV90" s="180"/>
      <c r="AW90" s="180"/>
      <c r="AX90" s="180"/>
      <c r="AY90" s="180"/>
      <c r="AZ90" s="180"/>
      <c r="BA90" s="180"/>
      <c r="BB90" s="180"/>
      <c r="BC90" s="180"/>
      <c r="BD90" s="180"/>
      <c r="BE90" s="180"/>
      <c r="BF90" s="180"/>
      <c r="BG90" s="180"/>
      <c r="BH90" s="180"/>
      <c r="BI90" s="180"/>
      <c r="BJ90" s="180"/>
      <c r="BK90" s="180"/>
      <c r="BL90" s="180"/>
      <c r="BM90" s="180"/>
      <c r="BN90" s="180"/>
      <c r="BO90" s="180"/>
      <c r="BP90" s="180"/>
      <c r="BQ90" s="180"/>
      <c r="BR90" s="180"/>
      <c r="BS90" s="180"/>
      <c r="BT90" s="180"/>
      <c r="BU90" s="180"/>
      <c r="BV90" s="180"/>
      <c r="BW90" s="180"/>
      <c r="BX90" s="180"/>
      <c r="BY90" s="180"/>
      <c r="BZ90" s="180"/>
      <c r="CA90" s="180"/>
      <c r="CB90" s="180"/>
      <c r="CC90" s="180"/>
      <c r="CD90" s="180"/>
      <c r="CE90" s="180"/>
      <c r="CF90" s="180"/>
      <c r="CG90" s="180"/>
      <c r="CH90" s="180"/>
      <c r="CI90" s="180"/>
      <c r="CJ90" s="85"/>
    </row>
    <row r="91" spans="1:88" x14ac:dyDescent="0.25">
      <c r="A91" s="180"/>
      <c r="B91" s="180"/>
      <c r="C91" s="180"/>
      <c r="D91" s="180"/>
      <c r="E91" s="180"/>
      <c r="F91" s="180"/>
      <c r="G91" s="180"/>
      <c r="H91" s="180"/>
      <c r="I91" s="180"/>
      <c r="J91" s="180"/>
      <c r="K91" s="180"/>
      <c r="L91" s="180"/>
      <c r="M91" s="180"/>
      <c r="N91" s="180"/>
      <c r="O91" s="180"/>
      <c r="P91" s="180"/>
      <c r="Q91" s="180"/>
      <c r="R91" s="180"/>
      <c r="S91" s="180"/>
      <c r="T91" s="180"/>
      <c r="U91" s="180"/>
      <c r="V91" s="180"/>
      <c r="W91" s="180"/>
      <c r="X91" s="180"/>
      <c r="Y91" s="180"/>
      <c r="Z91" s="180"/>
      <c r="AA91" s="180"/>
      <c r="AB91" s="180"/>
      <c r="AC91" s="180"/>
      <c r="AD91" s="180"/>
      <c r="AE91" s="180"/>
      <c r="AF91" s="180"/>
      <c r="AG91" s="180"/>
      <c r="AH91" s="180"/>
      <c r="AI91" s="180"/>
      <c r="AJ91" s="180"/>
      <c r="AK91" s="180"/>
      <c r="AL91" s="180"/>
      <c r="AM91" s="180"/>
      <c r="AN91" s="180"/>
      <c r="AO91" s="180"/>
      <c r="AP91" s="180"/>
      <c r="AQ91" s="180"/>
      <c r="AR91" s="180"/>
      <c r="AS91" s="180"/>
      <c r="AT91" s="180"/>
      <c r="AU91" s="180"/>
      <c r="AV91" s="180"/>
      <c r="AW91" s="180"/>
      <c r="AX91" s="180"/>
      <c r="AY91" s="180"/>
      <c r="AZ91" s="180"/>
      <c r="BA91" s="180"/>
      <c r="BB91" s="180"/>
      <c r="BC91" s="180"/>
      <c r="BD91" s="180"/>
      <c r="BE91" s="180"/>
      <c r="BF91" s="180"/>
      <c r="BG91" s="180"/>
      <c r="BH91" s="180"/>
      <c r="BI91" s="180"/>
      <c r="BJ91" s="180"/>
      <c r="BK91" s="180"/>
      <c r="BL91" s="180"/>
      <c r="BM91" s="180"/>
      <c r="BN91" s="180"/>
      <c r="BO91" s="180"/>
      <c r="BP91" s="180"/>
      <c r="BQ91" s="180"/>
      <c r="BR91" s="180"/>
      <c r="BS91" s="180"/>
      <c r="BT91" s="180"/>
      <c r="BU91" s="180"/>
      <c r="BV91" s="180"/>
      <c r="BW91" s="180"/>
      <c r="BX91" s="180"/>
      <c r="BY91" s="180"/>
      <c r="BZ91" s="180"/>
      <c r="CA91" s="180"/>
      <c r="CB91" s="180"/>
      <c r="CC91" s="180"/>
      <c r="CD91" s="180"/>
      <c r="CE91" s="180"/>
      <c r="CF91" s="180"/>
      <c r="CG91" s="180"/>
      <c r="CH91" s="180"/>
      <c r="CI91" s="180"/>
      <c r="CJ91" s="85"/>
    </row>
    <row r="92" spans="1:88" x14ac:dyDescent="0.25">
      <c r="A92" s="180" t="s">
        <v>1745</v>
      </c>
      <c r="B92" s="180"/>
      <c r="C92" s="180"/>
      <c r="D92" s="180"/>
      <c r="E92" s="180"/>
      <c r="F92" s="180"/>
      <c r="G92" s="180"/>
      <c r="H92" s="180"/>
      <c r="I92" s="180"/>
      <c r="J92" s="180"/>
      <c r="K92" s="180"/>
      <c r="L92" s="180"/>
      <c r="M92" s="180"/>
      <c r="N92" s="180"/>
      <c r="O92" s="180"/>
      <c r="P92" s="180"/>
      <c r="Q92" s="180"/>
      <c r="R92" s="180"/>
      <c r="S92" s="180"/>
      <c r="T92" s="180"/>
      <c r="U92" s="180"/>
      <c r="V92" s="180"/>
      <c r="W92" s="180"/>
      <c r="X92" s="180"/>
      <c r="Y92" s="180"/>
      <c r="Z92" s="180"/>
      <c r="AA92" s="180"/>
      <c r="AB92" s="180"/>
      <c r="AC92" s="180"/>
      <c r="AD92" s="180"/>
      <c r="AE92" s="180"/>
      <c r="AF92" s="180"/>
      <c r="AG92" s="180"/>
      <c r="AH92" s="180"/>
      <c r="AI92" s="180"/>
      <c r="AJ92" s="180"/>
      <c r="AK92" s="180"/>
      <c r="AL92" s="180"/>
      <c r="AM92" s="180"/>
      <c r="AN92" s="180"/>
      <c r="AO92" s="180"/>
      <c r="AP92" s="180"/>
      <c r="AQ92" s="180"/>
      <c r="AR92" s="180"/>
      <c r="AS92" s="180"/>
      <c r="AT92" s="180"/>
      <c r="AU92" s="180"/>
      <c r="AV92" s="180"/>
      <c r="AW92" s="180"/>
      <c r="AX92" s="180"/>
      <c r="AY92" s="180"/>
      <c r="AZ92" s="180"/>
      <c r="BA92" s="180"/>
      <c r="BB92" s="180"/>
      <c r="BC92" s="180"/>
      <c r="BD92" s="180"/>
      <c r="BE92" s="180"/>
      <c r="BF92" s="180"/>
      <c r="BG92" s="180"/>
      <c r="BH92" s="180"/>
      <c r="BI92" s="180"/>
      <c r="BJ92" s="180"/>
      <c r="BK92" s="180"/>
      <c r="BL92" s="180"/>
      <c r="BM92" s="180"/>
      <c r="BN92" s="180"/>
      <c r="BO92" s="180"/>
      <c r="BP92" s="180"/>
      <c r="BQ92" s="180"/>
      <c r="BR92" s="180"/>
      <c r="BS92" s="180"/>
      <c r="BT92" s="180"/>
      <c r="BU92" s="180"/>
      <c r="BV92" s="180"/>
      <c r="BW92" s="180"/>
      <c r="BX92" s="180"/>
      <c r="BY92" s="180"/>
      <c r="BZ92" s="180"/>
      <c r="CA92" s="180"/>
      <c r="CB92" s="180"/>
      <c r="CC92" s="180"/>
      <c r="CD92" s="180"/>
      <c r="CE92" s="180"/>
      <c r="CF92" s="180"/>
      <c r="CG92" s="180"/>
      <c r="CH92" s="180"/>
      <c r="CI92" s="180"/>
      <c r="CJ92" s="85"/>
    </row>
    <row r="93" spans="1:88" x14ac:dyDescent="0.25">
      <c r="A93" s="180"/>
      <c r="B93" s="180"/>
      <c r="C93" s="180"/>
      <c r="D93" s="180"/>
      <c r="E93" s="180"/>
      <c r="F93" s="180"/>
      <c r="G93" s="180"/>
      <c r="H93" s="180"/>
      <c r="I93" s="180"/>
      <c r="J93" s="180"/>
      <c r="K93" s="180"/>
      <c r="L93" s="180"/>
      <c r="M93" s="180"/>
      <c r="N93" s="180"/>
      <c r="O93" s="180"/>
      <c r="P93" s="180"/>
      <c r="Q93" s="180"/>
      <c r="R93" s="180"/>
      <c r="S93" s="180"/>
      <c r="T93" s="180"/>
      <c r="U93" s="180"/>
      <c r="V93" s="180"/>
      <c r="W93" s="180"/>
      <c r="X93" s="180"/>
      <c r="Y93" s="180"/>
      <c r="Z93" s="180"/>
      <c r="AA93" s="180"/>
      <c r="AB93" s="180"/>
      <c r="AC93" s="180"/>
      <c r="AD93" s="180"/>
      <c r="AE93" s="180"/>
      <c r="AF93" s="180"/>
      <c r="AG93" s="180"/>
      <c r="AH93" s="180"/>
      <c r="AI93" s="180"/>
      <c r="AJ93" s="180"/>
      <c r="AK93" s="180"/>
      <c r="AL93" s="180"/>
      <c r="AM93" s="180"/>
      <c r="AN93" s="180"/>
      <c r="AO93" s="180"/>
      <c r="AP93" s="180"/>
      <c r="AQ93" s="180"/>
      <c r="AR93" s="180"/>
      <c r="AS93" s="180"/>
      <c r="AT93" s="180"/>
      <c r="AU93" s="180"/>
      <c r="AV93" s="180"/>
      <c r="AW93" s="180"/>
      <c r="AX93" s="180"/>
      <c r="AY93" s="180"/>
      <c r="AZ93" s="180"/>
      <c r="BA93" s="180"/>
      <c r="BB93" s="180"/>
      <c r="BC93" s="180"/>
      <c r="BD93" s="180"/>
      <c r="BE93" s="180"/>
      <c r="BF93" s="180"/>
      <c r="BG93" s="180"/>
      <c r="BH93" s="180"/>
      <c r="BI93" s="180"/>
      <c r="BJ93" s="180"/>
      <c r="BK93" s="180"/>
      <c r="BL93" s="180"/>
      <c r="BM93" s="180"/>
      <c r="BN93" s="180"/>
      <c r="BO93" s="180"/>
      <c r="BP93" s="180"/>
      <c r="BQ93" s="180"/>
      <c r="BR93" s="180"/>
      <c r="BS93" s="180"/>
      <c r="BT93" s="180"/>
      <c r="BU93" s="180"/>
      <c r="BV93" s="180"/>
      <c r="BW93" s="180"/>
      <c r="BX93" s="180"/>
      <c r="BY93" s="180"/>
      <c r="BZ93" s="180"/>
      <c r="CA93" s="180"/>
      <c r="CB93" s="180"/>
      <c r="CC93" s="180"/>
      <c r="CD93" s="180"/>
      <c r="CE93" s="180"/>
      <c r="CF93" s="180"/>
      <c r="CG93" s="180"/>
      <c r="CH93" s="180"/>
      <c r="CI93" s="180"/>
      <c r="CJ93" s="85"/>
    </row>
    <row r="94" spans="1:88" x14ac:dyDescent="0.25">
      <c r="A94" s="185" t="s">
        <v>955</v>
      </c>
      <c r="B94" s="185"/>
      <c r="C94" s="185"/>
      <c r="D94" s="185"/>
      <c r="E94" s="185"/>
      <c r="F94" s="185"/>
      <c r="G94" s="185"/>
      <c r="H94" s="185"/>
      <c r="I94" s="185"/>
      <c r="J94" s="185"/>
      <c r="K94" s="185"/>
      <c r="L94" s="185"/>
      <c r="M94" s="185"/>
      <c r="N94" s="185"/>
      <c r="O94" s="185"/>
      <c r="P94" s="185"/>
      <c r="Q94" s="185"/>
      <c r="R94" s="185"/>
      <c r="S94" s="185"/>
      <c r="T94" s="185"/>
      <c r="U94" s="185"/>
      <c r="V94" s="185"/>
      <c r="W94" s="185"/>
      <c r="X94" s="185"/>
      <c r="Y94" s="185"/>
      <c r="Z94" s="185"/>
      <c r="AA94" s="185"/>
      <c r="AB94" s="185"/>
      <c r="AC94" s="185"/>
      <c r="AD94" s="185"/>
      <c r="AE94" s="185"/>
      <c r="AF94" s="185"/>
      <c r="AG94" s="185"/>
      <c r="AH94" s="185"/>
      <c r="AI94" s="185"/>
      <c r="AJ94" s="185"/>
      <c r="AK94" s="185"/>
      <c r="AL94" s="185"/>
      <c r="AM94" s="185"/>
      <c r="AN94" s="185"/>
      <c r="AO94" s="185"/>
      <c r="AP94" s="185"/>
      <c r="AQ94" s="185"/>
      <c r="AR94" s="185"/>
      <c r="AS94" s="185"/>
      <c r="AT94" s="185"/>
      <c r="AU94" s="185"/>
      <c r="AV94" s="185"/>
      <c r="AW94" s="185"/>
      <c r="AX94" s="185"/>
      <c r="AY94" s="185"/>
      <c r="AZ94" s="185"/>
      <c r="BA94" s="185"/>
      <c r="BB94" s="185"/>
      <c r="BC94" s="185"/>
      <c r="BD94" s="185"/>
      <c r="BE94" s="185"/>
      <c r="BF94" s="185"/>
      <c r="BG94" s="185"/>
      <c r="BH94" s="185"/>
      <c r="BI94" s="185"/>
      <c r="BJ94" s="185"/>
      <c r="BK94" s="185"/>
      <c r="BL94" s="185"/>
      <c r="BM94" s="185"/>
      <c r="BN94" s="185"/>
      <c r="BO94" s="185"/>
      <c r="BP94" s="185"/>
      <c r="BQ94" s="185"/>
      <c r="BR94" s="185"/>
      <c r="BS94" s="185"/>
      <c r="BT94" s="185"/>
      <c r="BU94" s="185"/>
      <c r="BV94" s="185"/>
      <c r="BW94" s="185"/>
      <c r="BX94" s="185"/>
      <c r="BY94" s="185"/>
      <c r="BZ94" s="185"/>
      <c r="CA94" s="185"/>
      <c r="CB94" s="185"/>
      <c r="CC94" s="185"/>
      <c r="CD94" s="185"/>
      <c r="CE94" s="185"/>
      <c r="CF94" s="185"/>
      <c r="CG94" s="185"/>
      <c r="CH94" s="185"/>
      <c r="CI94" s="185"/>
      <c r="CJ94" s="85"/>
    </row>
    <row r="95" spans="1:88" x14ac:dyDescent="0.25">
      <c r="A95" s="181" t="s">
        <v>956</v>
      </c>
      <c r="B95" s="181"/>
      <c r="C95" s="181"/>
      <c r="D95" s="181"/>
      <c r="E95" s="181"/>
      <c r="F95" s="181"/>
      <c r="G95" s="181"/>
      <c r="H95" s="181"/>
      <c r="I95" s="181"/>
      <c r="J95" s="181"/>
      <c r="K95" s="181"/>
      <c r="L95" s="181"/>
      <c r="M95" s="181"/>
      <c r="N95" s="181"/>
      <c r="O95" s="181"/>
      <c r="P95" s="181"/>
      <c r="Q95" s="181"/>
      <c r="R95" s="181"/>
      <c r="S95" s="181"/>
      <c r="T95" s="181"/>
      <c r="U95" s="181"/>
      <c r="V95" s="181"/>
      <c r="W95" s="181"/>
      <c r="X95" s="181"/>
      <c r="Y95" s="181"/>
      <c r="Z95" s="181"/>
      <c r="AA95" s="181"/>
      <c r="AB95" s="181"/>
      <c r="AC95" s="181"/>
      <c r="AD95" s="181"/>
      <c r="AE95" s="181"/>
      <c r="AF95" s="181"/>
      <c r="AG95" s="181"/>
      <c r="AH95" s="181"/>
      <c r="AI95" s="181"/>
      <c r="AJ95" s="181"/>
      <c r="AK95" s="181"/>
      <c r="AL95" s="181"/>
      <c r="AM95" s="181"/>
      <c r="AN95" s="181"/>
      <c r="AO95" s="181"/>
      <c r="AP95" s="181"/>
      <c r="AQ95" s="181"/>
      <c r="AR95" s="181"/>
      <c r="AS95" s="181"/>
      <c r="AT95" s="181"/>
      <c r="AU95" s="181"/>
      <c r="AV95" s="181"/>
      <c r="AW95" s="181"/>
      <c r="AX95" s="181"/>
      <c r="AY95" s="181"/>
      <c r="AZ95" s="181"/>
      <c r="BA95" s="181"/>
      <c r="BB95" s="181"/>
      <c r="BC95" s="181"/>
      <c r="BD95" s="181"/>
      <c r="BE95" s="181"/>
      <c r="BF95" s="181"/>
      <c r="BG95" s="181"/>
      <c r="BH95" s="181"/>
      <c r="BI95" s="181"/>
      <c r="BJ95" s="181"/>
      <c r="BK95" s="181"/>
      <c r="BL95" s="181"/>
      <c r="BM95" s="181"/>
      <c r="BN95" s="181"/>
      <c r="BO95" s="181"/>
      <c r="BP95" s="181"/>
      <c r="BQ95" s="181"/>
      <c r="BR95" s="181"/>
      <c r="BS95" s="181"/>
      <c r="BT95" s="181"/>
      <c r="BU95" s="181"/>
      <c r="BV95" s="181"/>
      <c r="BW95" s="181"/>
      <c r="BX95" s="181"/>
      <c r="BY95" s="181"/>
      <c r="BZ95" s="181"/>
      <c r="CA95" s="181"/>
      <c r="CB95" s="181"/>
      <c r="CC95" s="181"/>
      <c r="CD95" s="181"/>
      <c r="CE95" s="181"/>
      <c r="CF95" s="181"/>
      <c r="CG95" s="181"/>
      <c r="CH95" s="181"/>
      <c r="CI95" s="181"/>
      <c r="CJ95" s="85"/>
    </row>
    <row r="96" spans="1:88" x14ac:dyDescent="0.25">
      <c r="A96" s="181"/>
      <c r="B96" s="181"/>
      <c r="C96" s="181"/>
      <c r="D96" s="181"/>
      <c r="E96" s="181"/>
      <c r="F96" s="181"/>
      <c r="G96" s="181"/>
      <c r="H96" s="181"/>
      <c r="I96" s="181"/>
      <c r="J96" s="181"/>
      <c r="K96" s="181"/>
      <c r="L96" s="181"/>
      <c r="M96" s="181"/>
      <c r="N96" s="181"/>
      <c r="O96" s="181"/>
      <c r="P96" s="181"/>
      <c r="Q96" s="181"/>
      <c r="R96" s="181"/>
      <c r="S96" s="181"/>
      <c r="T96" s="181"/>
      <c r="U96" s="181"/>
      <c r="V96" s="181"/>
      <c r="W96" s="181"/>
      <c r="X96" s="181"/>
      <c r="Y96" s="181"/>
      <c r="Z96" s="181"/>
      <c r="AA96" s="181"/>
      <c r="AB96" s="181"/>
      <c r="AC96" s="181"/>
      <c r="AD96" s="181"/>
      <c r="AE96" s="181"/>
      <c r="AF96" s="181"/>
      <c r="AG96" s="181"/>
      <c r="AH96" s="181"/>
      <c r="AI96" s="181"/>
      <c r="AJ96" s="181"/>
      <c r="AK96" s="181"/>
      <c r="AL96" s="181"/>
      <c r="AM96" s="181"/>
      <c r="AN96" s="181"/>
      <c r="AO96" s="181"/>
      <c r="AP96" s="181"/>
      <c r="AQ96" s="181"/>
      <c r="AR96" s="181"/>
      <c r="AS96" s="181"/>
      <c r="AT96" s="181"/>
      <c r="AU96" s="181"/>
      <c r="AV96" s="181"/>
      <c r="AW96" s="181"/>
      <c r="AX96" s="181"/>
      <c r="AY96" s="181"/>
      <c r="AZ96" s="181"/>
      <c r="BA96" s="181"/>
      <c r="BB96" s="181"/>
      <c r="BC96" s="181"/>
      <c r="BD96" s="181"/>
      <c r="BE96" s="181"/>
      <c r="BF96" s="181"/>
      <c r="BG96" s="181"/>
      <c r="BH96" s="181"/>
      <c r="BI96" s="181"/>
      <c r="BJ96" s="181"/>
      <c r="BK96" s="181"/>
      <c r="BL96" s="181"/>
      <c r="BM96" s="181"/>
      <c r="BN96" s="181"/>
      <c r="BO96" s="181"/>
      <c r="BP96" s="181"/>
      <c r="BQ96" s="181"/>
      <c r="BR96" s="181"/>
      <c r="BS96" s="181"/>
      <c r="BT96" s="181"/>
      <c r="BU96" s="181"/>
      <c r="BV96" s="181"/>
      <c r="BW96" s="181"/>
      <c r="BX96" s="181"/>
      <c r="BY96" s="181"/>
      <c r="BZ96" s="181"/>
      <c r="CA96" s="181"/>
      <c r="CB96" s="181"/>
      <c r="CC96" s="181"/>
      <c r="CD96" s="181"/>
      <c r="CE96" s="181"/>
      <c r="CF96" s="181"/>
      <c r="CG96" s="181"/>
      <c r="CH96" s="181"/>
      <c r="CI96" s="181"/>
      <c r="CJ96" s="85"/>
    </row>
    <row r="97" spans="1:88" x14ac:dyDescent="0.25">
      <c r="A97" s="181" t="s">
        <v>957</v>
      </c>
      <c r="B97" s="181"/>
      <c r="C97" s="181"/>
      <c r="D97" s="181"/>
      <c r="E97" s="181"/>
      <c r="F97" s="181"/>
      <c r="G97" s="181"/>
      <c r="H97" s="181"/>
      <c r="I97" s="181"/>
      <c r="J97" s="181"/>
      <c r="K97" s="181"/>
      <c r="L97" s="181"/>
      <c r="M97" s="181"/>
      <c r="N97" s="181"/>
      <c r="O97" s="181"/>
      <c r="P97" s="181"/>
      <c r="Q97" s="181"/>
      <c r="R97" s="181"/>
      <c r="S97" s="181"/>
      <c r="T97" s="181"/>
      <c r="U97" s="181"/>
      <c r="V97" s="181"/>
      <c r="W97" s="181"/>
      <c r="X97" s="181"/>
      <c r="Y97" s="181"/>
      <c r="Z97" s="181"/>
      <c r="AA97" s="181"/>
      <c r="AB97" s="181"/>
      <c r="AC97" s="181"/>
      <c r="AD97" s="181"/>
      <c r="AE97" s="181"/>
      <c r="AF97" s="181"/>
      <c r="AG97" s="181"/>
      <c r="AH97" s="181"/>
      <c r="AI97" s="181"/>
      <c r="AJ97" s="181"/>
      <c r="AK97" s="181"/>
      <c r="AL97" s="181"/>
      <c r="AM97" s="181"/>
      <c r="AN97" s="181"/>
      <c r="AO97" s="181"/>
      <c r="AP97" s="181"/>
      <c r="AQ97" s="181"/>
      <c r="AR97" s="181"/>
      <c r="AS97" s="181"/>
      <c r="AT97" s="181"/>
      <c r="AU97" s="181"/>
      <c r="AV97" s="181"/>
      <c r="AW97" s="85"/>
      <c r="AX97" s="85"/>
      <c r="AY97" s="85"/>
      <c r="AZ97" s="85"/>
      <c r="BA97" s="85"/>
      <c r="BB97" s="85"/>
      <c r="BC97" s="85"/>
      <c r="BD97" s="85"/>
      <c r="BE97" s="85"/>
      <c r="BF97" s="85"/>
      <c r="BG97" s="85"/>
      <c r="BH97" s="85"/>
      <c r="BI97" s="85"/>
      <c r="BJ97" s="85"/>
      <c r="BK97" s="85"/>
      <c r="BL97" s="85"/>
      <c r="BM97" s="85"/>
      <c r="BN97" s="85"/>
      <c r="BO97" s="85"/>
      <c r="BP97" s="85"/>
      <c r="BQ97" s="85"/>
      <c r="BR97" s="85"/>
      <c r="BS97" s="85"/>
      <c r="BT97" s="85"/>
      <c r="BU97" s="85"/>
      <c r="BV97" s="85"/>
      <c r="BW97" s="85"/>
      <c r="BX97" s="85"/>
      <c r="BY97" s="85"/>
      <c r="BZ97" s="85"/>
      <c r="CA97" s="85"/>
      <c r="CB97" s="85"/>
      <c r="CC97" s="85"/>
      <c r="CD97" s="85"/>
      <c r="CE97" s="85"/>
      <c r="CF97" s="85"/>
      <c r="CG97" s="85"/>
      <c r="CH97" s="85"/>
      <c r="CI97" s="85"/>
      <c r="CJ97" s="85"/>
    </row>
    <row r="98" spans="1:88" x14ac:dyDescent="0.25">
      <c r="A98" s="180" t="s">
        <v>958</v>
      </c>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c r="AA98" s="180"/>
      <c r="AB98" s="180"/>
      <c r="AC98" s="180"/>
      <c r="AD98" s="180"/>
      <c r="AE98" s="180"/>
      <c r="AF98" s="180"/>
      <c r="AG98" s="180"/>
      <c r="AH98" s="180"/>
      <c r="AI98" s="180"/>
      <c r="AJ98" s="180"/>
      <c r="AK98" s="180"/>
      <c r="AL98" s="180"/>
      <c r="AM98" s="180"/>
      <c r="AN98" s="180"/>
      <c r="AO98" s="180"/>
      <c r="AP98" s="180"/>
      <c r="AQ98" s="180"/>
      <c r="AR98" s="180"/>
      <c r="AS98" s="180"/>
      <c r="AT98" s="180"/>
      <c r="AU98" s="180"/>
      <c r="AV98" s="180"/>
      <c r="AW98" s="180"/>
      <c r="AX98" s="180"/>
      <c r="AY98" s="180"/>
      <c r="AZ98" s="180"/>
      <c r="BA98" s="180"/>
      <c r="BB98" s="180"/>
      <c r="BC98" s="180"/>
      <c r="BD98" s="180"/>
      <c r="BE98" s="180"/>
      <c r="BF98" s="180"/>
      <c r="BG98" s="180"/>
      <c r="BH98" s="180"/>
      <c r="BI98" s="180"/>
      <c r="BJ98" s="180"/>
      <c r="BK98" s="180"/>
      <c r="BL98" s="180"/>
      <c r="BM98" s="180"/>
      <c r="BN98" s="180"/>
      <c r="BO98" s="180"/>
      <c r="BP98" s="180"/>
      <c r="BQ98" s="180"/>
      <c r="BR98" s="180"/>
      <c r="BS98" s="180"/>
      <c r="BT98" s="180"/>
      <c r="BU98" s="180"/>
      <c r="BV98" s="180"/>
      <c r="BW98" s="180"/>
      <c r="BX98" s="85"/>
      <c r="BY98" s="85"/>
      <c r="BZ98" s="85"/>
      <c r="CA98" s="85"/>
      <c r="CB98" s="85"/>
      <c r="CC98" s="85"/>
      <c r="CD98" s="85"/>
      <c r="CE98" s="85"/>
      <c r="CF98" s="85"/>
      <c r="CG98" s="85"/>
      <c r="CH98" s="85"/>
      <c r="CI98" s="85"/>
      <c r="CJ98" s="85"/>
    </row>
    <row r="99" spans="1:88" x14ac:dyDescent="0.25">
      <c r="A99" s="196" t="s">
        <v>959</v>
      </c>
      <c r="B99" s="196"/>
      <c r="C99" s="196"/>
      <c r="D99" s="196"/>
      <c r="E99" s="196"/>
      <c r="F99" s="196"/>
      <c r="G99" s="196"/>
      <c r="H99" s="196"/>
      <c r="I99" s="196"/>
      <c r="J99" s="196"/>
      <c r="K99" s="196"/>
      <c r="L99" s="196"/>
      <c r="M99" s="196"/>
      <c r="N99" s="196"/>
      <c r="O99" s="196"/>
      <c r="P99" s="196"/>
      <c r="Q99" s="196"/>
      <c r="R99" s="196"/>
      <c r="S99" s="196"/>
      <c r="T99" s="196"/>
      <c r="U99" s="196"/>
      <c r="V99" s="196"/>
      <c r="W99" s="196"/>
      <c r="X99" s="196"/>
      <c r="Y99" s="196"/>
      <c r="Z99" s="196"/>
      <c r="AA99" s="196"/>
      <c r="AB99" s="196"/>
      <c r="AC99" s="196"/>
      <c r="AD99" s="196"/>
      <c r="AE99" s="196"/>
      <c r="AF99" s="196"/>
      <c r="AG99" s="196"/>
      <c r="AH99" s="196"/>
      <c r="AI99" s="196"/>
      <c r="AJ99" s="196"/>
      <c r="AK99" s="196"/>
      <c r="AL99" s="196"/>
      <c r="AM99" s="196"/>
      <c r="AN99" s="196"/>
      <c r="AO99" s="196"/>
      <c r="AP99" s="196"/>
      <c r="AQ99" s="196"/>
      <c r="AR99" s="196"/>
      <c r="AS99" s="196"/>
      <c r="AT99" s="196"/>
      <c r="AU99" s="196"/>
      <c r="AV99" s="196"/>
      <c r="AW99" s="196"/>
      <c r="AX99" s="196"/>
      <c r="AY99" s="196"/>
      <c r="AZ99" s="196"/>
      <c r="BA99" s="196"/>
      <c r="BB99" s="196"/>
      <c r="BC99" s="196"/>
      <c r="BD99" s="196"/>
      <c r="BE99" s="196"/>
      <c r="BF99" s="196"/>
      <c r="BG99" s="196"/>
      <c r="BH99" s="196"/>
      <c r="BI99" s="196"/>
      <c r="BJ99" s="196"/>
      <c r="BK99" s="196"/>
      <c r="BL99" s="196"/>
      <c r="BM99" s="196"/>
      <c r="BN99" s="196"/>
      <c r="BO99" s="196"/>
      <c r="BP99" s="196"/>
      <c r="BQ99" s="196"/>
      <c r="BR99" s="196"/>
      <c r="BS99" s="196"/>
      <c r="BT99" s="196"/>
      <c r="BU99" s="196"/>
      <c r="BV99" s="196"/>
      <c r="BW99" s="196"/>
      <c r="BX99" s="196"/>
      <c r="BY99" s="196"/>
      <c r="BZ99" s="196"/>
      <c r="CA99" s="196"/>
      <c r="CB99" s="196"/>
      <c r="CC99" s="196"/>
      <c r="CD99" s="196"/>
      <c r="CE99" s="196"/>
      <c r="CF99" s="196"/>
      <c r="CG99" s="196"/>
      <c r="CH99" s="196"/>
      <c r="CI99" s="196"/>
      <c r="CJ99" s="85"/>
    </row>
    <row r="100" spans="1:88" x14ac:dyDescent="0.25">
      <c r="A100" s="196"/>
      <c r="B100" s="196"/>
      <c r="C100" s="196"/>
      <c r="D100" s="196"/>
      <c r="E100" s="196"/>
      <c r="F100" s="196"/>
      <c r="G100" s="196"/>
      <c r="H100" s="196"/>
      <c r="I100" s="196"/>
      <c r="J100" s="196"/>
      <c r="K100" s="196"/>
      <c r="L100" s="196"/>
      <c r="M100" s="196"/>
      <c r="N100" s="196"/>
      <c r="O100" s="196"/>
      <c r="P100" s="196"/>
      <c r="Q100" s="196"/>
      <c r="R100" s="196"/>
      <c r="S100" s="196"/>
      <c r="T100" s="196"/>
      <c r="U100" s="196"/>
      <c r="V100" s="196"/>
      <c r="W100" s="196"/>
      <c r="X100" s="196"/>
      <c r="Y100" s="196"/>
      <c r="Z100" s="196"/>
      <c r="AA100" s="196"/>
      <c r="AB100" s="196"/>
      <c r="AC100" s="196"/>
      <c r="AD100" s="196"/>
      <c r="AE100" s="196"/>
      <c r="AF100" s="196"/>
      <c r="AG100" s="196"/>
      <c r="AH100" s="196"/>
      <c r="AI100" s="196"/>
      <c r="AJ100" s="196"/>
      <c r="AK100" s="196"/>
      <c r="AL100" s="196"/>
      <c r="AM100" s="196"/>
      <c r="AN100" s="196"/>
      <c r="AO100" s="196"/>
      <c r="AP100" s="196"/>
      <c r="AQ100" s="196"/>
      <c r="AR100" s="196"/>
      <c r="AS100" s="196"/>
      <c r="AT100" s="196"/>
      <c r="AU100" s="196"/>
      <c r="AV100" s="196"/>
      <c r="AW100" s="196"/>
      <c r="AX100" s="196"/>
      <c r="AY100" s="196"/>
      <c r="AZ100" s="196"/>
      <c r="BA100" s="196"/>
      <c r="BB100" s="196"/>
      <c r="BC100" s="196"/>
      <c r="BD100" s="196"/>
      <c r="BE100" s="196"/>
      <c r="BF100" s="196"/>
      <c r="BG100" s="196"/>
      <c r="BH100" s="196"/>
      <c r="BI100" s="196"/>
      <c r="BJ100" s="196"/>
      <c r="BK100" s="196"/>
      <c r="BL100" s="196"/>
      <c r="BM100" s="196"/>
      <c r="BN100" s="196"/>
      <c r="BO100" s="196"/>
      <c r="BP100" s="196"/>
      <c r="BQ100" s="196"/>
      <c r="BR100" s="196"/>
      <c r="BS100" s="196"/>
      <c r="BT100" s="196"/>
      <c r="BU100" s="196"/>
      <c r="BV100" s="196"/>
      <c r="BW100" s="196"/>
      <c r="BX100" s="196"/>
      <c r="BY100" s="196"/>
      <c r="BZ100" s="196"/>
      <c r="CA100" s="196"/>
      <c r="CB100" s="196"/>
      <c r="CC100" s="196"/>
      <c r="CD100" s="196"/>
      <c r="CE100" s="196"/>
      <c r="CF100" s="196"/>
      <c r="CG100" s="196"/>
      <c r="CH100" s="196"/>
      <c r="CI100" s="196"/>
      <c r="CJ100" s="85"/>
    </row>
    <row r="101" spans="1:88" x14ac:dyDescent="0.25">
      <c r="A101" s="196" t="s">
        <v>960</v>
      </c>
      <c r="B101" s="196"/>
      <c r="C101" s="196"/>
      <c r="D101" s="196"/>
      <c r="E101" s="196"/>
      <c r="F101" s="196"/>
      <c r="G101" s="196"/>
      <c r="H101" s="196"/>
      <c r="I101" s="196"/>
      <c r="J101" s="196"/>
      <c r="K101" s="196"/>
      <c r="L101" s="196"/>
      <c r="M101" s="196"/>
      <c r="N101" s="196"/>
      <c r="O101" s="196"/>
      <c r="P101" s="196"/>
      <c r="Q101" s="196"/>
      <c r="R101" s="196"/>
      <c r="S101" s="196"/>
      <c r="T101" s="196"/>
      <c r="U101" s="196"/>
      <c r="V101" s="196"/>
      <c r="W101" s="196"/>
      <c r="X101" s="196"/>
      <c r="Y101" s="196"/>
      <c r="Z101" s="196"/>
      <c r="AA101" s="196"/>
      <c r="AB101" s="196"/>
      <c r="AC101" s="196"/>
      <c r="AD101" s="196"/>
      <c r="AE101" s="196"/>
      <c r="AF101" s="196"/>
      <c r="AG101" s="196"/>
      <c r="AH101" s="196"/>
      <c r="AI101" s="196"/>
      <c r="AJ101" s="196"/>
      <c r="AK101" s="196"/>
      <c r="AL101" s="196"/>
      <c r="AM101" s="196"/>
      <c r="AN101" s="196"/>
      <c r="AO101" s="196"/>
      <c r="AP101" s="196"/>
      <c r="AQ101" s="196"/>
      <c r="AR101" s="196"/>
      <c r="AS101" s="196"/>
      <c r="AT101" s="196"/>
      <c r="AU101" s="196"/>
      <c r="AV101" s="196"/>
      <c r="AW101" s="196"/>
      <c r="AX101" s="196"/>
      <c r="AY101" s="196"/>
      <c r="AZ101" s="196"/>
      <c r="BA101" s="196"/>
      <c r="BB101" s="196"/>
      <c r="BC101" s="196"/>
      <c r="BD101" s="196"/>
      <c r="BE101" s="196"/>
      <c r="BF101" s="196"/>
      <c r="BG101" s="196"/>
      <c r="BH101" s="196"/>
      <c r="BI101" s="196"/>
      <c r="BJ101" s="196"/>
      <c r="BK101" s="196"/>
      <c r="BL101" s="196"/>
      <c r="BM101" s="196"/>
      <c r="BN101" s="196"/>
      <c r="BO101" s="196"/>
      <c r="BP101" s="196"/>
      <c r="BQ101" s="196"/>
      <c r="BR101" s="196"/>
      <c r="BS101" s="196"/>
      <c r="BT101" s="196"/>
      <c r="BU101" s="196"/>
      <c r="BV101" s="196"/>
      <c r="BW101" s="196"/>
      <c r="BX101" s="196"/>
      <c r="BY101" s="196"/>
      <c r="BZ101" s="196"/>
      <c r="CA101" s="196"/>
      <c r="CB101" s="196"/>
      <c r="CC101" s="196"/>
      <c r="CD101" s="196"/>
      <c r="CE101" s="196"/>
      <c r="CF101" s="196"/>
      <c r="CG101" s="196"/>
      <c r="CH101" s="196"/>
      <c r="CI101" s="196"/>
      <c r="CJ101" s="85"/>
    </row>
    <row r="102" spans="1:88" x14ac:dyDescent="0.25">
      <c r="A102" s="196" t="s">
        <v>961</v>
      </c>
      <c r="B102" s="196"/>
      <c r="C102" s="196"/>
      <c r="D102" s="196"/>
      <c r="E102" s="196"/>
      <c r="F102" s="196"/>
      <c r="G102" s="196"/>
      <c r="H102" s="196"/>
      <c r="I102" s="196"/>
      <c r="J102" s="196"/>
      <c r="K102" s="196"/>
      <c r="L102" s="196"/>
      <c r="M102" s="196"/>
      <c r="N102" s="196"/>
      <c r="O102" s="196"/>
      <c r="P102" s="196"/>
      <c r="Q102" s="196"/>
      <c r="R102" s="196"/>
      <c r="S102" s="196"/>
      <c r="T102" s="196"/>
      <c r="U102" s="196"/>
      <c r="V102" s="196"/>
      <c r="W102" s="196"/>
      <c r="X102" s="196"/>
      <c r="Y102" s="196"/>
      <c r="Z102" s="196"/>
      <c r="AA102" s="196"/>
      <c r="AB102" s="196"/>
      <c r="AC102" s="196"/>
      <c r="AD102" s="196"/>
      <c r="AE102" s="196"/>
      <c r="AF102" s="196"/>
      <c r="AG102" s="196"/>
      <c r="AH102" s="196"/>
      <c r="AI102" s="196"/>
      <c r="AJ102" s="196"/>
      <c r="AK102" s="196"/>
      <c r="AL102" s="196"/>
      <c r="AM102" s="196"/>
      <c r="AN102" s="196"/>
      <c r="AO102" s="196"/>
      <c r="AP102" s="196"/>
      <c r="AQ102" s="196"/>
      <c r="AR102" s="196"/>
      <c r="AS102" s="196"/>
      <c r="AT102" s="196"/>
      <c r="AU102" s="196"/>
      <c r="AV102" s="196"/>
      <c r="AW102" s="196"/>
      <c r="AX102" s="196"/>
      <c r="AY102" s="196"/>
      <c r="AZ102" s="196"/>
      <c r="BA102" s="196"/>
      <c r="BB102" s="196"/>
      <c r="BC102" s="196"/>
      <c r="BD102" s="196"/>
      <c r="BE102" s="196"/>
      <c r="BF102" s="196"/>
      <c r="BG102" s="196"/>
      <c r="BH102" s="196"/>
      <c r="BI102" s="196"/>
      <c r="BJ102" s="196"/>
      <c r="BK102" s="196"/>
      <c r="BL102" s="196"/>
      <c r="BM102" s="196"/>
      <c r="BN102" s="196"/>
      <c r="BO102" s="196"/>
      <c r="BP102" s="196"/>
      <c r="BQ102" s="196"/>
      <c r="BR102" s="196"/>
      <c r="BS102" s="196"/>
      <c r="BT102" s="196"/>
      <c r="BU102" s="196"/>
      <c r="BV102" s="196"/>
      <c r="BW102" s="196"/>
      <c r="BX102" s="196"/>
      <c r="BY102" s="196"/>
      <c r="BZ102" s="196"/>
      <c r="CA102" s="196"/>
      <c r="CB102" s="196"/>
      <c r="CC102" s="196"/>
      <c r="CD102" s="196"/>
      <c r="CE102" s="196"/>
      <c r="CF102" s="196"/>
      <c r="CG102" s="196"/>
      <c r="CH102" s="196"/>
      <c r="CI102" s="196"/>
      <c r="CJ102" s="85"/>
    </row>
    <row r="103" spans="1:88" x14ac:dyDescent="0.25">
      <c r="A103" s="196"/>
      <c r="B103" s="196"/>
      <c r="C103" s="196"/>
      <c r="D103" s="196"/>
      <c r="E103" s="196"/>
      <c r="F103" s="196"/>
      <c r="G103" s="196"/>
      <c r="H103" s="196"/>
      <c r="I103" s="196"/>
      <c r="J103" s="196"/>
      <c r="K103" s="196"/>
      <c r="L103" s="196"/>
      <c r="M103" s="196"/>
      <c r="N103" s="196"/>
      <c r="O103" s="196"/>
      <c r="P103" s="196"/>
      <c r="Q103" s="196"/>
      <c r="R103" s="196"/>
      <c r="S103" s="196"/>
      <c r="T103" s="196"/>
      <c r="U103" s="196"/>
      <c r="V103" s="196"/>
      <c r="W103" s="196"/>
      <c r="X103" s="196"/>
      <c r="Y103" s="196"/>
      <c r="Z103" s="196"/>
      <c r="AA103" s="196"/>
      <c r="AB103" s="196"/>
      <c r="AC103" s="196"/>
      <c r="AD103" s="196"/>
      <c r="AE103" s="196"/>
      <c r="AF103" s="196"/>
      <c r="AG103" s="196"/>
      <c r="AH103" s="196"/>
      <c r="AI103" s="196"/>
      <c r="AJ103" s="196"/>
      <c r="AK103" s="196"/>
      <c r="AL103" s="196"/>
      <c r="AM103" s="196"/>
      <c r="AN103" s="196"/>
      <c r="AO103" s="196"/>
      <c r="AP103" s="196"/>
      <c r="AQ103" s="196"/>
      <c r="AR103" s="196"/>
      <c r="AS103" s="196"/>
      <c r="AT103" s="196"/>
      <c r="AU103" s="196"/>
      <c r="AV103" s="196"/>
      <c r="AW103" s="196"/>
      <c r="AX103" s="196"/>
      <c r="AY103" s="196"/>
      <c r="AZ103" s="196"/>
      <c r="BA103" s="196"/>
      <c r="BB103" s="196"/>
      <c r="BC103" s="196"/>
      <c r="BD103" s="196"/>
      <c r="BE103" s="196"/>
      <c r="BF103" s="196"/>
      <c r="BG103" s="196"/>
      <c r="BH103" s="196"/>
      <c r="BI103" s="196"/>
      <c r="BJ103" s="196"/>
      <c r="BK103" s="196"/>
      <c r="BL103" s="196"/>
      <c r="BM103" s="196"/>
      <c r="BN103" s="196"/>
      <c r="BO103" s="196"/>
      <c r="BP103" s="196"/>
      <c r="BQ103" s="196"/>
      <c r="BR103" s="196"/>
      <c r="BS103" s="196"/>
      <c r="BT103" s="196"/>
      <c r="BU103" s="196"/>
      <c r="BV103" s="196"/>
      <c r="BW103" s="196"/>
      <c r="BX103" s="196"/>
      <c r="BY103" s="196"/>
      <c r="BZ103" s="196"/>
      <c r="CA103" s="196"/>
      <c r="CB103" s="196"/>
      <c r="CC103" s="196"/>
      <c r="CD103" s="196"/>
      <c r="CE103" s="196"/>
      <c r="CF103" s="196"/>
      <c r="CG103" s="196"/>
      <c r="CH103" s="196"/>
      <c r="CI103" s="196"/>
      <c r="CJ103" s="85"/>
    </row>
    <row r="104" spans="1:88" x14ac:dyDescent="0.25">
      <c r="A104" s="196"/>
      <c r="B104" s="196"/>
      <c r="C104" s="196"/>
      <c r="D104" s="196"/>
      <c r="E104" s="196"/>
      <c r="F104" s="196"/>
      <c r="G104" s="196"/>
      <c r="H104" s="196"/>
      <c r="I104" s="196"/>
      <c r="J104" s="196"/>
      <c r="K104" s="196"/>
      <c r="L104" s="196"/>
      <c r="M104" s="196"/>
      <c r="N104" s="196"/>
      <c r="O104" s="196"/>
      <c r="P104" s="196"/>
      <c r="Q104" s="196"/>
      <c r="R104" s="196"/>
      <c r="S104" s="196"/>
      <c r="T104" s="196"/>
      <c r="U104" s="196"/>
      <c r="V104" s="196"/>
      <c r="W104" s="196"/>
      <c r="X104" s="196"/>
      <c r="Y104" s="196"/>
      <c r="Z104" s="196"/>
      <c r="AA104" s="196"/>
      <c r="AB104" s="196"/>
      <c r="AC104" s="196"/>
      <c r="AD104" s="196"/>
      <c r="AE104" s="196"/>
      <c r="AF104" s="196"/>
      <c r="AG104" s="196"/>
      <c r="AH104" s="196"/>
      <c r="AI104" s="196"/>
      <c r="AJ104" s="196"/>
      <c r="AK104" s="196"/>
      <c r="AL104" s="196"/>
      <c r="AM104" s="196"/>
      <c r="AN104" s="196"/>
      <c r="AO104" s="196"/>
      <c r="AP104" s="196"/>
      <c r="AQ104" s="196"/>
      <c r="AR104" s="196"/>
      <c r="AS104" s="196"/>
      <c r="AT104" s="196"/>
      <c r="AU104" s="196"/>
      <c r="AV104" s="196"/>
      <c r="AW104" s="196"/>
      <c r="AX104" s="196"/>
      <c r="AY104" s="196"/>
      <c r="AZ104" s="196"/>
      <c r="BA104" s="196"/>
      <c r="BB104" s="196"/>
      <c r="BC104" s="196"/>
      <c r="BD104" s="196"/>
      <c r="BE104" s="196"/>
      <c r="BF104" s="196"/>
      <c r="BG104" s="196"/>
      <c r="BH104" s="196"/>
      <c r="BI104" s="196"/>
      <c r="BJ104" s="196"/>
      <c r="BK104" s="196"/>
      <c r="BL104" s="196"/>
      <c r="BM104" s="196"/>
      <c r="BN104" s="196"/>
      <c r="BO104" s="196"/>
      <c r="BP104" s="196"/>
      <c r="BQ104" s="196"/>
      <c r="BR104" s="196"/>
      <c r="BS104" s="196"/>
      <c r="BT104" s="196"/>
      <c r="BU104" s="196"/>
      <c r="BV104" s="196"/>
      <c r="BW104" s="196"/>
      <c r="BX104" s="196"/>
      <c r="BY104" s="196"/>
      <c r="BZ104" s="196"/>
      <c r="CA104" s="196"/>
      <c r="CB104" s="196"/>
      <c r="CC104" s="196"/>
      <c r="CD104" s="196"/>
      <c r="CE104" s="196"/>
      <c r="CF104" s="196"/>
      <c r="CG104" s="196"/>
      <c r="CH104" s="196"/>
      <c r="CI104" s="196"/>
      <c r="CJ104" s="85"/>
    </row>
    <row r="105" spans="1:88" x14ac:dyDescent="0.25">
      <c r="A105" s="196"/>
      <c r="B105" s="196"/>
      <c r="C105" s="196"/>
      <c r="D105" s="196"/>
      <c r="E105" s="196"/>
      <c r="F105" s="196"/>
      <c r="G105" s="196"/>
      <c r="H105" s="196"/>
      <c r="I105" s="196"/>
      <c r="J105" s="196"/>
      <c r="K105" s="196"/>
      <c r="L105" s="196"/>
      <c r="M105" s="196"/>
      <c r="N105" s="196"/>
      <c r="O105" s="196"/>
      <c r="P105" s="196"/>
      <c r="Q105" s="196"/>
      <c r="R105" s="196"/>
      <c r="S105" s="196"/>
      <c r="T105" s="196"/>
      <c r="U105" s="196"/>
      <c r="V105" s="196"/>
      <c r="W105" s="196"/>
      <c r="X105" s="196"/>
      <c r="Y105" s="196"/>
      <c r="Z105" s="196"/>
      <c r="AA105" s="196"/>
      <c r="AB105" s="196"/>
      <c r="AC105" s="196"/>
      <c r="AD105" s="196"/>
      <c r="AE105" s="196"/>
      <c r="AF105" s="196"/>
      <c r="AG105" s="196"/>
      <c r="AH105" s="196"/>
      <c r="AI105" s="196"/>
      <c r="AJ105" s="196"/>
      <c r="AK105" s="196"/>
      <c r="AL105" s="196"/>
      <c r="AM105" s="196"/>
      <c r="AN105" s="196"/>
      <c r="AO105" s="196"/>
      <c r="AP105" s="196"/>
      <c r="AQ105" s="196"/>
      <c r="AR105" s="196"/>
      <c r="AS105" s="196"/>
      <c r="AT105" s="196"/>
      <c r="AU105" s="196"/>
      <c r="AV105" s="196"/>
      <c r="AW105" s="196"/>
      <c r="AX105" s="196"/>
      <c r="AY105" s="196"/>
      <c r="AZ105" s="196"/>
      <c r="BA105" s="196"/>
      <c r="BB105" s="196"/>
      <c r="BC105" s="196"/>
      <c r="BD105" s="196"/>
      <c r="BE105" s="196"/>
      <c r="BF105" s="196"/>
      <c r="BG105" s="196"/>
      <c r="BH105" s="196"/>
      <c r="BI105" s="196"/>
      <c r="BJ105" s="196"/>
      <c r="BK105" s="196"/>
      <c r="BL105" s="196"/>
      <c r="BM105" s="196"/>
      <c r="BN105" s="196"/>
      <c r="BO105" s="196"/>
      <c r="BP105" s="196"/>
      <c r="BQ105" s="196"/>
      <c r="BR105" s="196"/>
      <c r="BS105" s="196"/>
      <c r="BT105" s="196"/>
      <c r="BU105" s="196"/>
      <c r="BV105" s="196"/>
      <c r="BW105" s="196"/>
      <c r="BX105" s="196"/>
      <c r="BY105" s="196"/>
      <c r="BZ105" s="196"/>
      <c r="CA105" s="196"/>
      <c r="CB105" s="196"/>
      <c r="CC105" s="196"/>
      <c r="CD105" s="196"/>
      <c r="CE105" s="196"/>
      <c r="CF105" s="196"/>
      <c r="CG105" s="196"/>
      <c r="CH105" s="196"/>
      <c r="CI105" s="196"/>
      <c r="CJ105" s="85"/>
    </row>
    <row r="106" spans="1:88" x14ac:dyDescent="0.25">
      <c r="A106" s="196"/>
      <c r="B106" s="196"/>
      <c r="C106" s="196"/>
      <c r="D106" s="196"/>
      <c r="E106" s="196"/>
      <c r="F106" s="196"/>
      <c r="G106" s="196"/>
      <c r="H106" s="196"/>
      <c r="I106" s="196"/>
      <c r="J106" s="196"/>
      <c r="K106" s="196"/>
      <c r="L106" s="196"/>
      <c r="M106" s="196"/>
      <c r="N106" s="196"/>
      <c r="O106" s="196"/>
      <c r="P106" s="196"/>
      <c r="Q106" s="196"/>
      <c r="R106" s="196"/>
      <c r="S106" s="196"/>
      <c r="T106" s="196"/>
      <c r="U106" s="196"/>
      <c r="V106" s="196"/>
      <c r="W106" s="196"/>
      <c r="X106" s="196"/>
      <c r="Y106" s="196"/>
      <c r="Z106" s="196"/>
      <c r="AA106" s="196"/>
      <c r="AB106" s="196"/>
      <c r="AC106" s="196"/>
      <c r="AD106" s="196"/>
      <c r="AE106" s="196"/>
      <c r="AF106" s="196"/>
      <c r="AG106" s="196"/>
      <c r="AH106" s="196"/>
      <c r="AI106" s="196"/>
      <c r="AJ106" s="196"/>
      <c r="AK106" s="196"/>
      <c r="AL106" s="196"/>
      <c r="AM106" s="196"/>
      <c r="AN106" s="196"/>
      <c r="AO106" s="196"/>
      <c r="AP106" s="196"/>
      <c r="AQ106" s="196"/>
      <c r="AR106" s="196"/>
      <c r="AS106" s="196"/>
      <c r="AT106" s="196"/>
      <c r="AU106" s="196"/>
      <c r="AV106" s="196"/>
      <c r="AW106" s="196"/>
      <c r="AX106" s="196"/>
      <c r="AY106" s="196"/>
      <c r="AZ106" s="196"/>
      <c r="BA106" s="196"/>
      <c r="BB106" s="196"/>
      <c r="BC106" s="196"/>
      <c r="BD106" s="196"/>
      <c r="BE106" s="196"/>
      <c r="BF106" s="196"/>
      <c r="BG106" s="196"/>
      <c r="BH106" s="196"/>
      <c r="BI106" s="196"/>
      <c r="BJ106" s="196"/>
      <c r="BK106" s="196"/>
      <c r="BL106" s="196"/>
      <c r="BM106" s="196"/>
      <c r="BN106" s="196"/>
      <c r="BO106" s="196"/>
      <c r="BP106" s="196"/>
      <c r="BQ106" s="196"/>
      <c r="BR106" s="196"/>
      <c r="BS106" s="196"/>
      <c r="BT106" s="196"/>
      <c r="BU106" s="196"/>
      <c r="BV106" s="196"/>
      <c r="BW106" s="196"/>
      <c r="BX106" s="196"/>
      <c r="BY106" s="196"/>
      <c r="BZ106" s="196"/>
      <c r="CA106" s="196"/>
      <c r="CB106" s="196"/>
      <c r="CC106" s="196"/>
      <c r="CD106" s="196"/>
      <c r="CE106" s="196"/>
      <c r="CF106" s="196"/>
      <c r="CG106" s="196"/>
      <c r="CH106" s="196"/>
      <c r="CI106" s="196"/>
      <c r="CJ106" s="85"/>
    </row>
    <row r="107" spans="1:88" x14ac:dyDescent="0.25">
      <c r="A107" s="197" t="s">
        <v>962</v>
      </c>
      <c r="B107" s="197"/>
      <c r="C107" s="197"/>
      <c r="D107" s="197"/>
      <c r="E107" s="197"/>
      <c r="F107" s="197"/>
      <c r="G107" s="197"/>
      <c r="H107" s="197"/>
      <c r="I107" s="197"/>
      <c r="J107" s="197"/>
      <c r="K107" s="197"/>
      <c r="L107" s="197"/>
      <c r="M107" s="197"/>
      <c r="N107" s="197"/>
      <c r="O107" s="197"/>
      <c r="P107" s="197"/>
      <c r="Q107" s="197"/>
      <c r="R107" s="197"/>
      <c r="S107" s="197"/>
      <c r="T107" s="197"/>
      <c r="U107" s="197"/>
      <c r="V107" s="197"/>
      <c r="W107" s="197"/>
      <c r="X107" s="197"/>
      <c r="Y107" s="197"/>
      <c r="Z107" s="197"/>
      <c r="AA107" s="197"/>
      <c r="AB107" s="197"/>
      <c r="AC107" s="197"/>
      <c r="AD107" s="197"/>
      <c r="AE107" s="197"/>
      <c r="AF107" s="197"/>
      <c r="AG107" s="197"/>
      <c r="AH107" s="197"/>
      <c r="AI107" s="197"/>
      <c r="AJ107" s="197"/>
      <c r="AK107" s="197"/>
      <c r="AL107" s="197"/>
      <c r="AM107" s="197"/>
      <c r="AN107" s="197"/>
      <c r="AO107" s="197"/>
      <c r="AP107" s="197"/>
      <c r="AQ107" s="197"/>
      <c r="AR107" s="197"/>
      <c r="AS107" s="197"/>
      <c r="AT107" s="197"/>
      <c r="AU107" s="197"/>
      <c r="AV107" s="197"/>
      <c r="AW107" s="197"/>
      <c r="AX107" s="197"/>
      <c r="AY107" s="197"/>
      <c r="AZ107" s="197"/>
      <c r="BA107" s="197"/>
      <c r="BB107" s="197"/>
      <c r="BC107" s="197"/>
      <c r="BD107" s="197"/>
      <c r="BE107" s="197"/>
      <c r="BF107" s="197"/>
      <c r="BG107" s="197"/>
      <c r="BH107" s="197"/>
      <c r="BI107" s="197"/>
      <c r="BJ107" s="197"/>
      <c r="BK107" s="197"/>
      <c r="BL107" s="197"/>
      <c r="BM107" s="85"/>
      <c r="BN107" s="85"/>
      <c r="BO107" s="85"/>
      <c r="BP107" s="85"/>
      <c r="BQ107" s="85"/>
      <c r="BR107" s="85"/>
      <c r="BS107" s="85"/>
      <c r="BT107" s="85"/>
      <c r="BU107" s="85"/>
      <c r="BV107" s="85"/>
      <c r="BW107" s="85"/>
      <c r="BX107" s="85"/>
      <c r="BY107" s="85"/>
      <c r="BZ107" s="85"/>
      <c r="CA107" s="85"/>
      <c r="CB107" s="85"/>
      <c r="CC107" s="85"/>
      <c r="CD107" s="85"/>
      <c r="CE107" s="85"/>
      <c r="CF107" s="85"/>
      <c r="CG107" s="85"/>
      <c r="CH107" s="85"/>
      <c r="CI107" s="85"/>
      <c r="CJ107" s="85"/>
    </row>
    <row r="108" spans="1:88" x14ac:dyDescent="0.25">
      <c r="A108" s="181" t="s">
        <v>963</v>
      </c>
      <c r="B108" s="181"/>
      <c r="C108" s="181"/>
      <c r="D108" s="181"/>
      <c r="E108" s="181"/>
      <c r="F108" s="181"/>
      <c r="G108" s="181"/>
      <c r="H108" s="181"/>
      <c r="I108" s="181"/>
      <c r="J108" s="181"/>
      <c r="K108" s="181"/>
      <c r="L108" s="181"/>
      <c r="M108" s="181"/>
      <c r="N108" s="181"/>
      <c r="O108" s="181"/>
      <c r="P108" s="181"/>
      <c r="Q108" s="181"/>
      <c r="R108" s="181"/>
      <c r="S108" s="181"/>
      <c r="T108" s="181"/>
      <c r="U108" s="181"/>
      <c r="V108" s="181"/>
      <c r="W108" s="181"/>
      <c r="X108" s="181"/>
      <c r="Y108" s="181"/>
      <c r="Z108" s="181"/>
      <c r="AA108" s="181"/>
      <c r="AB108" s="181"/>
      <c r="AC108" s="181"/>
      <c r="AD108" s="181"/>
      <c r="AE108" s="181"/>
      <c r="AF108" s="181"/>
      <c r="AG108" s="181"/>
      <c r="AH108" s="181"/>
      <c r="AI108" s="181"/>
      <c r="AJ108" s="181"/>
      <c r="AK108" s="181"/>
      <c r="AL108" s="181"/>
      <c r="AM108" s="181"/>
      <c r="AN108" s="181"/>
      <c r="AO108" s="181"/>
      <c r="AP108" s="181"/>
      <c r="AQ108" s="181"/>
      <c r="AR108" s="181"/>
      <c r="AS108" s="181"/>
      <c r="AT108" s="181"/>
      <c r="AU108" s="181"/>
      <c r="AV108" s="181"/>
      <c r="AW108" s="181"/>
      <c r="AX108" s="181"/>
      <c r="AY108" s="181"/>
      <c r="AZ108" s="181"/>
      <c r="BA108" s="181"/>
      <c r="BB108" s="181"/>
      <c r="BC108" s="181"/>
      <c r="BD108" s="181"/>
      <c r="BE108" s="181"/>
      <c r="BF108" s="181"/>
      <c r="BG108" s="181"/>
      <c r="BH108" s="181"/>
      <c r="BI108" s="181"/>
      <c r="BJ108" s="181"/>
      <c r="BK108" s="181"/>
      <c r="BL108" s="181"/>
      <c r="BM108" s="181"/>
      <c r="BN108" s="181"/>
      <c r="BO108" s="181"/>
      <c r="BP108" s="181"/>
      <c r="BQ108" s="181"/>
      <c r="BR108" s="181"/>
      <c r="BS108" s="181"/>
      <c r="BT108" s="181"/>
      <c r="BU108" s="181"/>
      <c r="BV108" s="181"/>
      <c r="BW108" s="181"/>
      <c r="BX108" s="181"/>
      <c r="BY108" s="181"/>
      <c r="BZ108" s="181"/>
      <c r="CA108" s="181"/>
      <c r="CB108" s="181"/>
      <c r="CC108" s="181"/>
      <c r="CD108" s="181"/>
      <c r="CE108" s="181"/>
      <c r="CF108" s="181"/>
      <c r="CG108" s="181"/>
      <c r="CH108" s="181"/>
      <c r="CI108" s="181"/>
      <c r="CJ108" s="85"/>
    </row>
    <row r="109" spans="1:88" x14ac:dyDescent="0.25">
      <c r="A109" s="181"/>
      <c r="B109" s="181"/>
      <c r="C109" s="181"/>
      <c r="D109" s="181"/>
      <c r="E109" s="181"/>
      <c r="F109" s="181"/>
      <c r="G109" s="181"/>
      <c r="H109" s="181"/>
      <c r="I109" s="181"/>
      <c r="J109" s="181"/>
      <c r="K109" s="181"/>
      <c r="L109" s="181"/>
      <c r="M109" s="181"/>
      <c r="N109" s="181"/>
      <c r="O109" s="181"/>
      <c r="P109" s="181"/>
      <c r="Q109" s="181"/>
      <c r="R109" s="181"/>
      <c r="S109" s="181"/>
      <c r="T109" s="181"/>
      <c r="U109" s="181"/>
      <c r="V109" s="181"/>
      <c r="W109" s="181"/>
      <c r="X109" s="181"/>
      <c r="Y109" s="181"/>
      <c r="Z109" s="181"/>
      <c r="AA109" s="181"/>
      <c r="AB109" s="181"/>
      <c r="AC109" s="181"/>
      <c r="AD109" s="181"/>
      <c r="AE109" s="181"/>
      <c r="AF109" s="181"/>
      <c r="AG109" s="181"/>
      <c r="AH109" s="181"/>
      <c r="AI109" s="181"/>
      <c r="AJ109" s="181"/>
      <c r="AK109" s="181"/>
      <c r="AL109" s="181"/>
      <c r="AM109" s="181"/>
      <c r="AN109" s="181"/>
      <c r="AO109" s="181"/>
      <c r="AP109" s="181"/>
      <c r="AQ109" s="181"/>
      <c r="AR109" s="181"/>
      <c r="AS109" s="181"/>
      <c r="AT109" s="181"/>
      <c r="AU109" s="181"/>
      <c r="AV109" s="181"/>
      <c r="AW109" s="181"/>
      <c r="AX109" s="181"/>
      <c r="AY109" s="181"/>
      <c r="AZ109" s="181"/>
      <c r="BA109" s="181"/>
      <c r="BB109" s="181"/>
      <c r="BC109" s="181"/>
      <c r="BD109" s="181"/>
      <c r="BE109" s="181"/>
      <c r="BF109" s="181"/>
      <c r="BG109" s="181"/>
      <c r="BH109" s="181"/>
      <c r="BI109" s="181"/>
      <c r="BJ109" s="181"/>
      <c r="BK109" s="181"/>
      <c r="BL109" s="181"/>
      <c r="BM109" s="181"/>
      <c r="BN109" s="181"/>
      <c r="BO109" s="181"/>
      <c r="BP109" s="181"/>
      <c r="BQ109" s="181"/>
      <c r="BR109" s="181"/>
      <c r="BS109" s="181"/>
      <c r="BT109" s="181"/>
      <c r="BU109" s="181"/>
      <c r="BV109" s="181"/>
      <c r="BW109" s="181"/>
      <c r="BX109" s="181"/>
      <c r="BY109" s="181"/>
      <c r="BZ109" s="181"/>
      <c r="CA109" s="181"/>
      <c r="CB109" s="181"/>
      <c r="CC109" s="181"/>
      <c r="CD109" s="181"/>
      <c r="CE109" s="181"/>
      <c r="CF109" s="181"/>
      <c r="CG109" s="181"/>
      <c r="CH109" s="181"/>
      <c r="CI109" s="181"/>
      <c r="CJ109" s="85"/>
    </row>
    <row r="110" spans="1:88" x14ac:dyDescent="0.25">
      <c r="A110" s="180" t="s">
        <v>964</v>
      </c>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c r="AA110" s="180"/>
      <c r="AB110" s="180"/>
      <c r="AC110" s="180"/>
      <c r="AD110" s="180"/>
      <c r="AE110" s="180"/>
      <c r="AF110" s="180"/>
      <c r="AG110" s="180"/>
      <c r="AH110" s="180"/>
      <c r="AI110" s="180"/>
      <c r="AJ110" s="180"/>
      <c r="AK110" s="180"/>
      <c r="AL110" s="180"/>
      <c r="AM110" s="180"/>
      <c r="AN110" s="180"/>
      <c r="AO110" s="180"/>
      <c r="AP110" s="180"/>
      <c r="AQ110" s="180"/>
      <c r="AR110" s="180"/>
      <c r="AS110" s="180"/>
      <c r="AT110" s="180"/>
      <c r="AU110" s="180"/>
      <c r="AV110" s="180"/>
      <c r="AW110" s="180"/>
      <c r="AX110" s="180"/>
      <c r="AY110" s="180"/>
      <c r="AZ110" s="180"/>
      <c r="BA110" s="180"/>
      <c r="BB110" s="180"/>
      <c r="BC110" s="180"/>
      <c r="BD110" s="180"/>
      <c r="BE110" s="180"/>
      <c r="BF110" s="180"/>
      <c r="BG110" s="180"/>
      <c r="BH110" s="180"/>
      <c r="BI110" s="180"/>
      <c r="BJ110" s="180"/>
      <c r="BK110" s="180"/>
      <c r="BL110" s="180"/>
      <c r="BM110" s="180"/>
      <c r="BN110" s="180"/>
      <c r="BO110" s="180"/>
      <c r="BP110" s="180"/>
      <c r="BQ110" s="180"/>
      <c r="BR110" s="180"/>
      <c r="BS110" s="180"/>
      <c r="BT110" s="180"/>
      <c r="BU110" s="180"/>
      <c r="BV110" s="180"/>
      <c r="BW110" s="180"/>
      <c r="BX110" s="180"/>
      <c r="BY110" s="180"/>
      <c r="BZ110" s="180"/>
      <c r="CA110" s="180"/>
      <c r="CB110" s="180"/>
      <c r="CC110" s="180"/>
      <c r="CD110" s="180"/>
      <c r="CE110" s="180"/>
      <c r="CF110" s="180"/>
      <c r="CG110" s="180"/>
      <c r="CH110" s="180"/>
      <c r="CI110" s="180"/>
      <c r="CJ110" s="85"/>
    </row>
    <row r="111" spans="1:88" x14ac:dyDescent="0.25">
      <c r="A111" s="185" t="s">
        <v>965</v>
      </c>
      <c r="B111" s="185"/>
      <c r="C111" s="185"/>
      <c r="D111" s="185"/>
      <c r="E111" s="185"/>
      <c r="F111" s="185"/>
      <c r="G111" s="185"/>
      <c r="H111" s="185"/>
      <c r="I111" s="185"/>
      <c r="J111" s="185"/>
      <c r="K111" s="185"/>
      <c r="L111" s="185"/>
      <c r="M111" s="185"/>
      <c r="N111" s="185"/>
      <c r="O111" s="185"/>
      <c r="P111" s="185"/>
      <c r="Q111" s="185"/>
      <c r="R111" s="185"/>
      <c r="S111" s="185"/>
      <c r="T111" s="185"/>
      <c r="U111" s="185"/>
      <c r="V111" s="185"/>
      <c r="W111" s="185"/>
      <c r="X111" s="185"/>
      <c r="Y111" s="185"/>
      <c r="Z111" s="185"/>
      <c r="AA111" s="185"/>
      <c r="AB111" s="185"/>
      <c r="AC111" s="185"/>
      <c r="AD111" s="185"/>
      <c r="AE111" s="185"/>
      <c r="AF111" s="185"/>
      <c r="AG111" s="185"/>
      <c r="AH111" s="185"/>
      <c r="AI111" s="185"/>
      <c r="AJ111" s="185"/>
      <c r="AK111" s="185"/>
      <c r="AL111" s="185"/>
      <c r="AM111" s="185"/>
      <c r="AN111" s="185"/>
      <c r="AO111" s="185"/>
      <c r="AP111" s="185"/>
      <c r="AQ111" s="185"/>
      <c r="AR111" s="185"/>
      <c r="AS111" s="185"/>
      <c r="AT111" s="185"/>
      <c r="AU111" s="185"/>
      <c r="AV111" s="185"/>
      <c r="AW111" s="185"/>
      <c r="AX111" s="185"/>
      <c r="AY111" s="185"/>
      <c r="AZ111" s="185"/>
      <c r="BA111" s="185"/>
      <c r="BB111" s="185"/>
      <c r="BC111" s="185"/>
      <c r="BD111" s="185"/>
      <c r="BE111" s="185"/>
      <c r="BF111" s="185"/>
      <c r="BG111" s="185"/>
      <c r="BH111" s="185"/>
      <c r="BI111" s="185"/>
      <c r="BJ111" s="185"/>
      <c r="BK111" s="185"/>
      <c r="BL111" s="185"/>
      <c r="BM111" s="185"/>
      <c r="BN111" s="185"/>
      <c r="BO111" s="185"/>
      <c r="BP111" s="185"/>
      <c r="BQ111" s="185"/>
      <c r="BR111" s="185"/>
      <c r="BS111" s="185"/>
      <c r="BT111" s="185"/>
      <c r="BU111" s="185"/>
      <c r="BV111" s="185"/>
      <c r="BW111" s="185"/>
      <c r="BX111" s="185"/>
      <c r="BY111" s="185"/>
      <c r="BZ111" s="185"/>
      <c r="CA111" s="185"/>
      <c r="CB111" s="185"/>
      <c r="CC111" s="185"/>
      <c r="CD111" s="185"/>
      <c r="CE111" s="185"/>
      <c r="CF111" s="185"/>
      <c r="CG111" s="185"/>
      <c r="CH111" s="185"/>
      <c r="CI111" s="185"/>
      <c r="CJ111" s="85"/>
    </row>
    <row r="112" spans="1:88" x14ac:dyDescent="0.25">
      <c r="A112" s="181" t="s">
        <v>966</v>
      </c>
      <c r="B112" s="18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c r="AA112" s="181"/>
      <c r="AB112" s="181"/>
      <c r="AC112" s="181"/>
      <c r="AD112" s="181"/>
      <c r="AE112" s="181"/>
      <c r="AF112" s="181"/>
      <c r="AG112" s="181"/>
      <c r="AH112" s="181"/>
      <c r="AI112" s="181"/>
      <c r="AJ112" s="181"/>
      <c r="AK112" s="181"/>
      <c r="AL112" s="181"/>
      <c r="AM112" s="181"/>
      <c r="AN112" s="181"/>
      <c r="AO112" s="181"/>
      <c r="AP112" s="181"/>
      <c r="AQ112" s="181"/>
      <c r="AR112" s="181"/>
      <c r="AS112" s="181"/>
      <c r="AT112" s="181"/>
      <c r="AU112" s="181"/>
      <c r="AV112" s="181"/>
      <c r="AW112" s="181"/>
      <c r="AX112" s="181"/>
      <c r="AY112" s="181"/>
      <c r="AZ112" s="181"/>
      <c r="BA112" s="181"/>
      <c r="BB112" s="181"/>
      <c r="BC112" s="181"/>
      <c r="BD112" s="181"/>
      <c r="BE112" s="181"/>
      <c r="BF112" s="181"/>
      <c r="BG112" s="181"/>
      <c r="BH112" s="181"/>
      <c r="BI112" s="181"/>
      <c r="BJ112" s="181"/>
      <c r="BK112" s="181"/>
      <c r="BL112" s="181"/>
      <c r="BM112" s="181"/>
      <c r="BN112" s="181"/>
      <c r="BO112" s="181"/>
      <c r="BP112" s="181"/>
      <c r="BQ112" s="181"/>
      <c r="BR112" s="181"/>
      <c r="BS112" s="181"/>
      <c r="BT112" s="181"/>
      <c r="BU112" s="181"/>
      <c r="BV112" s="181"/>
      <c r="BW112" s="181"/>
      <c r="BX112" s="181"/>
      <c r="BY112" s="181"/>
      <c r="BZ112" s="181"/>
      <c r="CA112" s="181"/>
      <c r="CB112" s="181"/>
      <c r="CC112" s="181"/>
      <c r="CD112" s="181"/>
      <c r="CE112" s="181"/>
      <c r="CF112" s="181"/>
      <c r="CG112" s="181"/>
      <c r="CH112" s="181"/>
      <c r="CI112" s="181"/>
      <c r="CJ112" s="85"/>
    </row>
    <row r="113" spans="1:88" x14ac:dyDescent="0.25">
      <c r="A113" s="181"/>
      <c r="B113" s="181"/>
      <c r="C113" s="181"/>
      <c r="D113" s="181"/>
      <c r="E113" s="181"/>
      <c r="F113" s="181"/>
      <c r="G113" s="181"/>
      <c r="H113" s="181"/>
      <c r="I113" s="181"/>
      <c r="J113" s="181"/>
      <c r="K113" s="181"/>
      <c r="L113" s="181"/>
      <c r="M113" s="181"/>
      <c r="N113" s="181"/>
      <c r="O113" s="181"/>
      <c r="P113" s="181"/>
      <c r="Q113" s="181"/>
      <c r="R113" s="181"/>
      <c r="S113" s="181"/>
      <c r="T113" s="181"/>
      <c r="U113" s="181"/>
      <c r="V113" s="181"/>
      <c r="W113" s="181"/>
      <c r="X113" s="181"/>
      <c r="Y113" s="181"/>
      <c r="Z113" s="181"/>
      <c r="AA113" s="181"/>
      <c r="AB113" s="181"/>
      <c r="AC113" s="181"/>
      <c r="AD113" s="181"/>
      <c r="AE113" s="181"/>
      <c r="AF113" s="181"/>
      <c r="AG113" s="181"/>
      <c r="AH113" s="181"/>
      <c r="AI113" s="181"/>
      <c r="AJ113" s="181"/>
      <c r="AK113" s="181"/>
      <c r="AL113" s="181"/>
      <c r="AM113" s="181"/>
      <c r="AN113" s="181"/>
      <c r="AO113" s="181"/>
      <c r="AP113" s="181"/>
      <c r="AQ113" s="181"/>
      <c r="AR113" s="181"/>
      <c r="AS113" s="181"/>
      <c r="AT113" s="181"/>
      <c r="AU113" s="181"/>
      <c r="AV113" s="181"/>
      <c r="AW113" s="181"/>
      <c r="AX113" s="181"/>
      <c r="AY113" s="181"/>
      <c r="AZ113" s="181"/>
      <c r="BA113" s="181"/>
      <c r="BB113" s="181"/>
      <c r="BC113" s="181"/>
      <c r="BD113" s="181"/>
      <c r="BE113" s="181"/>
      <c r="BF113" s="181"/>
      <c r="BG113" s="181"/>
      <c r="BH113" s="181"/>
      <c r="BI113" s="181"/>
      <c r="BJ113" s="181"/>
      <c r="BK113" s="181"/>
      <c r="BL113" s="181"/>
      <c r="BM113" s="181"/>
      <c r="BN113" s="181"/>
      <c r="BO113" s="181"/>
      <c r="BP113" s="181"/>
      <c r="BQ113" s="181"/>
      <c r="BR113" s="181"/>
      <c r="BS113" s="181"/>
      <c r="BT113" s="181"/>
      <c r="BU113" s="181"/>
      <c r="BV113" s="181"/>
      <c r="BW113" s="181"/>
      <c r="BX113" s="181"/>
      <c r="BY113" s="181"/>
      <c r="BZ113" s="181"/>
      <c r="CA113" s="181"/>
      <c r="CB113" s="181"/>
      <c r="CC113" s="181"/>
      <c r="CD113" s="181"/>
      <c r="CE113" s="181"/>
      <c r="CF113" s="181"/>
      <c r="CG113" s="181"/>
      <c r="CH113" s="181"/>
      <c r="CI113" s="181"/>
      <c r="CJ113" s="85"/>
    </row>
    <row r="114" spans="1:88" x14ac:dyDescent="0.25">
      <c r="A114" s="185" t="s">
        <v>967</v>
      </c>
      <c r="B114" s="185"/>
      <c r="C114" s="185"/>
      <c r="D114" s="185"/>
      <c r="E114" s="185"/>
      <c r="F114" s="185"/>
      <c r="G114" s="185"/>
      <c r="H114" s="185"/>
      <c r="I114" s="185"/>
      <c r="J114" s="185"/>
      <c r="K114" s="185"/>
      <c r="L114" s="185"/>
      <c r="M114" s="185"/>
      <c r="N114" s="185"/>
      <c r="O114" s="185"/>
      <c r="P114" s="185"/>
      <c r="Q114" s="185"/>
      <c r="R114" s="185"/>
      <c r="S114" s="185"/>
      <c r="T114" s="185"/>
      <c r="U114" s="185"/>
      <c r="V114" s="185"/>
      <c r="W114" s="185"/>
      <c r="X114" s="185"/>
      <c r="Y114" s="185"/>
      <c r="Z114" s="185"/>
      <c r="AA114" s="185"/>
      <c r="AB114" s="185"/>
      <c r="AC114" s="185"/>
      <c r="AD114" s="185"/>
      <c r="AE114" s="185"/>
      <c r="AF114" s="185"/>
      <c r="AG114" s="185"/>
      <c r="AH114" s="185"/>
      <c r="AI114" s="185"/>
      <c r="AJ114" s="185"/>
      <c r="AK114" s="185"/>
      <c r="AL114" s="185"/>
      <c r="AM114" s="185"/>
      <c r="AN114" s="185"/>
      <c r="AO114" s="185"/>
      <c r="AP114" s="185"/>
      <c r="AQ114" s="185"/>
      <c r="AR114" s="185"/>
      <c r="AS114" s="185"/>
      <c r="AT114" s="185"/>
      <c r="AU114" s="185"/>
      <c r="AV114" s="185"/>
      <c r="AW114" s="185"/>
      <c r="AX114" s="185"/>
      <c r="AY114" s="185"/>
      <c r="AZ114" s="185"/>
      <c r="BA114" s="185"/>
      <c r="BB114" s="185"/>
      <c r="BC114" s="185"/>
      <c r="BD114" s="185"/>
      <c r="BE114" s="185"/>
      <c r="BF114" s="185"/>
      <c r="BG114" s="185"/>
      <c r="BH114" s="185"/>
      <c r="BI114" s="185"/>
      <c r="BJ114" s="185"/>
      <c r="BK114" s="185"/>
      <c r="BL114" s="185"/>
      <c r="BM114" s="185"/>
      <c r="BN114" s="185"/>
      <c r="BO114" s="185"/>
      <c r="BP114" s="185"/>
      <c r="BQ114" s="185"/>
      <c r="BR114" s="185"/>
      <c r="BS114" s="185"/>
      <c r="BT114" s="185"/>
      <c r="BU114" s="185"/>
      <c r="BV114" s="185"/>
      <c r="BW114" s="185"/>
      <c r="BX114" s="185"/>
      <c r="BY114" s="185"/>
      <c r="BZ114" s="185"/>
      <c r="CA114" s="185"/>
      <c r="CB114" s="185"/>
      <c r="CC114" s="185"/>
      <c r="CD114" s="185"/>
      <c r="CE114" s="185"/>
      <c r="CF114" s="185"/>
      <c r="CG114" s="185"/>
      <c r="CH114" s="185"/>
      <c r="CI114" s="185"/>
      <c r="CJ114" s="85"/>
    </row>
    <row r="115" spans="1:88" x14ac:dyDescent="0.25">
      <c r="A115" s="180" t="s">
        <v>968</v>
      </c>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c r="AA115" s="180"/>
      <c r="AB115" s="180"/>
      <c r="AC115" s="180"/>
      <c r="AD115" s="180"/>
      <c r="AE115" s="180"/>
      <c r="AF115" s="180"/>
      <c r="AG115" s="180"/>
      <c r="AH115" s="180"/>
      <c r="AI115" s="180"/>
      <c r="AJ115" s="180"/>
      <c r="AK115" s="180"/>
      <c r="AL115" s="180"/>
      <c r="AM115" s="180"/>
      <c r="AN115" s="180"/>
      <c r="AO115" s="180"/>
      <c r="AP115" s="180"/>
      <c r="AQ115" s="180"/>
      <c r="AR115" s="180"/>
      <c r="AS115" s="180"/>
      <c r="AT115" s="180"/>
      <c r="AU115" s="180"/>
      <c r="AV115" s="180"/>
      <c r="AW115" s="180"/>
      <c r="AX115" s="180"/>
      <c r="AY115" s="180"/>
      <c r="AZ115" s="180"/>
      <c r="BA115" s="180"/>
      <c r="BB115" s="180"/>
      <c r="BC115" s="180"/>
      <c r="BD115" s="180"/>
      <c r="BE115" s="180"/>
      <c r="BF115" s="180"/>
      <c r="BG115" s="180"/>
      <c r="BH115" s="180"/>
      <c r="BI115" s="180"/>
      <c r="BJ115" s="180"/>
      <c r="BK115" s="180"/>
      <c r="BL115" s="180"/>
      <c r="BM115" s="180"/>
      <c r="BN115" s="180"/>
      <c r="BO115" s="180"/>
      <c r="BP115" s="180"/>
      <c r="BQ115" s="180"/>
      <c r="BR115" s="180"/>
      <c r="BS115" s="180"/>
      <c r="BT115" s="180"/>
      <c r="BU115" s="180"/>
      <c r="BV115" s="180"/>
      <c r="BW115" s="180"/>
      <c r="BX115" s="180"/>
      <c r="BY115" s="180"/>
      <c r="BZ115" s="180"/>
      <c r="CA115" s="180"/>
      <c r="CB115" s="180"/>
      <c r="CC115" s="180"/>
      <c r="CD115" s="180"/>
      <c r="CE115" s="180"/>
      <c r="CF115" s="180"/>
      <c r="CG115" s="180"/>
      <c r="CH115" s="180"/>
      <c r="CI115" s="180"/>
      <c r="CJ115" s="85"/>
    </row>
    <row r="116" spans="1:88" x14ac:dyDescent="0.25">
      <c r="A116" s="185" t="s">
        <v>969</v>
      </c>
      <c r="B116" s="185"/>
      <c r="C116" s="185"/>
      <c r="D116" s="185"/>
      <c r="E116" s="185"/>
      <c r="F116" s="185"/>
      <c r="G116" s="185"/>
      <c r="H116" s="185"/>
      <c r="I116" s="185"/>
      <c r="J116" s="185"/>
      <c r="K116" s="185"/>
      <c r="L116" s="185"/>
      <c r="M116" s="185"/>
      <c r="N116" s="185"/>
      <c r="O116" s="185"/>
      <c r="P116" s="185"/>
      <c r="Q116" s="185"/>
      <c r="R116" s="185"/>
      <c r="S116" s="185"/>
      <c r="T116" s="185"/>
      <c r="U116" s="185"/>
      <c r="V116" s="185"/>
      <c r="W116" s="185"/>
      <c r="X116" s="185"/>
      <c r="Y116" s="185"/>
      <c r="Z116" s="185"/>
      <c r="AA116" s="185"/>
      <c r="AB116" s="185"/>
      <c r="AC116" s="185"/>
      <c r="AD116" s="185"/>
      <c r="AE116" s="185"/>
      <c r="AF116" s="185"/>
      <c r="AG116" s="185"/>
      <c r="AH116" s="185"/>
      <c r="AI116" s="185"/>
      <c r="AJ116" s="185"/>
      <c r="AK116" s="185"/>
      <c r="AL116" s="185"/>
      <c r="AM116" s="185"/>
      <c r="AN116" s="185"/>
      <c r="AO116" s="185"/>
      <c r="AP116" s="185"/>
      <c r="AQ116" s="185"/>
      <c r="AR116" s="185"/>
      <c r="AS116" s="185"/>
      <c r="AT116" s="185"/>
      <c r="AU116" s="185"/>
      <c r="AV116" s="185"/>
      <c r="AW116" s="185"/>
      <c r="AX116" s="185"/>
      <c r="AY116" s="185"/>
      <c r="AZ116" s="185"/>
      <c r="BA116" s="185"/>
      <c r="BB116" s="185"/>
      <c r="BC116" s="185"/>
      <c r="BD116" s="185"/>
      <c r="BE116" s="185"/>
      <c r="BF116" s="185"/>
      <c r="BG116" s="185"/>
      <c r="BH116" s="185"/>
      <c r="BI116" s="185"/>
      <c r="BJ116" s="185"/>
      <c r="BK116" s="185"/>
      <c r="BL116" s="185"/>
      <c r="BM116" s="185"/>
      <c r="BN116" s="185"/>
      <c r="BO116" s="185"/>
      <c r="BP116" s="185"/>
      <c r="BQ116" s="185"/>
      <c r="BR116" s="185"/>
      <c r="BS116" s="185"/>
      <c r="BT116" s="185"/>
      <c r="BU116" s="185"/>
      <c r="BV116" s="185"/>
      <c r="BW116" s="185"/>
      <c r="BX116" s="185"/>
      <c r="BY116" s="185"/>
      <c r="BZ116" s="185"/>
      <c r="CA116" s="185"/>
      <c r="CB116" s="185"/>
      <c r="CC116" s="185"/>
      <c r="CD116" s="185"/>
      <c r="CE116" s="185"/>
      <c r="CF116" s="185"/>
      <c r="CG116" s="185"/>
      <c r="CH116" s="185"/>
      <c r="CI116" s="185"/>
      <c r="CJ116" s="85"/>
    </row>
    <row r="117" spans="1:88" x14ac:dyDescent="0.25">
      <c r="A117" s="181" t="s">
        <v>970</v>
      </c>
      <c r="B117" s="181"/>
      <c r="C117" s="181"/>
      <c r="D117" s="181"/>
      <c r="E117" s="181"/>
      <c r="F117" s="181"/>
      <c r="G117" s="181"/>
      <c r="H117" s="181"/>
      <c r="I117" s="181"/>
      <c r="J117" s="181"/>
      <c r="K117" s="181"/>
      <c r="L117" s="181"/>
      <c r="M117" s="181"/>
      <c r="N117" s="181"/>
      <c r="O117" s="181"/>
      <c r="P117" s="181"/>
      <c r="Q117" s="181"/>
      <c r="R117" s="181"/>
      <c r="S117" s="181"/>
      <c r="T117" s="181"/>
      <c r="U117" s="181"/>
      <c r="V117" s="181"/>
      <c r="W117" s="181"/>
      <c r="X117" s="181"/>
      <c r="Y117" s="181"/>
      <c r="Z117" s="181"/>
      <c r="AA117" s="181"/>
      <c r="AB117" s="181"/>
      <c r="AC117" s="181"/>
      <c r="AD117" s="181"/>
      <c r="AE117" s="181"/>
      <c r="AF117" s="181"/>
      <c r="AG117" s="181"/>
      <c r="AH117" s="181"/>
      <c r="AI117" s="181"/>
      <c r="AJ117" s="181"/>
      <c r="AK117" s="181"/>
      <c r="AL117" s="181"/>
      <c r="AM117" s="181"/>
      <c r="AN117" s="181"/>
      <c r="AO117" s="181"/>
      <c r="AP117" s="181"/>
      <c r="AQ117" s="181"/>
      <c r="AR117" s="181"/>
      <c r="AS117" s="181"/>
      <c r="AT117" s="181"/>
      <c r="AU117" s="181"/>
      <c r="AV117" s="181"/>
      <c r="AW117" s="181"/>
      <c r="AX117" s="181"/>
      <c r="AY117" s="181"/>
      <c r="AZ117" s="181"/>
      <c r="BA117" s="181"/>
      <c r="BB117" s="181"/>
      <c r="BC117" s="181"/>
      <c r="BD117" s="181"/>
      <c r="BE117" s="181"/>
      <c r="BF117" s="181"/>
      <c r="BG117" s="181"/>
      <c r="BH117" s="181"/>
      <c r="BI117" s="181"/>
      <c r="BJ117" s="181"/>
      <c r="BK117" s="181"/>
      <c r="BL117" s="181"/>
      <c r="BM117" s="181"/>
      <c r="BN117" s="181"/>
      <c r="BO117" s="181"/>
      <c r="BP117" s="181"/>
      <c r="BQ117" s="181"/>
      <c r="BR117" s="181"/>
      <c r="BS117" s="181"/>
      <c r="BT117" s="181"/>
      <c r="BU117" s="181"/>
      <c r="BV117" s="181"/>
      <c r="BW117" s="181"/>
      <c r="BX117" s="181"/>
      <c r="BY117" s="181"/>
      <c r="BZ117" s="181"/>
      <c r="CA117" s="181"/>
      <c r="CB117" s="181"/>
      <c r="CC117" s="181"/>
      <c r="CD117" s="181"/>
      <c r="CE117" s="181"/>
      <c r="CF117" s="181"/>
      <c r="CG117" s="181"/>
      <c r="CH117" s="181"/>
      <c r="CI117" s="181"/>
      <c r="CJ117" s="85"/>
    </row>
    <row r="118" spans="1:88" x14ac:dyDescent="0.25">
      <c r="A118" s="181"/>
      <c r="B118" s="181"/>
      <c r="C118" s="181"/>
      <c r="D118" s="181"/>
      <c r="E118" s="181"/>
      <c r="F118" s="181"/>
      <c r="G118" s="181"/>
      <c r="H118" s="181"/>
      <c r="I118" s="181"/>
      <c r="J118" s="181"/>
      <c r="K118" s="181"/>
      <c r="L118" s="181"/>
      <c r="M118" s="181"/>
      <c r="N118" s="181"/>
      <c r="O118" s="181"/>
      <c r="P118" s="181"/>
      <c r="Q118" s="181"/>
      <c r="R118" s="181"/>
      <c r="S118" s="181"/>
      <c r="T118" s="181"/>
      <c r="U118" s="181"/>
      <c r="V118" s="181"/>
      <c r="W118" s="181"/>
      <c r="X118" s="181"/>
      <c r="Y118" s="181"/>
      <c r="Z118" s="181"/>
      <c r="AA118" s="181"/>
      <c r="AB118" s="181"/>
      <c r="AC118" s="181"/>
      <c r="AD118" s="181"/>
      <c r="AE118" s="181"/>
      <c r="AF118" s="181"/>
      <c r="AG118" s="181"/>
      <c r="AH118" s="181"/>
      <c r="AI118" s="181"/>
      <c r="AJ118" s="181"/>
      <c r="AK118" s="181"/>
      <c r="AL118" s="181"/>
      <c r="AM118" s="181"/>
      <c r="AN118" s="181"/>
      <c r="AO118" s="181"/>
      <c r="AP118" s="181"/>
      <c r="AQ118" s="181"/>
      <c r="AR118" s="181"/>
      <c r="AS118" s="181"/>
      <c r="AT118" s="181"/>
      <c r="AU118" s="181"/>
      <c r="AV118" s="181"/>
      <c r="AW118" s="181"/>
      <c r="AX118" s="181"/>
      <c r="AY118" s="181"/>
      <c r="AZ118" s="181"/>
      <c r="BA118" s="181"/>
      <c r="BB118" s="181"/>
      <c r="BC118" s="181"/>
      <c r="BD118" s="181"/>
      <c r="BE118" s="181"/>
      <c r="BF118" s="181"/>
      <c r="BG118" s="181"/>
      <c r="BH118" s="181"/>
      <c r="BI118" s="181"/>
      <c r="BJ118" s="181"/>
      <c r="BK118" s="181"/>
      <c r="BL118" s="181"/>
      <c r="BM118" s="181"/>
      <c r="BN118" s="181"/>
      <c r="BO118" s="181"/>
      <c r="BP118" s="181"/>
      <c r="BQ118" s="181"/>
      <c r="BR118" s="181"/>
      <c r="BS118" s="181"/>
      <c r="BT118" s="181"/>
      <c r="BU118" s="181"/>
      <c r="BV118" s="181"/>
      <c r="BW118" s="181"/>
      <c r="BX118" s="181"/>
      <c r="BY118" s="181"/>
      <c r="BZ118" s="181"/>
      <c r="CA118" s="181"/>
      <c r="CB118" s="181"/>
      <c r="CC118" s="181"/>
      <c r="CD118" s="181"/>
      <c r="CE118" s="181"/>
      <c r="CF118" s="181"/>
      <c r="CG118" s="181"/>
      <c r="CH118" s="181"/>
      <c r="CI118" s="181"/>
      <c r="CJ118" s="85"/>
    </row>
    <row r="119" spans="1:88" x14ac:dyDescent="0.25">
      <c r="A119" s="181"/>
      <c r="B119" s="181"/>
      <c r="C119" s="181"/>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c r="AA119" s="181"/>
      <c r="AB119" s="181"/>
      <c r="AC119" s="181"/>
      <c r="AD119" s="181"/>
      <c r="AE119" s="181"/>
      <c r="AF119" s="181"/>
      <c r="AG119" s="181"/>
      <c r="AH119" s="181"/>
      <c r="AI119" s="181"/>
      <c r="AJ119" s="181"/>
      <c r="AK119" s="181"/>
      <c r="AL119" s="181"/>
      <c r="AM119" s="181"/>
      <c r="AN119" s="181"/>
      <c r="AO119" s="181"/>
      <c r="AP119" s="181"/>
      <c r="AQ119" s="181"/>
      <c r="AR119" s="181"/>
      <c r="AS119" s="181"/>
      <c r="AT119" s="181"/>
      <c r="AU119" s="181"/>
      <c r="AV119" s="181"/>
      <c r="AW119" s="181"/>
      <c r="AX119" s="181"/>
      <c r="AY119" s="181"/>
      <c r="AZ119" s="181"/>
      <c r="BA119" s="181"/>
      <c r="BB119" s="181"/>
      <c r="BC119" s="181"/>
      <c r="BD119" s="181"/>
      <c r="BE119" s="181"/>
      <c r="BF119" s="181"/>
      <c r="BG119" s="181"/>
      <c r="BH119" s="181"/>
      <c r="BI119" s="181"/>
      <c r="BJ119" s="181"/>
      <c r="BK119" s="181"/>
      <c r="BL119" s="181"/>
      <c r="BM119" s="181"/>
      <c r="BN119" s="181"/>
      <c r="BO119" s="181"/>
      <c r="BP119" s="181"/>
      <c r="BQ119" s="181"/>
      <c r="BR119" s="181"/>
      <c r="BS119" s="181"/>
      <c r="BT119" s="181"/>
      <c r="BU119" s="181"/>
      <c r="BV119" s="181"/>
      <c r="BW119" s="181"/>
      <c r="BX119" s="181"/>
      <c r="BY119" s="181"/>
      <c r="BZ119" s="181"/>
      <c r="CA119" s="181"/>
      <c r="CB119" s="181"/>
      <c r="CC119" s="181"/>
      <c r="CD119" s="181"/>
      <c r="CE119" s="181"/>
      <c r="CF119" s="181"/>
      <c r="CG119" s="181"/>
      <c r="CH119" s="181"/>
      <c r="CI119" s="181"/>
      <c r="CJ119" s="85"/>
    </row>
    <row r="120" spans="1:88" ht="11.25" customHeight="1" x14ac:dyDescent="0.25">
      <c r="A120" s="180" t="s">
        <v>1744</v>
      </c>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c r="AA120" s="180"/>
      <c r="AB120" s="180"/>
      <c r="AC120" s="180"/>
      <c r="AD120" s="180"/>
      <c r="AE120" s="180"/>
      <c r="AF120" s="180"/>
      <c r="AG120" s="180"/>
      <c r="AH120" s="180"/>
      <c r="AI120" s="180"/>
      <c r="AJ120" s="180"/>
      <c r="AK120" s="180"/>
      <c r="AL120" s="180"/>
      <c r="AM120" s="180"/>
      <c r="AN120" s="180"/>
      <c r="AO120" s="180"/>
      <c r="AP120" s="180"/>
      <c r="AQ120" s="180"/>
      <c r="AR120" s="180"/>
      <c r="AS120" s="180"/>
      <c r="AT120" s="180"/>
      <c r="AU120" s="180"/>
      <c r="AV120" s="180"/>
      <c r="AW120" s="180"/>
      <c r="AX120" s="180"/>
      <c r="AY120" s="180"/>
      <c r="AZ120" s="180"/>
      <c r="BA120" s="180"/>
      <c r="BB120" s="180"/>
      <c r="BC120" s="180"/>
      <c r="BD120" s="180"/>
      <c r="BE120" s="180"/>
      <c r="BF120" s="180"/>
      <c r="BG120" s="180"/>
      <c r="BH120" s="180"/>
      <c r="BI120" s="180"/>
      <c r="BJ120" s="180"/>
      <c r="BK120" s="180"/>
      <c r="BL120" s="180"/>
      <c r="BM120" s="180"/>
      <c r="BN120" s="180"/>
      <c r="BO120" s="180"/>
      <c r="BP120" s="180"/>
      <c r="BQ120" s="180"/>
      <c r="BR120" s="180"/>
      <c r="BS120" s="180"/>
      <c r="BT120" s="180"/>
      <c r="BU120" s="180"/>
      <c r="BV120" s="180"/>
      <c r="BW120" s="180"/>
      <c r="BX120" s="180"/>
      <c r="BY120" s="180"/>
      <c r="BZ120" s="180"/>
      <c r="CA120" s="180"/>
      <c r="CB120" s="180"/>
      <c r="CC120" s="180"/>
      <c r="CD120" s="180"/>
      <c r="CE120" s="180"/>
      <c r="CF120" s="180"/>
      <c r="CG120" s="180"/>
      <c r="CH120" s="180"/>
      <c r="CI120" s="180"/>
      <c r="CJ120" s="85"/>
    </row>
    <row r="121" spans="1:88" x14ac:dyDescent="0.25">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c r="AA121" s="180"/>
      <c r="AB121" s="180"/>
      <c r="AC121" s="180"/>
      <c r="AD121" s="180"/>
      <c r="AE121" s="180"/>
      <c r="AF121" s="180"/>
      <c r="AG121" s="180"/>
      <c r="AH121" s="180"/>
      <c r="AI121" s="180"/>
      <c r="AJ121" s="180"/>
      <c r="AK121" s="180"/>
      <c r="AL121" s="180"/>
      <c r="AM121" s="180"/>
      <c r="AN121" s="180"/>
      <c r="AO121" s="180"/>
      <c r="AP121" s="180"/>
      <c r="AQ121" s="180"/>
      <c r="AR121" s="180"/>
      <c r="AS121" s="180"/>
      <c r="AT121" s="180"/>
      <c r="AU121" s="180"/>
      <c r="AV121" s="180"/>
      <c r="AW121" s="180"/>
      <c r="AX121" s="180"/>
      <c r="AY121" s="180"/>
      <c r="AZ121" s="180"/>
      <c r="BA121" s="180"/>
      <c r="BB121" s="180"/>
      <c r="BC121" s="180"/>
      <c r="BD121" s="180"/>
      <c r="BE121" s="180"/>
      <c r="BF121" s="180"/>
      <c r="BG121" s="180"/>
      <c r="BH121" s="180"/>
      <c r="BI121" s="180"/>
      <c r="BJ121" s="180"/>
      <c r="BK121" s="180"/>
      <c r="BL121" s="180"/>
      <c r="BM121" s="180"/>
      <c r="BN121" s="180"/>
      <c r="BO121" s="180"/>
      <c r="BP121" s="180"/>
      <c r="BQ121" s="180"/>
      <c r="BR121" s="180"/>
      <c r="BS121" s="180"/>
      <c r="BT121" s="180"/>
      <c r="BU121" s="180"/>
      <c r="BV121" s="180"/>
      <c r="BW121" s="180"/>
      <c r="BX121" s="180"/>
      <c r="BY121" s="180"/>
      <c r="BZ121" s="180"/>
      <c r="CA121" s="180"/>
      <c r="CB121" s="180"/>
      <c r="CC121" s="180"/>
      <c r="CD121" s="180"/>
      <c r="CE121" s="180"/>
      <c r="CF121" s="180"/>
      <c r="CG121" s="180"/>
      <c r="CH121" s="180"/>
      <c r="CI121" s="180"/>
      <c r="CJ121" s="85"/>
    </row>
    <row r="122" spans="1:88" ht="11.25" customHeight="1" x14ac:dyDescent="0.25">
      <c r="A122" s="180" t="s">
        <v>1743</v>
      </c>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c r="AA122" s="180"/>
      <c r="AB122" s="180"/>
      <c r="AC122" s="180"/>
      <c r="AD122" s="180"/>
      <c r="AE122" s="180"/>
      <c r="AF122" s="180"/>
      <c r="AG122" s="180"/>
      <c r="AH122" s="180"/>
      <c r="AI122" s="180"/>
      <c r="AJ122" s="180"/>
      <c r="AK122" s="180"/>
      <c r="AL122" s="180"/>
      <c r="AM122" s="180"/>
      <c r="AN122" s="180"/>
      <c r="AO122" s="180"/>
      <c r="AP122" s="180"/>
      <c r="AQ122" s="180"/>
      <c r="AR122" s="180"/>
      <c r="AS122" s="180"/>
      <c r="AT122" s="180"/>
      <c r="AU122" s="180"/>
      <c r="AV122" s="180"/>
      <c r="AW122" s="180"/>
      <c r="AX122" s="180"/>
      <c r="AY122" s="180"/>
      <c r="AZ122" s="180"/>
      <c r="BA122" s="180"/>
      <c r="BB122" s="180"/>
      <c r="BC122" s="180"/>
      <c r="BD122" s="180"/>
      <c r="BE122" s="180"/>
      <c r="BF122" s="180"/>
      <c r="BG122" s="180"/>
      <c r="BH122" s="180"/>
      <c r="BI122" s="180"/>
      <c r="BJ122" s="180"/>
      <c r="BK122" s="180"/>
      <c r="BL122" s="180"/>
      <c r="BM122" s="180"/>
      <c r="BN122" s="180"/>
      <c r="BO122" s="180"/>
      <c r="BP122" s="180"/>
      <c r="BQ122" s="180"/>
      <c r="BR122" s="180"/>
      <c r="BS122" s="180"/>
      <c r="BT122" s="180"/>
      <c r="BU122" s="180"/>
      <c r="BV122" s="180"/>
      <c r="BW122" s="180"/>
      <c r="BX122" s="180"/>
      <c r="BY122" s="180"/>
      <c r="BZ122" s="180"/>
      <c r="CA122" s="180"/>
      <c r="CB122" s="180"/>
      <c r="CC122" s="180"/>
      <c r="CD122" s="180"/>
      <c r="CE122" s="180"/>
      <c r="CF122" s="180"/>
      <c r="CG122" s="180"/>
      <c r="CH122" s="180"/>
      <c r="CI122" s="180"/>
      <c r="CJ122" s="85"/>
    </row>
    <row r="123" spans="1:88" x14ac:dyDescent="0.25">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c r="AA123" s="180"/>
      <c r="AB123" s="180"/>
      <c r="AC123" s="180"/>
      <c r="AD123" s="180"/>
      <c r="AE123" s="180"/>
      <c r="AF123" s="180"/>
      <c r="AG123" s="180"/>
      <c r="AH123" s="180"/>
      <c r="AI123" s="180"/>
      <c r="AJ123" s="180"/>
      <c r="AK123" s="180"/>
      <c r="AL123" s="180"/>
      <c r="AM123" s="180"/>
      <c r="AN123" s="180"/>
      <c r="AO123" s="180"/>
      <c r="AP123" s="180"/>
      <c r="AQ123" s="180"/>
      <c r="AR123" s="180"/>
      <c r="AS123" s="180"/>
      <c r="AT123" s="180"/>
      <c r="AU123" s="180"/>
      <c r="AV123" s="180"/>
      <c r="AW123" s="180"/>
      <c r="AX123" s="180"/>
      <c r="AY123" s="180"/>
      <c r="AZ123" s="180"/>
      <c r="BA123" s="180"/>
      <c r="BB123" s="180"/>
      <c r="BC123" s="180"/>
      <c r="BD123" s="180"/>
      <c r="BE123" s="180"/>
      <c r="BF123" s="180"/>
      <c r="BG123" s="180"/>
      <c r="BH123" s="180"/>
      <c r="BI123" s="180"/>
      <c r="BJ123" s="180"/>
      <c r="BK123" s="180"/>
      <c r="BL123" s="180"/>
      <c r="BM123" s="180"/>
      <c r="BN123" s="180"/>
      <c r="BO123" s="180"/>
      <c r="BP123" s="180"/>
      <c r="BQ123" s="180"/>
      <c r="BR123" s="180"/>
      <c r="BS123" s="180"/>
      <c r="BT123" s="180"/>
      <c r="BU123" s="180"/>
      <c r="BV123" s="180"/>
      <c r="BW123" s="180"/>
      <c r="BX123" s="180"/>
      <c r="BY123" s="180"/>
      <c r="BZ123" s="180"/>
      <c r="CA123" s="180"/>
      <c r="CB123" s="180"/>
      <c r="CC123" s="180"/>
      <c r="CD123" s="180"/>
      <c r="CE123" s="180"/>
      <c r="CF123" s="180"/>
      <c r="CG123" s="180"/>
      <c r="CH123" s="180"/>
      <c r="CI123" s="180"/>
      <c r="CJ123" s="85"/>
    </row>
    <row r="124" spans="1:88" x14ac:dyDescent="0.25">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c r="AA124" s="180"/>
      <c r="AB124" s="180"/>
      <c r="AC124" s="180"/>
      <c r="AD124" s="180"/>
      <c r="AE124" s="180"/>
      <c r="AF124" s="180"/>
      <c r="AG124" s="180"/>
      <c r="AH124" s="180"/>
      <c r="AI124" s="180"/>
      <c r="AJ124" s="180"/>
      <c r="AK124" s="180"/>
      <c r="AL124" s="180"/>
      <c r="AM124" s="180"/>
      <c r="AN124" s="180"/>
      <c r="AO124" s="180"/>
      <c r="AP124" s="180"/>
      <c r="AQ124" s="180"/>
      <c r="AR124" s="180"/>
      <c r="AS124" s="180"/>
      <c r="AT124" s="180"/>
      <c r="AU124" s="180"/>
      <c r="AV124" s="180"/>
      <c r="AW124" s="180"/>
      <c r="AX124" s="180"/>
      <c r="AY124" s="180"/>
      <c r="AZ124" s="180"/>
      <c r="BA124" s="180"/>
      <c r="BB124" s="180"/>
      <c r="BC124" s="180"/>
      <c r="BD124" s="180"/>
      <c r="BE124" s="180"/>
      <c r="BF124" s="180"/>
      <c r="BG124" s="180"/>
      <c r="BH124" s="180"/>
      <c r="BI124" s="180"/>
      <c r="BJ124" s="180"/>
      <c r="BK124" s="180"/>
      <c r="BL124" s="180"/>
      <c r="BM124" s="180"/>
      <c r="BN124" s="180"/>
      <c r="BO124" s="180"/>
      <c r="BP124" s="180"/>
      <c r="BQ124" s="180"/>
      <c r="BR124" s="180"/>
      <c r="BS124" s="180"/>
      <c r="BT124" s="180"/>
      <c r="BU124" s="180"/>
      <c r="BV124" s="180"/>
      <c r="BW124" s="180"/>
      <c r="BX124" s="180"/>
      <c r="BY124" s="180"/>
      <c r="BZ124" s="180"/>
      <c r="CA124" s="180"/>
      <c r="CB124" s="180"/>
      <c r="CC124" s="180"/>
      <c r="CD124" s="180"/>
      <c r="CE124" s="180"/>
      <c r="CF124" s="180"/>
      <c r="CG124" s="180"/>
      <c r="CH124" s="180"/>
      <c r="CI124" s="180"/>
      <c r="CJ124" s="85"/>
    </row>
    <row r="125" spans="1:88" x14ac:dyDescent="0.25">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c r="AA125" s="180"/>
      <c r="AB125" s="180"/>
      <c r="AC125" s="180"/>
      <c r="AD125" s="180"/>
      <c r="AE125" s="180"/>
      <c r="AF125" s="180"/>
      <c r="AG125" s="180"/>
      <c r="AH125" s="180"/>
      <c r="AI125" s="180"/>
      <c r="AJ125" s="180"/>
      <c r="AK125" s="180"/>
      <c r="AL125" s="180"/>
      <c r="AM125" s="180"/>
      <c r="AN125" s="180"/>
      <c r="AO125" s="180"/>
      <c r="AP125" s="180"/>
      <c r="AQ125" s="180"/>
      <c r="AR125" s="180"/>
      <c r="AS125" s="180"/>
      <c r="AT125" s="180"/>
      <c r="AU125" s="180"/>
      <c r="AV125" s="180"/>
      <c r="AW125" s="180"/>
      <c r="AX125" s="180"/>
      <c r="AY125" s="180"/>
      <c r="AZ125" s="180"/>
      <c r="BA125" s="180"/>
      <c r="BB125" s="180"/>
      <c r="BC125" s="180"/>
      <c r="BD125" s="180"/>
      <c r="BE125" s="180"/>
      <c r="BF125" s="180"/>
      <c r="BG125" s="180"/>
      <c r="BH125" s="180"/>
      <c r="BI125" s="180"/>
      <c r="BJ125" s="180"/>
      <c r="BK125" s="180"/>
      <c r="BL125" s="180"/>
      <c r="BM125" s="180"/>
      <c r="BN125" s="180"/>
      <c r="BO125" s="180"/>
      <c r="BP125" s="180"/>
      <c r="BQ125" s="180"/>
      <c r="BR125" s="180"/>
      <c r="BS125" s="180"/>
      <c r="BT125" s="180"/>
      <c r="BU125" s="180"/>
      <c r="BV125" s="180"/>
      <c r="BW125" s="180"/>
      <c r="BX125" s="180"/>
      <c r="BY125" s="180"/>
      <c r="BZ125" s="180"/>
      <c r="CA125" s="180"/>
      <c r="CB125" s="180"/>
      <c r="CC125" s="180"/>
      <c r="CD125" s="180"/>
      <c r="CE125" s="180"/>
      <c r="CF125" s="180"/>
      <c r="CG125" s="180"/>
      <c r="CH125" s="180"/>
      <c r="CI125" s="180"/>
      <c r="CJ125" s="85"/>
    </row>
    <row r="126" spans="1:88" x14ac:dyDescent="0.25">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c r="AA126" s="180"/>
      <c r="AB126" s="180"/>
      <c r="AC126" s="180"/>
      <c r="AD126" s="180"/>
      <c r="AE126" s="180"/>
      <c r="AF126" s="180"/>
      <c r="AG126" s="180"/>
      <c r="AH126" s="180"/>
      <c r="AI126" s="180"/>
      <c r="AJ126" s="180"/>
      <c r="AK126" s="180"/>
      <c r="AL126" s="180"/>
      <c r="AM126" s="180"/>
      <c r="AN126" s="180"/>
      <c r="AO126" s="180"/>
      <c r="AP126" s="180"/>
      <c r="AQ126" s="180"/>
      <c r="AR126" s="180"/>
      <c r="AS126" s="180"/>
      <c r="AT126" s="180"/>
      <c r="AU126" s="180"/>
      <c r="AV126" s="180"/>
      <c r="AW126" s="180"/>
      <c r="AX126" s="180"/>
      <c r="AY126" s="180"/>
      <c r="AZ126" s="180"/>
      <c r="BA126" s="180"/>
      <c r="BB126" s="180"/>
      <c r="BC126" s="180"/>
      <c r="BD126" s="180"/>
      <c r="BE126" s="180"/>
      <c r="BF126" s="180"/>
      <c r="BG126" s="180"/>
      <c r="BH126" s="180"/>
      <c r="BI126" s="180"/>
      <c r="BJ126" s="180"/>
      <c r="BK126" s="180"/>
      <c r="BL126" s="180"/>
      <c r="BM126" s="180"/>
      <c r="BN126" s="180"/>
      <c r="BO126" s="180"/>
      <c r="BP126" s="180"/>
      <c r="BQ126" s="180"/>
      <c r="BR126" s="180"/>
      <c r="BS126" s="180"/>
      <c r="BT126" s="180"/>
      <c r="BU126" s="180"/>
      <c r="BV126" s="180"/>
      <c r="BW126" s="180"/>
      <c r="BX126" s="180"/>
      <c r="BY126" s="180"/>
      <c r="BZ126" s="180"/>
      <c r="CA126" s="180"/>
      <c r="CB126" s="180"/>
      <c r="CC126" s="180"/>
      <c r="CD126" s="180"/>
      <c r="CE126" s="180"/>
      <c r="CF126" s="180"/>
      <c r="CG126" s="180"/>
      <c r="CH126" s="180"/>
      <c r="CI126" s="180"/>
      <c r="CJ126" s="85"/>
    </row>
    <row r="127" spans="1:88" x14ac:dyDescent="0.25">
      <c r="A127" s="180" t="s">
        <v>1742</v>
      </c>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c r="AA127" s="180"/>
      <c r="AB127" s="180"/>
      <c r="AC127" s="180"/>
      <c r="AD127" s="180"/>
      <c r="AE127" s="180"/>
      <c r="AF127" s="180"/>
      <c r="AG127" s="180"/>
      <c r="AH127" s="180"/>
      <c r="AI127" s="180"/>
      <c r="AJ127" s="180"/>
      <c r="AK127" s="180"/>
      <c r="AL127" s="180"/>
      <c r="AM127" s="180"/>
      <c r="AN127" s="180"/>
      <c r="AO127" s="180"/>
      <c r="AP127" s="180"/>
      <c r="AQ127" s="180"/>
      <c r="AR127" s="180"/>
      <c r="AS127" s="180"/>
      <c r="AT127" s="180"/>
      <c r="AU127" s="180"/>
      <c r="AV127" s="180"/>
      <c r="AW127" s="180"/>
      <c r="AX127" s="180"/>
      <c r="AY127" s="180"/>
      <c r="AZ127" s="180"/>
      <c r="BA127" s="180"/>
      <c r="BB127" s="180"/>
      <c r="BC127" s="180"/>
      <c r="BD127" s="180"/>
      <c r="BE127" s="180"/>
      <c r="BF127" s="180"/>
      <c r="BG127" s="180"/>
      <c r="BH127" s="180"/>
      <c r="BI127" s="180"/>
      <c r="BJ127" s="180"/>
      <c r="BK127" s="180"/>
      <c r="BL127" s="180"/>
      <c r="BM127" s="180"/>
      <c r="BN127" s="180"/>
      <c r="BO127" s="180"/>
      <c r="BP127" s="180"/>
      <c r="BQ127" s="180"/>
      <c r="BR127" s="180"/>
      <c r="BS127" s="180"/>
      <c r="BT127" s="180"/>
      <c r="BU127" s="180"/>
      <c r="BV127" s="180"/>
      <c r="BW127" s="180"/>
      <c r="BX127" s="180"/>
      <c r="BY127" s="180"/>
      <c r="BZ127" s="180"/>
      <c r="CA127" s="180"/>
      <c r="CB127" s="180"/>
      <c r="CC127" s="180"/>
      <c r="CD127" s="180"/>
      <c r="CE127" s="180"/>
      <c r="CF127" s="180"/>
      <c r="CG127" s="180"/>
      <c r="CH127" s="180"/>
      <c r="CI127" s="180"/>
      <c r="CJ127" s="85"/>
    </row>
    <row r="128" spans="1:88" x14ac:dyDescent="0.25">
      <c r="A128" s="181" t="s">
        <v>1741</v>
      </c>
      <c r="B128" s="181"/>
      <c r="C128" s="181"/>
      <c r="D128" s="181"/>
      <c r="E128" s="181"/>
      <c r="F128" s="181"/>
      <c r="G128" s="181"/>
      <c r="H128" s="181"/>
      <c r="I128" s="181"/>
      <c r="J128" s="181"/>
      <c r="K128" s="181"/>
      <c r="L128" s="181"/>
      <c r="M128" s="181"/>
      <c r="N128" s="181"/>
      <c r="O128" s="181"/>
      <c r="P128" s="181"/>
      <c r="Q128" s="181"/>
      <c r="R128" s="181"/>
      <c r="S128" s="181"/>
      <c r="T128" s="181"/>
      <c r="U128" s="181"/>
      <c r="V128" s="181"/>
      <c r="W128" s="181"/>
      <c r="X128" s="181"/>
      <c r="Y128" s="181"/>
      <c r="Z128" s="181"/>
      <c r="AA128" s="181"/>
      <c r="AB128" s="181"/>
      <c r="AC128" s="181"/>
      <c r="AD128" s="181"/>
      <c r="AE128" s="181"/>
      <c r="AF128" s="181"/>
      <c r="AG128" s="181"/>
      <c r="AH128" s="181"/>
      <c r="AI128" s="181"/>
      <c r="AJ128" s="181"/>
      <c r="AK128" s="181"/>
      <c r="AL128" s="181"/>
      <c r="AM128" s="181"/>
      <c r="AN128" s="181"/>
      <c r="AO128" s="181"/>
      <c r="AP128" s="181"/>
      <c r="AQ128" s="181"/>
      <c r="AR128" s="181"/>
      <c r="AS128" s="181"/>
      <c r="AT128" s="181"/>
      <c r="AU128" s="181"/>
      <c r="AV128" s="181"/>
      <c r="AW128" s="181"/>
      <c r="AX128" s="181"/>
      <c r="AY128" s="181"/>
      <c r="AZ128" s="181"/>
      <c r="BA128" s="181"/>
      <c r="BB128" s="181"/>
      <c r="BC128" s="181"/>
      <c r="BD128" s="181"/>
      <c r="BE128" s="181"/>
      <c r="BF128" s="181"/>
      <c r="BG128" s="181"/>
      <c r="BH128" s="181"/>
      <c r="BI128" s="181"/>
      <c r="BJ128" s="181"/>
      <c r="BK128" s="181"/>
      <c r="BL128" s="181"/>
      <c r="BM128" s="181"/>
      <c r="BN128" s="181"/>
      <c r="BO128" s="181"/>
      <c r="BP128" s="181"/>
      <c r="BQ128" s="181"/>
      <c r="BR128" s="181"/>
      <c r="BS128" s="181"/>
      <c r="BT128" s="181"/>
      <c r="BU128" s="181"/>
      <c r="BV128" s="181"/>
      <c r="BW128" s="181"/>
      <c r="BX128" s="181"/>
      <c r="BY128" s="181"/>
      <c r="BZ128" s="181"/>
      <c r="CA128" s="181"/>
      <c r="CB128" s="181"/>
      <c r="CC128" s="181"/>
      <c r="CD128" s="181"/>
      <c r="CE128" s="181"/>
      <c r="CF128" s="181"/>
      <c r="CG128" s="181"/>
      <c r="CH128" s="181"/>
      <c r="CI128" s="181"/>
      <c r="CJ128" s="85"/>
    </row>
    <row r="129" spans="1:88" x14ac:dyDescent="0.25">
      <c r="A129" s="181"/>
      <c r="B129" s="181"/>
      <c r="C129" s="181"/>
      <c r="D129" s="181"/>
      <c r="E129" s="181"/>
      <c r="F129" s="181"/>
      <c r="G129" s="181"/>
      <c r="H129" s="181"/>
      <c r="I129" s="181"/>
      <c r="J129" s="181"/>
      <c r="K129" s="181"/>
      <c r="L129" s="181"/>
      <c r="M129" s="181"/>
      <c r="N129" s="181"/>
      <c r="O129" s="181"/>
      <c r="P129" s="181"/>
      <c r="Q129" s="181"/>
      <c r="R129" s="181"/>
      <c r="S129" s="181"/>
      <c r="T129" s="181"/>
      <c r="U129" s="181"/>
      <c r="V129" s="181"/>
      <c r="W129" s="181"/>
      <c r="X129" s="181"/>
      <c r="Y129" s="181"/>
      <c r="Z129" s="181"/>
      <c r="AA129" s="181"/>
      <c r="AB129" s="181"/>
      <c r="AC129" s="181"/>
      <c r="AD129" s="181"/>
      <c r="AE129" s="181"/>
      <c r="AF129" s="181"/>
      <c r="AG129" s="181"/>
      <c r="AH129" s="181"/>
      <c r="AI129" s="181"/>
      <c r="AJ129" s="181"/>
      <c r="AK129" s="181"/>
      <c r="AL129" s="181"/>
      <c r="AM129" s="181"/>
      <c r="AN129" s="181"/>
      <c r="AO129" s="181"/>
      <c r="AP129" s="181"/>
      <c r="AQ129" s="181"/>
      <c r="AR129" s="181"/>
      <c r="AS129" s="181"/>
      <c r="AT129" s="181"/>
      <c r="AU129" s="181"/>
      <c r="AV129" s="181"/>
      <c r="AW129" s="181"/>
      <c r="AX129" s="181"/>
      <c r="AY129" s="181"/>
      <c r="AZ129" s="181"/>
      <c r="BA129" s="181"/>
      <c r="BB129" s="181"/>
      <c r="BC129" s="181"/>
      <c r="BD129" s="181"/>
      <c r="BE129" s="181"/>
      <c r="BF129" s="181"/>
      <c r="BG129" s="181"/>
      <c r="BH129" s="181"/>
      <c r="BI129" s="181"/>
      <c r="BJ129" s="181"/>
      <c r="BK129" s="181"/>
      <c r="BL129" s="181"/>
      <c r="BM129" s="181"/>
      <c r="BN129" s="181"/>
      <c r="BO129" s="181"/>
      <c r="BP129" s="181"/>
      <c r="BQ129" s="181"/>
      <c r="BR129" s="181"/>
      <c r="BS129" s="181"/>
      <c r="BT129" s="181"/>
      <c r="BU129" s="181"/>
      <c r="BV129" s="181"/>
      <c r="BW129" s="181"/>
      <c r="BX129" s="181"/>
      <c r="BY129" s="181"/>
      <c r="BZ129" s="181"/>
      <c r="CA129" s="181"/>
      <c r="CB129" s="181"/>
      <c r="CC129" s="181"/>
      <c r="CD129" s="181"/>
      <c r="CE129" s="181"/>
      <c r="CF129" s="181"/>
      <c r="CG129" s="181"/>
      <c r="CH129" s="181"/>
      <c r="CI129" s="181"/>
      <c r="CJ129" s="85"/>
    </row>
    <row r="130" spans="1:88" x14ac:dyDescent="0.25">
      <c r="A130" s="181" t="s">
        <v>1740</v>
      </c>
      <c r="B130" s="181"/>
      <c r="C130" s="181"/>
      <c r="D130" s="181"/>
      <c r="E130" s="181"/>
      <c r="F130" s="181"/>
      <c r="G130" s="181"/>
      <c r="H130" s="181"/>
      <c r="I130" s="181"/>
      <c r="J130" s="181"/>
      <c r="K130" s="181"/>
      <c r="L130" s="181"/>
      <c r="M130" s="181"/>
      <c r="N130" s="181"/>
      <c r="O130" s="181"/>
      <c r="P130" s="181"/>
      <c r="Q130" s="181"/>
      <c r="R130" s="181"/>
      <c r="S130" s="181"/>
      <c r="T130" s="181"/>
      <c r="U130" s="181"/>
      <c r="V130" s="181"/>
      <c r="W130" s="181"/>
      <c r="X130" s="181"/>
      <c r="Y130" s="181"/>
      <c r="Z130" s="181"/>
      <c r="AA130" s="181"/>
      <c r="AB130" s="181"/>
      <c r="AC130" s="181"/>
      <c r="AD130" s="181"/>
      <c r="AE130" s="181"/>
      <c r="AF130" s="181"/>
      <c r="AG130" s="181"/>
      <c r="AH130" s="181"/>
      <c r="AI130" s="181"/>
      <c r="AJ130" s="181"/>
      <c r="AK130" s="181"/>
      <c r="AL130" s="181"/>
      <c r="AM130" s="181"/>
      <c r="AN130" s="181"/>
      <c r="AO130" s="181"/>
      <c r="AP130" s="181"/>
      <c r="AQ130" s="181"/>
      <c r="AR130" s="181"/>
      <c r="AS130" s="181"/>
      <c r="AT130" s="181"/>
      <c r="AU130" s="181"/>
      <c r="AV130" s="181"/>
      <c r="AW130" s="181"/>
      <c r="AX130" s="181"/>
      <c r="AY130" s="181"/>
      <c r="AZ130" s="181"/>
      <c r="BA130" s="181"/>
      <c r="BB130" s="181"/>
      <c r="BC130" s="181"/>
      <c r="BD130" s="181"/>
      <c r="BE130" s="181"/>
      <c r="BF130" s="181"/>
      <c r="BG130" s="181"/>
      <c r="BH130" s="181"/>
      <c r="BI130" s="181"/>
      <c r="BJ130" s="181"/>
      <c r="BK130" s="181"/>
      <c r="BL130" s="181"/>
      <c r="BM130" s="181"/>
      <c r="BN130" s="181"/>
      <c r="BO130" s="181"/>
      <c r="BP130" s="181"/>
      <c r="BQ130" s="181"/>
      <c r="BR130" s="181"/>
      <c r="BS130" s="181"/>
      <c r="BT130" s="181"/>
      <c r="BU130" s="181"/>
      <c r="BV130" s="181"/>
      <c r="BW130" s="181"/>
      <c r="BX130" s="181"/>
      <c r="BY130" s="181"/>
      <c r="BZ130" s="181"/>
      <c r="CA130" s="181"/>
      <c r="CB130" s="181"/>
      <c r="CC130" s="181"/>
      <c r="CD130" s="181"/>
      <c r="CE130" s="181"/>
      <c r="CF130" s="181"/>
      <c r="CG130" s="181"/>
      <c r="CH130" s="181"/>
      <c r="CI130" s="181"/>
      <c r="CJ130" s="85"/>
    </row>
    <row r="131" spans="1:88" x14ac:dyDescent="0.25">
      <c r="A131" s="181"/>
      <c r="B131" s="181"/>
      <c r="C131" s="181"/>
      <c r="D131" s="181"/>
      <c r="E131" s="181"/>
      <c r="F131" s="181"/>
      <c r="G131" s="181"/>
      <c r="H131" s="181"/>
      <c r="I131" s="181"/>
      <c r="J131" s="181"/>
      <c r="K131" s="181"/>
      <c r="L131" s="181"/>
      <c r="M131" s="181"/>
      <c r="N131" s="181"/>
      <c r="O131" s="181"/>
      <c r="P131" s="181"/>
      <c r="Q131" s="181"/>
      <c r="R131" s="181"/>
      <c r="S131" s="181"/>
      <c r="T131" s="181"/>
      <c r="U131" s="181"/>
      <c r="V131" s="181"/>
      <c r="W131" s="181"/>
      <c r="X131" s="181"/>
      <c r="Y131" s="181"/>
      <c r="Z131" s="181"/>
      <c r="AA131" s="181"/>
      <c r="AB131" s="181"/>
      <c r="AC131" s="181"/>
      <c r="AD131" s="181"/>
      <c r="AE131" s="181"/>
      <c r="AF131" s="181"/>
      <c r="AG131" s="181"/>
      <c r="AH131" s="181"/>
      <c r="AI131" s="181"/>
      <c r="AJ131" s="181"/>
      <c r="AK131" s="181"/>
      <c r="AL131" s="181"/>
      <c r="AM131" s="181"/>
      <c r="AN131" s="181"/>
      <c r="AO131" s="181"/>
      <c r="AP131" s="181"/>
      <c r="AQ131" s="181"/>
      <c r="AR131" s="181"/>
      <c r="AS131" s="181"/>
      <c r="AT131" s="181"/>
      <c r="AU131" s="181"/>
      <c r="AV131" s="181"/>
      <c r="AW131" s="181"/>
      <c r="AX131" s="181"/>
      <c r="AY131" s="181"/>
      <c r="AZ131" s="181"/>
      <c r="BA131" s="181"/>
      <c r="BB131" s="181"/>
      <c r="BC131" s="181"/>
      <c r="BD131" s="181"/>
      <c r="BE131" s="181"/>
      <c r="BF131" s="181"/>
      <c r="BG131" s="181"/>
      <c r="BH131" s="181"/>
      <c r="BI131" s="181"/>
      <c r="BJ131" s="181"/>
      <c r="BK131" s="181"/>
      <c r="BL131" s="181"/>
      <c r="BM131" s="181"/>
      <c r="BN131" s="181"/>
      <c r="BO131" s="181"/>
      <c r="BP131" s="181"/>
      <c r="BQ131" s="181"/>
      <c r="BR131" s="181"/>
      <c r="BS131" s="181"/>
      <c r="BT131" s="181"/>
      <c r="BU131" s="181"/>
      <c r="BV131" s="181"/>
      <c r="BW131" s="181"/>
      <c r="BX131" s="181"/>
      <c r="BY131" s="181"/>
      <c r="BZ131" s="181"/>
      <c r="CA131" s="181"/>
      <c r="CB131" s="181"/>
      <c r="CC131" s="181"/>
      <c r="CD131" s="181"/>
      <c r="CE131" s="181"/>
      <c r="CF131" s="181"/>
      <c r="CG131" s="181"/>
      <c r="CH131" s="181"/>
      <c r="CI131" s="181"/>
      <c r="CJ131" s="85"/>
    </row>
    <row r="132" spans="1:88" x14ac:dyDescent="0.25">
      <c r="A132" s="181"/>
      <c r="B132" s="181"/>
      <c r="C132" s="181"/>
      <c r="D132" s="181"/>
      <c r="E132" s="181"/>
      <c r="F132" s="181"/>
      <c r="G132" s="181"/>
      <c r="H132" s="181"/>
      <c r="I132" s="181"/>
      <c r="J132" s="181"/>
      <c r="K132" s="181"/>
      <c r="L132" s="181"/>
      <c r="M132" s="181"/>
      <c r="N132" s="181"/>
      <c r="O132" s="181"/>
      <c r="P132" s="181"/>
      <c r="Q132" s="181"/>
      <c r="R132" s="181"/>
      <c r="S132" s="181"/>
      <c r="T132" s="181"/>
      <c r="U132" s="181"/>
      <c r="V132" s="181"/>
      <c r="W132" s="181"/>
      <c r="X132" s="181"/>
      <c r="Y132" s="181"/>
      <c r="Z132" s="181"/>
      <c r="AA132" s="181"/>
      <c r="AB132" s="181"/>
      <c r="AC132" s="181"/>
      <c r="AD132" s="181"/>
      <c r="AE132" s="181"/>
      <c r="AF132" s="181"/>
      <c r="AG132" s="181"/>
      <c r="AH132" s="181"/>
      <c r="AI132" s="181"/>
      <c r="AJ132" s="181"/>
      <c r="AK132" s="181"/>
      <c r="AL132" s="181"/>
      <c r="AM132" s="181"/>
      <c r="AN132" s="181"/>
      <c r="AO132" s="181"/>
      <c r="AP132" s="181"/>
      <c r="AQ132" s="181"/>
      <c r="AR132" s="181"/>
      <c r="AS132" s="181"/>
      <c r="AT132" s="181"/>
      <c r="AU132" s="181"/>
      <c r="AV132" s="181"/>
      <c r="AW132" s="181"/>
      <c r="AX132" s="181"/>
      <c r="AY132" s="181"/>
      <c r="AZ132" s="181"/>
      <c r="BA132" s="181"/>
      <c r="BB132" s="181"/>
      <c r="BC132" s="181"/>
      <c r="BD132" s="181"/>
      <c r="BE132" s="181"/>
      <c r="BF132" s="181"/>
      <c r="BG132" s="181"/>
      <c r="BH132" s="181"/>
      <c r="BI132" s="181"/>
      <c r="BJ132" s="181"/>
      <c r="BK132" s="181"/>
      <c r="BL132" s="181"/>
      <c r="BM132" s="181"/>
      <c r="BN132" s="181"/>
      <c r="BO132" s="181"/>
      <c r="BP132" s="181"/>
      <c r="BQ132" s="181"/>
      <c r="BR132" s="181"/>
      <c r="BS132" s="181"/>
      <c r="BT132" s="181"/>
      <c r="BU132" s="181"/>
      <c r="BV132" s="181"/>
      <c r="BW132" s="181"/>
      <c r="BX132" s="181"/>
      <c r="BY132" s="181"/>
      <c r="BZ132" s="181"/>
      <c r="CA132" s="181"/>
      <c r="CB132" s="181"/>
      <c r="CC132" s="181"/>
      <c r="CD132" s="181"/>
      <c r="CE132" s="181"/>
      <c r="CF132" s="181"/>
      <c r="CG132" s="181"/>
      <c r="CH132" s="181"/>
      <c r="CI132" s="181"/>
      <c r="CJ132" s="85"/>
    </row>
    <row r="133" spans="1:88" x14ac:dyDescent="0.25">
      <c r="A133" s="181" t="s">
        <v>1739</v>
      </c>
      <c r="B133" s="181"/>
      <c r="C133" s="181"/>
      <c r="D133" s="181"/>
      <c r="E133" s="181"/>
      <c r="F133" s="181"/>
      <c r="G133" s="181"/>
      <c r="H133" s="181"/>
      <c r="I133" s="181"/>
      <c r="J133" s="181"/>
      <c r="K133" s="181"/>
      <c r="L133" s="181"/>
      <c r="M133" s="181"/>
      <c r="N133" s="181"/>
      <c r="O133" s="181"/>
      <c r="P133" s="181"/>
      <c r="Q133" s="181"/>
      <c r="R133" s="181"/>
      <c r="S133" s="181"/>
      <c r="T133" s="181"/>
      <c r="U133" s="181"/>
      <c r="V133" s="181"/>
      <c r="W133" s="181"/>
      <c r="X133" s="181"/>
      <c r="Y133" s="181"/>
      <c r="Z133" s="181"/>
      <c r="AA133" s="181"/>
      <c r="AB133" s="181"/>
      <c r="AC133" s="181"/>
      <c r="AD133" s="181"/>
      <c r="AE133" s="181"/>
      <c r="AF133" s="181"/>
      <c r="AG133" s="181"/>
      <c r="AH133" s="181"/>
      <c r="AI133" s="181"/>
      <c r="AJ133" s="181"/>
      <c r="AK133" s="181"/>
      <c r="AL133" s="181"/>
      <c r="AM133" s="181"/>
      <c r="AN133" s="181"/>
      <c r="AO133" s="181"/>
      <c r="AP133" s="181"/>
      <c r="AQ133" s="181"/>
      <c r="AR133" s="181"/>
      <c r="AS133" s="181"/>
      <c r="AT133" s="181"/>
      <c r="AU133" s="181"/>
      <c r="AV133" s="181"/>
      <c r="AW133" s="181"/>
      <c r="AX133" s="181"/>
      <c r="AY133" s="181"/>
      <c r="AZ133" s="181"/>
      <c r="BA133" s="181"/>
      <c r="BB133" s="181"/>
      <c r="BC133" s="181"/>
      <c r="BD133" s="181"/>
      <c r="BE133" s="181"/>
      <c r="BF133" s="181"/>
      <c r="BG133" s="181"/>
      <c r="BH133" s="181"/>
      <c r="BI133" s="181"/>
      <c r="BJ133" s="181"/>
      <c r="BK133" s="181"/>
      <c r="BL133" s="181"/>
      <c r="BM133" s="181"/>
      <c r="BN133" s="181"/>
      <c r="BO133" s="181"/>
      <c r="BP133" s="181"/>
      <c r="BQ133" s="181"/>
      <c r="BR133" s="181"/>
      <c r="BS133" s="181"/>
      <c r="BT133" s="181"/>
      <c r="BU133" s="181"/>
      <c r="BV133" s="181"/>
      <c r="BW133" s="181"/>
      <c r="BX133" s="181"/>
      <c r="BY133" s="181"/>
      <c r="BZ133" s="181"/>
      <c r="CA133" s="181"/>
      <c r="CB133" s="181"/>
      <c r="CC133" s="181"/>
      <c r="CD133" s="181"/>
      <c r="CE133" s="181"/>
      <c r="CF133" s="181"/>
      <c r="CG133" s="181"/>
      <c r="CH133" s="181"/>
      <c r="CI133" s="181"/>
      <c r="CJ133" s="85"/>
    </row>
    <row r="134" spans="1:88" x14ac:dyDescent="0.25">
      <c r="A134" s="181"/>
      <c r="B134" s="181"/>
      <c r="C134" s="181"/>
      <c r="D134" s="181"/>
      <c r="E134" s="181"/>
      <c r="F134" s="181"/>
      <c r="G134" s="181"/>
      <c r="H134" s="181"/>
      <c r="I134" s="181"/>
      <c r="J134" s="181"/>
      <c r="K134" s="181"/>
      <c r="L134" s="181"/>
      <c r="M134" s="181"/>
      <c r="N134" s="181"/>
      <c r="O134" s="181"/>
      <c r="P134" s="181"/>
      <c r="Q134" s="181"/>
      <c r="R134" s="181"/>
      <c r="S134" s="181"/>
      <c r="T134" s="181"/>
      <c r="U134" s="181"/>
      <c r="V134" s="181"/>
      <c r="W134" s="181"/>
      <c r="X134" s="181"/>
      <c r="Y134" s="181"/>
      <c r="Z134" s="181"/>
      <c r="AA134" s="181"/>
      <c r="AB134" s="181"/>
      <c r="AC134" s="181"/>
      <c r="AD134" s="181"/>
      <c r="AE134" s="181"/>
      <c r="AF134" s="181"/>
      <c r="AG134" s="181"/>
      <c r="AH134" s="181"/>
      <c r="AI134" s="181"/>
      <c r="AJ134" s="181"/>
      <c r="AK134" s="181"/>
      <c r="AL134" s="181"/>
      <c r="AM134" s="181"/>
      <c r="AN134" s="181"/>
      <c r="AO134" s="181"/>
      <c r="AP134" s="181"/>
      <c r="AQ134" s="181"/>
      <c r="AR134" s="181"/>
      <c r="AS134" s="181"/>
      <c r="AT134" s="181"/>
      <c r="AU134" s="181"/>
      <c r="AV134" s="181"/>
      <c r="AW134" s="181"/>
      <c r="AX134" s="181"/>
      <c r="AY134" s="181"/>
      <c r="AZ134" s="181"/>
      <c r="BA134" s="181"/>
      <c r="BB134" s="181"/>
      <c r="BC134" s="181"/>
      <c r="BD134" s="181"/>
      <c r="BE134" s="181"/>
      <c r="BF134" s="181"/>
      <c r="BG134" s="181"/>
      <c r="BH134" s="181"/>
      <c r="BI134" s="181"/>
      <c r="BJ134" s="181"/>
      <c r="BK134" s="181"/>
      <c r="BL134" s="181"/>
      <c r="BM134" s="181"/>
      <c r="BN134" s="181"/>
      <c r="BO134" s="181"/>
      <c r="BP134" s="181"/>
      <c r="BQ134" s="181"/>
      <c r="BR134" s="181"/>
      <c r="BS134" s="181"/>
      <c r="BT134" s="181"/>
      <c r="BU134" s="181"/>
      <c r="BV134" s="181"/>
      <c r="BW134" s="181"/>
      <c r="BX134" s="181"/>
      <c r="BY134" s="181"/>
      <c r="BZ134" s="181"/>
      <c r="CA134" s="181"/>
      <c r="CB134" s="181"/>
      <c r="CC134" s="181"/>
      <c r="CD134" s="181"/>
      <c r="CE134" s="181"/>
      <c r="CF134" s="181"/>
      <c r="CG134" s="181"/>
      <c r="CH134" s="181"/>
      <c r="CI134" s="181"/>
      <c r="CJ134" s="85"/>
    </row>
    <row r="135" spans="1:88" x14ac:dyDescent="0.25">
      <c r="A135" s="181"/>
      <c r="B135" s="181"/>
      <c r="C135" s="181"/>
      <c r="D135" s="181"/>
      <c r="E135" s="181"/>
      <c r="F135" s="181"/>
      <c r="G135" s="181"/>
      <c r="H135" s="181"/>
      <c r="I135" s="181"/>
      <c r="J135" s="181"/>
      <c r="K135" s="181"/>
      <c r="L135" s="181"/>
      <c r="M135" s="181"/>
      <c r="N135" s="181"/>
      <c r="O135" s="181"/>
      <c r="P135" s="181"/>
      <c r="Q135" s="181"/>
      <c r="R135" s="181"/>
      <c r="S135" s="181"/>
      <c r="T135" s="181"/>
      <c r="U135" s="181"/>
      <c r="V135" s="181"/>
      <c r="W135" s="181"/>
      <c r="X135" s="181"/>
      <c r="Y135" s="181"/>
      <c r="Z135" s="181"/>
      <c r="AA135" s="181"/>
      <c r="AB135" s="181"/>
      <c r="AC135" s="181"/>
      <c r="AD135" s="181"/>
      <c r="AE135" s="181"/>
      <c r="AF135" s="181"/>
      <c r="AG135" s="181"/>
      <c r="AH135" s="181"/>
      <c r="AI135" s="181"/>
      <c r="AJ135" s="181"/>
      <c r="AK135" s="181"/>
      <c r="AL135" s="181"/>
      <c r="AM135" s="181"/>
      <c r="AN135" s="181"/>
      <c r="AO135" s="181"/>
      <c r="AP135" s="181"/>
      <c r="AQ135" s="181"/>
      <c r="AR135" s="181"/>
      <c r="AS135" s="181"/>
      <c r="AT135" s="181"/>
      <c r="AU135" s="181"/>
      <c r="AV135" s="181"/>
      <c r="AW135" s="181"/>
      <c r="AX135" s="181"/>
      <c r="AY135" s="181"/>
      <c r="AZ135" s="181"/>
      <c r="BA135" s="181"/>
      <c r="BB135" s="181"/>
      <c r="BC135" s="181"/>
      <c r="BD135" s="181"/>
      <c r="BE135" s="181"/>
      <c r="BF135" s="181"/>
      <c r="BG135" s="181"/>
      <c r="BH135" s="181"/>
      <c r="BI135" s="181"/>
      <c r="BJ135" s="181"/>
      <c r="BK135" s="181"/>
      <c r="BL135" s="181"/>
      <c r="BM135" s="181"/>
      <c r="BN135" s="181"/>
      <c r="BO135" s="181"/>
      <c r="BP135" s="181"/>
      <c r="BQ135" s="181"/>
      <c r="BR135" s="181"/>
      <c r="BS135" s="181"/>
      <c r="BT135" s="181"/>
      <c r="BU135" s="181"/>
      <c r="BV135" s="181"/>
      <c r="BW135" s="181"/>
      <c r="BX135" s="181"/>
      <c r="BY135" s="181"/>
      <c r="BZ135" s="181"/>
      <c r="CA135" s="181"/>
      <c r="CB135" s="181"/>
      <c r="CC135" s="181"/>
      <c r="CD135" s="181"/>
      <c r="CE135" s="181"/>
      <c r="CF135" s="181"/>
      <c r="CG135" s="181"/>
      <c r="CH135" s="181"/>
      <c r="CI135" s="181"/>
      <c r="CJ135" s="85"/>
    </row>
    <row r="136" spans="1:88" x14ac:dyDescent="0.25">
      <c r="A136" s="185" t="s">
        <v>971</v>
      </c>
      <c r="B136" s="185"/>
      <c r="C136" s="185"/>
      <c r="D136" s="185"/>
      <c r="E136" s="185"/>
      <c r="F136" s="185"/>
      <c r="G136" s="185"/>
      <c r="H136" s="185"/>
      <c r="I136" s="185"/>
      <c r="J136" s="185"/>
      <c r="K136" s="185"/>
      <c r="L136" s="185"/>
      <c r="M136" s="185"/>
      <c r="N136" s="185"/>
      <c r="O136" s="185"/>
      <c r="P136" s="185"/>
      <c r="Q136" s="185"/>
      <c r="R136" s="185"/>
      <c r="S136" s="185"/>
      <c r="T136" s="185"/>
      <c r="U136" s="185"/>
      <c r="V136" s="185"/>
      <c r="W136" s="185"/>
      <c r="X136" s="185"/>
      <c r="Y136" s="185"/>
      <c r="Z136" s="185"/>
      <c r="AA136" s="185"/>
      <c r="AB136" s="185"/>
      <c r="AC136" s="185"/>
      <c r="AD136" s="185"/>
      <c r="AE136" s="185"/>
      <c r="AF136" s="185"/>
      <c r="AG136" s="185"/>
      <c r="AH136" s="185"/>
      <c r="AI136" s="185"/>
      <c r="AJ136" s="185"/>
      <c r="AK136" s="185"/>
      <c r="AL136" s="185"/>
      <c r="AM136" s="185"/>
      <c r="AN136" s="185"/>
      <c r="AO136" s="185"/>
      <c r="AP136" s="185"/>
      <c r="AQ136" s="185"/>
      <c r="AR136" s="185"/>
      <c r="AS136" s="185"/>
      <c r="AT136" s="185"/>
      <c r="AU136" s="185"/>
      <c r="AV136" s="185"/>
      <c r="AW136" s="185"/>
      <c r="AX136" s="185"/>
      <c r="AY136" s="185"/>
      <c r="AZ136" s="185"/>
      <c r="BA136" s="185"/>
      <c r="BB136" s="185"/>
      <c r="BC136" s="185"/>
      <c r="BD136" s="185"/>
      <c r="BE136" s="185"/>
      <c r="BF136" s="185"/>
      <c r="BG136" s="185"/>
      <c r="BH136" s="185"/>
      <c r="BI136" s="185"/>
      <c r="BJ136" s="185"/>
      <c r="BK136" s="185"/>
      <c r="BL136" s="185"/>
      <c r="BM136" s="185"/>
      <c r="BN136" s="185"/>
      <c r="BO136" s="185"/>
      <c r="BP136" s="185"/>
      <c r="BQ136" s="185"/>
      <c r="BR136" s="185"/>
      <c r="BS136" s="185"/>
      <c r="BT136" s="185"/>
      <c r="BU136" s="185"/>
      <c r="BV136" s="185"/>
      <c r="BW136" s="185"/>
      <c r="BX136" s="185"/>
      <c r="BY136" s="185"/>
      <c r="BZ136" s="185"/>
      <c r="CA136" s="185"/>
      <c r="CB136" s="185"/>
      <c r="CC136" s="185"/>
      <c r="CD136" s="185"/>
      <c r="CE136" s="185"/>
      <c r="CF136" s="185"/>
      <c r="CG136" s="185"/>
      <c r="CH136" s="185"/>
      <c r="CI136" s="185"/>
      <c r="CJ136" s="85"/>
    </row>
    <row r="137" spans="1:88" x14ac:dyDescent="0.25">
      <c r="A137" s="204" t="s">
        <v>972</v>
      </c>
      <c r="B137" s="205"/>
      <c r="C137" s="205"/>
      <c r="D137" s="205"/>
      <c r="E137" s="205"/>
      <c r="F137" s="205"/>
      <c r="G137" s="205"/>
      <c r="H137" s="205"/>
      <c r="I137" s="205"/>
      <c r="J137" s="205"/>
      <c r="K137" s="205"/>
      <c r="L137" s="205"/>
      <c r="M137" s="205"/>
      <c r="N137" s="205"/>
      <c r="O137" s="205"/>
      <c r="P137" s="205"/>
      <c r="Q137" s="205"/>
      <c r="R137" s="205"/>
      <c r="S137" s="205"/>
      <c r="T137" s="205"/>
      <c r="U137" s="205"/>
      <c r="V137" s="205"/>
      <c r="W137" s="205"/>
      <c r="X137" s="205"/>
      <c r="Y137" s="205"/>
      <c r="Z137" s="205"/>
      <c r="AA137" s="205"/>
      <c r="AB137" s="205"/>
      <c r="AC137" s="205"/>
      <c r="AD137" s="205"/>
      <c r="AE137" s="205"/>
      <c r="AF137" s="205"/>
      <c r="AG137" s="205"/>
      <c r="AH137" s="205"/>
      <c r="AI137" s="205"/>
      <c r="AJ137" s="205"/>
      <c r="AK137" s="205"/>
      <c r="AL137" s="205"/>
      <c r="AM137" s="205"/>
      <c r="AN137" s="205"/>
      <c r="AO137" s="205"/>
      <c r="AP137" s="205"/>
      <c r="AQ137" s="205"/>
      <c r="AR137" s="206"/>
      <c r="AS137" s="204" t="s">
        <v>973</v>
      </c>
      <c r="AT137" s="205"/>
      <c r="AU137" s="205"/>
      <c r="AV137" s="205"/>
      <c r="AW137" s="205"/>
      <c r="AX137" s="205"/>
      <c r="AY137" s="205"/>
      <c r="AZ137" s="205"/>
      <c r="BA137" s="205"/>
      <c r="BB137" s="205"/>
      <c r="BC137" s="205"/>
      <c r="BD137" s="205"/>
      <c r="BE137" s="205"/>
      <c r="BF137" s="205"/>
      <c r="BG137" s="205"/>
      <c r="BH137" s="205"/>
      <c r="BI137" s="205"/>
      <c r="BJ137" s="205"/>
      <c r="BK137" s="205"/>
      <c r="BL137" s="205"/>
      <c r="BM137" s="205"/>
      <c r="BN137" s="205"/>
      <c r="BO137" s="205"/>
      <c r="BP137" s="205"/>
      <c r="BQ137" s="205"/>
      <c r="BR137" s="205"/>
      <c r="BS137" s="205"/>
      <c r="BT137" s="205"/>
      <c r="BU137" s="205"/>
      <c r="BV137" s="205"/>
      <c r="BW137" s="205"/>
      <c r="BX137" s="205"/>
      <c r="BY137" s="205"/>
      <c r="BZ137" s="205"/>
      <c r="CA137" s="205"/>
      <c r="CB137" s="205"/>
      <c r="CC137" s="205"/>
      <c r="CD137" s="205"/>
      <c r="CE137" s="205"/>
      <c r="CF137" s="205"/>
      <c r="CG137" s="205"/>
      <c r="CH137" s="205"/>
      <c r="CI137" s="206"/>
      <c r="CJ137" s="85"/>
    </row>
    <row r="138" spans="1:88" x14ac:dyDescent="0.25">
      <c r="A138" s="198" t="s">
        <v>974</v>
      </c>
      <c r="B138" s="199"/>
      <c r="C138" s="199"/>
      <c r="D138" s="199"/>
      <c r="E138" s="199"/>
      <c r="F138" s="199"/>
      <c r="G138" s="199"/>
      <c r="H138" s="199"/>
      <c r="I138" s="199"/>
      <c r="J138" s="199"/>
      <c r="K138" s="199"/>
      <c r="L138" s="199"/>
      <c r="M138" s="199"/>
      <c r="N138" s="199"/>
      <c r="O138" s="199"/>
      <c r="P138" s="199"/>
      <c r="Q138" s="199"/>
      <c r="R138" s="199"/>
      <c r="S138" s="199"/>
      <c r="T138" s="199"/>
      <c r="U138" s="199"/>
      <c r="V138" s="199"/>
      <c r="W138" s="199"/>
      <c r="X138" s="199"/>
      <c r="Y138" s="199"/>
      <c r="Z138" s="199"/>
      <c r="AA138" s="199"/>
      <c r="AB138" s="199"/>
      <c r="AC138" s="199"/>
      <c r="AD138" s="199"/>
      <c r="AE138" s="199"/>
      <c r="AF138" s="199"/>
      <c r="AG138" s="199"/>
      <c r="AH138" s="199"/>
      <c r="AI138" s="199"/>
      <c r="AJ138" s="199"/>
      <c r="AK138" s="199"/>
      <c r="AL138" s="199"/>
      <c r="AM138" s="199"/>
      <c r="AN138" s="199"/>
      <c r="AO138" s="199"/>
      <c r="AP138" s="199"/>
      <c r="AQ138" s="199"/>
      <c r="AR138" s="200"/>
      <c r="AS138" s="207" t="s">
        <v>987</v>
      </c>
      <c r="AT138" s="208"/>
      <c r="AU138" s="208"/>
      <c r="AV138" s="208"/>
      <c r="AW138" s="208"/>
      <c r="AX138" s="208"/>
      <c r="AY138" s="208"/>
      <c r="AZ138" s="208"/>
      <c r="BA138" s="208"/>
      <c r="BB138" s="208"/>
      <c r="BC138" s="208"/>
      <c r="BD138" s="208"/>
      <c r="BE138" s="208"/>
      <c r="BF138" s="208"/>
      <c r="BG138" s="208"/>
      <c r="BH138" s="208"/>
      <c r="BI138" s="208"/>
      <c r="BJ138" s="208"/>
      <c r="BK138" s="208"/>
      <c r="BL138" s="208"/>
      <c r="BM138" s="208"/>
      <c r="BN138" s="208"/>
      <c r="BO138" s="208"/>
      <c r="BP138" s="208"/>
      <c r="BQ138" s="208"/>
      <c r="BR138" s="208"/>
      <c r="BS138" s="208"/>
      <c r="BT138" s="208"/>
      <c r="BU138" s="208"/>
      <c r="BV138" s="208"/>
      <c r="BW138" s="208"/>
      <c r="BX138" s="208"/>
      <c r="BY138" s="208"/>
      <c r="BZ138" s="208"/>
      <c r="CA138" s="208"/>
      <c r="CB138" s="208"/>
      <c r="CC138" s="208"/>
      <c r="CD138" s="208"/>
      <c r="CE138" s="208"/>
      <c r="CF138" s="208"/>
      <c r="CG138" s="208"/>
      <c r="CH138" s="208"/>
      <c r="CI138" s="209"/>
      <c r="CJ138" s="85"/>
    </row>
    <row r="139" spans="1:88" ht="11.25" customHeight="1" x14ac:dyDescent="0.25">
      <c r="A139" s="201" t="s">
        <v>975</v>
      </c>
      <c r="B139" s="202"/>
      <c r="C139" s="202"/>
      <c r="D139" s="202"/>
      <c r="E139" s="202"/>
      <c r="F139" s="202"/>
      <c r="G139" s="202"/>
      <c r="H139" s="202"/>
      <c r="I139" s="202"/>
      <c r="J139" s="202"/>
      <c r="K139" s="202"/>
      <c r="L139" s="202"/>
      <c r="M139" s="202"/>
      <c r="N139" s="202"/>
      <c r="O139" s="202"/>
      <c r="P139" s="202"/>
      <c r="Q139" s="202"/>
      <c r="R139" s="202"/>
      <c r="S139" s="202"/>
      <c r="T139" s="202"/>
      <c r="U139" s="202"/>
      <c r="V139" s="202"/>
      <c r="W139" s="202"/>
      <c r="X139" s="202"/>
      <c r="Y139" s="202"/>
      <c r="Z139" s="202"/>
      <c r="AA139" s="202"/>
      <c r="AB139" s="202"/>
      <c r="AC139" s="202"/>
      <c r="AD139" s="202"/>
      <c r="AE139" s="202"/>
      <c r="AF139" s="202"/>
      <c r="AG139" s="202"/>
      <c r="AH139" s="202"/>
      <c r="AI139" s="202"/>
      <c r="AJ139" s="202"/>
      <c r="AK139" s="202"/>
      <c r="AL139" s="202"/>
      <c r="AM139" s="202"/>
      <c r="AN139" s="202"/>
      <c r="AO139" s="202"/>
      <c r="AP139" s="202"/>
      <c r="AQ139" s="202"/>
      <c r="AR139" s="203"/>
      <c r="AS139" s="88"/>
      <c r="AT139" s="183" t="str">
        <f>Фамилия&amp;" "&amp;Имя&amp;" "&amp;Отчество</f>
        <v xml:space="preserve">  </v>
      </c>
      <c r="AU139" s="183"/>
      <c r="AV139" s="183"/>
      <c r="AW139" s="183"/>
      <c r="AX139" s="183"/>
      <c r="AY139" s="183"/>
      <c r="AZ139" s="183"/>
      <c r="BA139" s="183"/>
      <c r="BB139" s="183"/>
      <c r="BC139" s="183"/>
      <c r="BD139" s="183"/>
      <c r="BE139" s="183"/>
      <c r="BF139" s="183"/>
      <c r="BG139" s="183"/>
      <c r="BH139" s="183"/>
      <c r="BI139" s="183"/>
      <c r="BJ139" s="183"/>
      <c r="BK139" s="183"/>
      <c r="BL139" s="183"/>
      <c r="BM139" s="183"/>
      <c r="BN139" s="183"/>
      <c r="BO139" s="183"/>
      <c r="BP139" s="183"/>
      <c r="BQ139" s="183"/>
      <c r="BR139" s="183"/>
      <c r="BS139" s="183"/>
      <c r="BT139" s="183"/>
      <c r="BU139" s="183"/>
      <c r="BV139" s="183"/>
      <c r="BW139" s="183"/>
      <c r="BX139" s="183"/>
      <c r="BY139" s="183"/>
      <c r="BZ139" s="183"/>
      <c r="CA139" s="183"/>
      <c r="CB139" s="183"/>
      <c r="CC139" s="183"/>
      <c r="CD139" s="183"/>
      <c r="CE139" s="183"/>
      <c r="CF139" s="183"/>
      <c r="CG139" s="183"/>
      <c r="CH139" s="183"/>
      <c r="CI139" s="89"/>
      <c r="CJ139" s="85"/>
    </row>
    <row r="140" spans="1:88" x14ac:dyDescent="0.25">
      <c r="A140" s="201"/>
      <c r="B140" s="202"/>
      <c r="C140" s="202"/>
      <c r="D140" s="202"/>
      <c r="E140" s="202"/>
      <c r="F140" s="202"/>
      <c r="G140" s="202"/>
      <c r="H140" s="202"/>
      <c r="I140" s="202"/>
      <c r="J140" s="202"/>
      <c r="K140" s="202"/>
      <c r="L140" s="202"/>
      <c r="M140" s="202"/>
      <c r="N140" s="202"/>
      <c r="O140" s="202"/>
      <c r="P140" s="202"/>
      <c r="Q140" s="202"/>
      <c r="R140" s="202"/>
      <c r="S140" s="202"/>
      <c r="T140" s="202"/>
      <c r="U140" s="202"/>
      <c r="V140" s="202"/>
      <c r="W140" s="202"/>
      <c r="X140" s="202"/>
      <c r="Y140" s="202"/>
      <c r="Z140" s="202"/>
      <c r="AA140" s="202"/>
      <c r="AB140" s="202"/>
      <c r="AC140" s="202"/>
      <c r="AD140" s="202"/>
      <c r="AE140" s="202"/>
      <c r="AF140" s="202"/>
      <c r="AG140" s="202"/>
      <c r="AH140" s="202"/>
      <c r="AI140" s="202"/>
      <c r="AJ140" s="202"/>
      <c r="AK140" s="202"/>
      <c r="AL140" s="202"/>
      <c r="AM140" s="202"/>
      <c r="AN140" s="202"/>
      <c r="AO140" s="202"/>
      <c r="AP140" s="202"/>
      <c r="AQ140" s="202"/>
      <c r="AR140" s="203"/>
      <c r="AS140" s="88"/>
      <c r="AT140" s="87"/>
      <c r="AU140" s="87"/>
      <c r="AV140" s="87"/>
      <c r="AW140" s="87"/>
      <c r="AX140" s="87"/>
      <c r="AY140" s="87"/>
      <c r="AZ140" s="87"/>
      <c r="BA140" s="87"/>
      <c r="BB140" s="87"/>
      <c r="BC140" s="87"/>
      <c r="BD140" s="87"/>
      <c r="BE140" s="87"/>
      <c r="BF140" s="87"/>
      <c r="BG140" s="87"/>
      <c r="BH140" s="87"/>
      <c r="BI140" s="87"/>
      <c r="BJ140" s="87"/>
      <c r="BK140" s="87"/>
      <c r="BL140" s="87"/>
      <c r="BM140" s="87"/>
      <c r="BN140" s="87"/>
      <c r="BO140" s="87"/>
      <c r="BP140" s="87"/>
      <c r="BQ140" s="87"/>
      <c r="BR140" s="87"/>
      <c r="BS140" s="87"/>
      <c r="BT140" s="87"/>
      <c r="BU140" s="87"/>
      <c r="BV140" s="87"/>
      <c r="BW140" s="87"/>
      <c r="BX140" s="87"/>
      <c r="BY140" s="87"/>
      <c r="BZ140" s="87"/>
      <c r="CA140" s="87"/>
      <c r="CB140" s="87"/>
      <c r="CC140" s="87"/>
      <c r="CD140" s="87"/>
      <c r="CE140" s="87"/>
      <c r="CF140" s="87"/>
      <c r="CG140" s="87"/>
      <c r="CH140" s="87"/>
      <c r="CI140" s="89"/>
      <c r="CJ140" s="85"/>
    </row>
    <row r="141" spans="1:88" ht="11.25" customHeight="1" x14ac:dyDescent="0.25">
      <c r="A141" s="201" t="s">
        <v>976</v>
      </c>
      <c r="B141" s="202"/>
      <c r="C141" s="202"/>
      <c r="D141" s="202"/>
      <c r="E141" s="202"/>
      <c r="F141" s="202"/>
      <c r="G141" s="202"/>
      <c r="H141" s="202"/>
      <c r="I141" s="202"/>
      <c r="J141" s="202"/>
      <c r="K141" s="202"/>
      <c r="L141" s="202"/>
      <c r="M141" s="202"/>
      <c r="N141" s="202"/>
      <c r="O141" s="202"/>
      <c r="P141" s="202"/>
      <c r="Q141" s="202"/>
      <c r="R141" s="202"/>
      <c r="S141" s="202"/>
      <c r="T141" s="202"/>
      <c r="U141" s="202"/>
      <c r="V141" s="202"/>
      <c r="W141" s="202"/>
      <c r="X141" s="202"/>
      <c r="Y141" s="202"/>
      <c r="Z141" s="202"/>
      <c r="AA141" s="202"/>
      <c r="AB141" s="202"/>
      <c r="AC141" s="202"/>
      <c r="AD141" s="202"/>
      <c r="AE141" s="202"/>
      <c r="AF141" s="202"/>
      <c r="AG141" s="202"/>
      <c r="AH141" s="202"/>
      <c r="AI141" s="202"/>
      <c r="AJ141" s="202"/>
      <c r="AK141" s="202"/>
      <c r="AL141" s="202"/>
      <c r="AM141" s="202"/>
      <c r="AN141" s="202"/>
      <c r="AO141" s="202"/>
      <c r="AP141" s="202"/>
      <c r="AQ141" s="202"/>
      <c r="AR141" s="203"/>
      <c r="AS141" s="91"/>
      <c r="AT141" s="211" t="s">
        <v>988</v>
      </c>
      <c r="AU141" s="211"/>
      <c r="AV141" s="211"/>
      <c r="AW141" s="211"/>
      <c r="AX141" s="211"/>
      <c r="AY141" s="211"/>
      <c r="AZ141" s="211"/>
      <c r="BA141" s="211"/>
      <c r="BB141" s="211"/>
      <c r="BC141" s="211"/>
      <c r="BD141" s="211"/>
      <c r="BE141" s="211"/>
      <c r="BF141" s="211"/>
      <c r="BG141" s="211"/>
      <c r="BH141" s="211"/>
      <c r="BI141" s="211"/>
      <c r="BJ141" s="211"/>
      <c r="BK141" s="211"/>
      <c r="BL141" s="92"/>
      <c r="BM141" s="92"/>
      <c r="BN141" s="92"/>
      <c r="BO141" s="92"/>
      <c r="BP141" s="92"/>
      <c r="BQ141" s="92"/>
      <c r="BR141" s="92"/>
      <c r="BS141" s="92"/>
      <c r="BT141" s="92"/>
      <c r="BU141" s="92"/>
      <c r="BV141" s="92"/>
      <c r="BW141" s="92"/>
      <c r="BX141" s="92"/>
      <c r="BY141" s="92"/>
      <c r="BZ141" s="92"/>
      <c r="CA141" s="92"/>
      <c r="CB141" s="92"/>
      <c r="CC141" s="92"/>
      <c r="CD141" s="92"/>
      <c r="CE141" s="92"/>
      <c r="CF141" s="92"/>
      <c r="CG141" s="92"/>
      <c r="CH141" s="92"/>
      <c r="CI141" s="93"/>
      <c r="CJ141" s="85"/>
    </row>
    <row r="142" spans="1:88" x14ac:dyDescent="0.25">
      <c r="A142" s="201"/>
      <c r="B142" s="202"/>
      <c r="C142" s="202"/>
      <c r="D142" s="202"/>
      <c r="E142" s="202"/>
      <c r="F142" s="202"/>
      <c r="G142" s="202"/>
      <c r="H142" s="202"/>
      <c r="I142" s="202"/>
      <c r="J142" s="202"/>
      <c r="K142" s="202"/>
      <c r="L142" s="202"/>
      <c r="M142" s="202"/>
      <c r="N142" s="202"/>
      <c r="O142" s="202"/>
      <c r="P142" s="202"/>
      <c r="Q142" s="202"/>
      <c r="R142" s="202"/>
      <c r="S142" s="202"/>
      <c r="T142" s="202"/>
      <c r="U142" s="202"/>
      <c r="V142" s="202"/>
      <c r="W142" s="202"/>
      <c r="X142" s="202"/>
      <c r="Y142" s="202"/>
      <c r="Z142" s="202"/>
      <c r="AA142" s="202"/>
      <c r="AB142" s="202"/>
      <c r="AC142" s="202"/>
      <c r="AD142" s="202"/>
      <c r="AE142" s="202"/>
      <c r="AF142" s="202"/>
      <c r="AG142" s="202"/>
      <c r="AH142" s="202"/>
      <c r="AI142" s="202"/>
      <c r="AJ142" s="202"/>
      <c r="AK142" s="202"/>
      <c r="AL142" s="202"/>
      <c r="AM142" s="202"/>
      <c r="AN142" s="202"/>
      <c r="AO142" s="202"/>
      <c r="AP142" s="202"/>
      <c r="AQ142" s="202"/>
      <c r="AR142" s="203"/>
      <c r="AS142" s="91"/>
      <c r="AT142" s="210" t="str">
        <f>IF(Серия=""," ","серия: "&amp;Серия&amp;"     ")&amp;IF(Номер=""," ","номер: "&amp;Номер)</f>
        <v xml:space="preserve">  </v>
      </c>
      <c r="AU142" s="210"/>
      <c r="AV142" s="210"/>
      <c r="AW142" s="210"/>
      <c r="AX142" s="210"/>
      <c r="AY142" s="210"/>
      <c r="AZ142" s="210"/>
      <c r="BA142" s="210"/>
      <c r="BB142" s="210"/>
      <c r="BC142" s="210"/>
      <c r="BD142" s="210"/>
      <c r="BE142" s="210"/>
      <c r="BF142" s="210"/>
      <c r="BG142" s="210"/>
      <c r="BH142" s="210"/>
      <c r="BI142" s="210"/>
      <c r="BJ142" s="210"/>
      <c r="BK142" s="210"/>
      <c r="BL142" s="210"/>
      <c r="BM142" s="210"/>
      <c r="BN142" s="210"/>
      <c r="BO142" s="210"/>
      <c r="BP142" s="210"/>
      <c r="BQ142" s="210"/>
      <c r="BR142" s="210"/>
      <c r="BS142" s="210"/>
      <c r="BT142" s="210"/>
      <c r="BU142" s="210"/>
      <c r="BV142" s="210"/>
      <c r="BW142" s="210"/>
      <c r="BX142" s="210"/>
      <c r="BY142" s="210"/>
      <c r="BZ142" s="210"/>
      <c r="CA142" s="210"/>
      <c r="CB142" s="210"/>
      <c r="CC142" s="210"/>
      <c r="CD142" s="210"/>
      <c r="CE142" s="210"/>
      <c r="CF142" s="210"/>
      <c r="CG142" s="210"/>
      <c r="CH142" s="210"/>
      <c r="CI142" s="94"/>
      <c r="CJ142" s="85"/>
    </row>
    <row r="143" spans="1:88" ht="11.25" customHeight="1" x14ac:dyDescent="0.25">
      <c r="A143" s="201" t="s">
        <v>977</v>
      </c>
      <c r="B143" s="202"/>
      <c r="C143" s="202"/>
      <c r="D143" s="202"/>
      <c r="E143" s="202"/>
      <c r="F143" s="202"/>
      <c r="G143" s="202"/>
      <c r="H143" s="202"/>
      <c r="I143" s="202"/>
      <c r="J143" s="202"/>
      <c r="K143" s="202"/>
      <c r="L143" s="202"/>
      <c r="M143" s="202"/>
      <c r="N143" s="202"/>
      <c r="O143" s="202"/>
      <c r="P143" s="202"/>
      <c r="Q143" s="202"/>
      <c r="R143" s="202"/>
      <c r="S143" s="202"/>
      <c r="T143" s="202"/>
      <c r="U143" s="202"/>
      <c r="V143" s="202"/>
      <c r="W143" s="202"/>
      <c r="X143" s="202"/>
      <c r="Y143" s="202"/>
      <c r="Z143" s="202"/>
      <c r="AA143" s="202"/>
      <c r="AB143" s="202"/>
      <c r="AC143" s="202"/>
      <c r="AD143" s="202"/>
      <c r="AE143" s="202"/>
      <c r="AF143" s="202"/>
      <c r="AG143" s="202"/>
      <c r="AH143" s="202"/>
      <c r="AI143" s="202"/>
      <c r="AJ143" s="202"/>
      <c r="AK143" s="202"/>
      <c r="AL143" s="202"/>
      <c r="AM143" s="202"/>
      <c r="AN143" s="202"/>
      <c r="AO143" s="202"/>
      <c r="AP143" s="202"/>
      <c r="AQ143" s="202"/>
      <c r="AR143" s="203"/>
      <c r="AS143" s="88"/>
      <c r="AT143" s="213" t="str">
        <f>IF(Выдан=""," ","выдан: "&amp;Выдан)</f>
        <v xml:space="preserve"> </v>
      </c>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89"/>
      <c r="CJ143" s="85"/>
    </row>
    <row r="144" spans="1:88" ht="11.25" customHeight="1" x14ac:dyDescent="0.25">
      <c r="A144" s="201" t="s">
        <v>978</v>
      </c>
      <c r="B144" s="202"/>
      <c r="C144" s="202"/>
      <c r="D144" s="202"/>
      <c r="E144" s="202"/>
      <c r="F144" s="202"/>
      <c r="G144" s="202"/>
      <c r="H144" s="202"/>
      <c r="I144" s="202"/>
      <c r="J144" s="202"/>
      <c r="K144" s="202"/>
      <c r="L144" s="202"/>
      <c r="M144" s="202"/>
      <c r="N144" s="202"/>
      <c r="O144" s="202"/>
      <c r="P144" s="202"/>
      <c r="Q144" s="202"/>
      <c r="R144" s="202"/>
      <c r="S144" s="202"/>
      <c r="T144" s="202"/>
      <c r="U144" s="202"/>
      <c r="V144" s="202"/>
      <c r="W144" s="202"/>
      <c r="X144" s="202"/>
      <c r="Y144" s="202"/>
      <c r="Z144" s="202"/>
      <c r="AA144" s="202"/>
      <c r="AB144" s="202"/>
      <c r="AC144" s="202"/>
      <c r="AD144" s="202"/>
      <c r="AE144" s="202"/>
      <c r="AF144" s="202"/>
      <c r="AG144" s="202"/>
      <c r="AH144" s="202"/>
      <c r="AI144" s="202"/>
      <c r="AJ144" s="202"/>
      <c r="AK144" s="202"/>
      <c r="AL144" s="202"/>
      <c r="AM144" s="202"/>
      <c r="AN144" s="202"/>
      <c r="AO144" s="202"/>
      <c r="AP144" s="202"/>
      <c r="AQ144" s="202"/>
      <c r="AR144" s="203"/>
      <c r="AS144" s="91"/>
      <c r="AT144" s="214"/>
      <c r="AU144" s="214"/>
      <c r="AV144" s="214"/>
      <c r="AW144" s="214"/>
      <c r="AX144" s="214"/>
      <c r="AY144" s="214"/>
      <c r="AZ144" s="214"/>
      <c r="BA144" s="214"/>
      <c r="BB144" s="214"/>
      <c r="BC144" s="214"/>
      <c r="BD144" s="214"/>
      <c r="BE144" s="214"/>
      <c r="BF144" s="214"/>
      <c r="BG144" s="214"/>
      <c r="BH144" s="214"/>
      <c r="BI144" s="214"/>
      <c r="BJ144" s="214"/>
      <c r="BK144" s="214"/>
      <c r="BL144" s="214"/>
      <c r="BM144" s="214"/>
      <c r="BN144" s="214"/>
      <c r="BO144" s="214"/>
      <c r="BP144" s="214"/>
      <c r="BQ144" s="214"/>
      <c r="BR144" s="214"/>
      <c r="BS144" s="214"/>
      <c r="BT144" s="214"/>
      <c r="BU144" s="214"/>
      <c r="BV144" s="214"/>
      <c r="BW144" s="214"/>
      <c r="BX144" s="214"/>
      <c r="BY144" s="214"/>
      <c r="BZ144" s="214"/>
      <c r="CA144" s="214"/>
      <c r="CB144" s="214"/>
      <c r="CC144" s="214"/>
      <c r="CD144" s="214"/>
      <c r="CE144" s="214"/>
      <c r="CF144" s="214"/>
      <c r="CG144" s="214"/>
      <c r="CH144" s="214"/>
      <c r="CI144" s="89"/>
      <c r="CJ144" s="85"/>
    </row>
    <row r="145" spans="1:88" ht="11.25" customHeight="1" x14ac:dyDescent="0.25">
      <c r="A145" s="201" t="s">
        <v>979</v>
      </c>
      <c r="B145" s="202"/>
      <c r="C145" s="202"/>
      <c r="D145" s="202"/>
      <c r="E145" s="202"/>
      <c r="F145" s="202"/>
      <c r="G145" s="202"/>
      <c r="H145" s="202"/>
      <c r="I145" s="202"/>
      <c r="J145" s="202"/>
      <c r="K145" s="202"/>
      <c r="L145" s="202"/>
      <c r="M145" s="202"/>
      <c r="N145" s="202"/>
      <c r="O145" s="202"/>
      <c r="P145" s="202"/>
      <c r="Q145" s="202"/>
      <c r="R145" s="202"/>
      <c r="S145" s="202"/>
      <c r="T145" s="202"/>
      <c r="U145" s="202"/>
      <c r="V145" s="202"/>
      <c r="W145" s="202"/>
      <c r="X145" s="202"/>
      <c r="Y145" s="202"/>
      <c r="Z145" s="202"/>
      <c r="AA145" s="202"/>
      <c r="AB145" s="202"/>
      <c r="AC145" s="202"/>
      <c r="AD145" s="202"/>
      <c r="AE145" s="202"/>
      <c r="AF145" s="202"/>
      <c r="AG145" s="202"/>
      <c r="AH145" s="202"/>
      <c r="AI145" s="202"/>
      <c r="AJ145" s="202"/>
      <c r="AK145" s="202"/>
      <c r="AL145" s="202"/>
      <c r="AM145" s="202"/>
      <c r="AN145" s="202"/>
      <c r="AO145" s="202"/>
      <c r="AP145" s="202"/>
      <c r="AQ145" s="202"/>
      <c r="AR145" s="203"/>
      <c r="AS145" s="88"/>
      <c r="AT145" s="199" t="s">
        <v>989</v>
      </c>
      <c r="AU145" s="199"/>
      <c r="AV145" s="199"/>
      <c r="AW145" s="199"/>
      <c r="AX145" s="199"/>
      <c r="AY145" s="199"/>
      <c r="AZ145" s="199"/>
      <c r="BA145" s="199"/>
      <c r="BB145" s="199"/>
      <c r="BC145" s="199"/>
      <c r="BD145" s="199"/>
      <c r="BE145" s="199"/>
      <c r="BF145" s="199"/>
      <c r="BG145" s="199"/>
      <c r="BH145" s="199"/>
      <c r="BI145" s="92"/>
      <c r="BJ145" s="92"/>
      <c r="BK145" s="92"/>
      <c r="BL145" s="92"/>
      <c r="BM145" s="92"/>
      <c r="BN145" s="92"/>
      <c r="BO145" s="92"/>
      <c r="BP145" s="92"/>
      <c r="BQ145" s="87"/>
      <c r="BR145" s="87"/>
      <c r="BS145" s="87"/>
      <c r="BT145" s="87"/>
      <c r="BU145" s="87"/>
      <c r="BV145" s="87"/>
      <c r="BW145" s="87"/>
      <c r="BX145" s="87"/>
      <c r="BY145" s="87"/>
      <c r="BZ145" s="87"/>
      <c r="CA145" s="87"/>
      <c r="CB145" s="87"/>
      <c r="CC145" s="87"/>
      <c r="CD145" s="87"/>
      <c r="CE145" s="87"/>
      <c r="CF145" s="87"/>
      <c r="CG145" s="87"/>
      <c r="CH145" s="87"/>
      <c r="CI145" s="89"/>
      <c r="CJ145" s="85"/>
    </row>
    <row r="146" spans="1:88" ht="11.25" customHeight="1" x14ac:dyDescent="0.25">
      <c r="A146" s="201" t="s">
        <v>980</v>
      </c>
      <c r="B146" s="202"/>
      <c r="C146" s="202"/>
      <c r="D146" s="202"/>
      <c r="E146" s="202"/>
      <c r="F146" s="202"/>
      <c r="G146" s="202"/>
      <c r="H146" s="202"/>
      <c r="I146" s="202"/>
      <c r="J146" s="202"/>
      <c r="K146" s="202"/>
      <c r="L146" s="202"/>
      <c r="M146" s="202"/>
      <c r="N146" s="202"/>
      <c r="O146" s="202"/>
      <c r="P146" s="202"/>
      <c r="Q146" s="202"/>
      <c r="R146" s="202"/>
      <c r="S146" s="202"/>
      <c r="T146" s="202"/>
      <c r="U146" s="202"/>
      <c r="V146" s="202"/>
      <c r="W146" s="202"/>
      <c r="X146" s="202"/>
      <c r="Y146" s="202"/>
      <c r="Z146" s="202"/>
      <c r="AA146" s="202"/>
      <c r="AB146" s="202"/>
      <c r="AC146" s="202"/>
      <c r="AD146" s="202"/>
      <c r="AE146" s="202"/>
      <c r="AF146" s="202"/>
      <c r="AG146" s="202"/>
      <c r="AH146" s="202"/>
      <c r="AI146" s="202"/>
      <c r="AJ146" s="202"/>
      <c r="AK146" s="202"/>
      <c r="AL146" s="202"/>
      <c r="AM146" s="202"/>
      <c r="AN146" s="202"/>
      <c r="AO146" s="202"/>
      <c r="AP146" s="202"/>
      <c r="AQ146" s="202"/>
      <c r="AR146" s="203"/>
      <c r="AS146" s="88"/>
      <c r="AT146" s="216" t="str">
        <f>IF(Индекс="","",Индекс&amp;" ")&amp;IF(Адрес="","",Адрес)</f>
        <v/>
      </c>
      <c r="AU146" s="216"/>
      <c r="AV146" s="216"/>
      <c r="AW146" s="216"/>
      <c r="AX146" s="216"/>
      <c r="AY146" s="216"/>
      <c r="AZ146" s="216"/>
      <c r="BA146" s="216"/>
      <c r="BB146" s="216"/>
      <c r="BC146" s="216"/>
      <c r="BD146" s="216"/>
      <c r="BE146" s="216"/>
      <c r="BF146" s="216"/>
      <c r="BG146" s="216"/>
      <c r="BH146" s="216"/>
      <c r="BI146" s="216"/>
      <c r="BJ146" s="216"/>
      <c r="BK146" s="216"/>
      <c r="BL146" s="216"/>
      <c r="BM146" s="216"/>
      <c r="BN146" s="216"/>
      <c r="BO146" s="216"/>
      <c r="BP146" s="216"/>
      <c r="BQ146" s="216"/>
      <c r="BR146" s="216"/>
      <c r="BS146" s="216"/>
      <c r="BT146" s="216"/>
      <c r="BU146" s="216"/>
      <c r="BV146" s="216"/>
      <c r="BW146" s="216"/>
      <c r="BX146" s="216"/>
      <c r="BY146" s="216"/>
      <c r="BZ146" s="216"/>
      <c r="CA146" s="216"/>
      <c r="CB146" s="216"/>
      <c r="CC146" s="216"/>
      <c r="CD146" s="216"/>
      <c r="CE146" s="216"/>
      <c r="CF146" s="216"/>
      <c r="CG146" s="216"/>
      <c r="CH146" s="216"/>
      <c r="CI146" s="89"/>
      <c r="CJ146" s="85"/>
    </row>
    <row r="147" spans="1:88" x14ac:dyDescent="0.25">
      <c r="A147" s="201" t="s">
        <v>981</v>
      </c>
      <c r="B147" s="202"/>
      <c r="C147" s="202"/>
      <c r="D147" s="202"/>
      <c r="E147" s="202"/>
      <c r="F147" s="202"/>
      <c r="G147" s="202"/>
      <c r="H147" s="202"/>
      <c r="I147" s="202"/>
      <c r="J147" s="202"/>
      <c r="K147" s="202"/>
      <c r="L147" s="202"/>
      <c r="M147" s="202"/>
      <c r="N147" s="202"/>
      <c r="O147" s="202"/>
      <c r="P147" s="202"/>
      <c r="Q147" s="202"/>
      <c r="R147" s="202"/>
      <c r="S147" s="202"/>
      <c r="T147" s="202"/>
      <c r="U147" s="202"/>
      <c r="V147" s="202"/>
      <c r="W147" s="202"/>
      <c r="X147" s="202"/>
      <c r="Y147" s="202"/>
      <c r="Z147" s="202"/>
      <c r="AA147" s="202"/>
      <c r="AB147" s="202"/>
      <c r="AC147" s="202"/>
      <c r="AD147" s="202"/>
      <c r="AE147" s="202"/>
      <c r="AF147" s="202"/>
      <c r="AG147" s="202"/>
      <c r="AH147" s="202"/>
      <c r="AI147" s="202"/>
      <c r="AJ147" s="202"/>
      <c r="AK147" s="202"/>
      <c r="AL147" s="202"/>
      <c r="AM147" s="202"/>
      <c r="AN147" s="202"/>
      <c r="AO147" s="202"/>
      <c r="AP147" s="202"/>
      <c r="AQ147" s="202"/>
      <c r="AR147" s="203"/>
      <c r="AS147" s="88"/>
      <c r="AT147" s="217"/>
      <c r="AU147" s="217"/>
      <c r="AV147" s="217"/>
      <c r="AW147" s="217"/>
      <c r="AX147" s="217"/>
      <c r="AY147" s="217"/>
      <c r="AZ147" s="217"/>
      <c r="BA147" s="217"/>
      <c r="BB147" s="217"/>
      <c r="BC147" s="217"/>
      <c r="BD147" s="217"/>
      <c r="BE147" s="217"/>
      <c r="BF147" s="217"/>
      <c r="BG147" s="217"/>
      <c r="BH147" s="217"/>
      <c r="BI147" s="217"/>
      <c r="BJ147" s="217"/>
      <c r="BK147" s="217"/>
      <c r="BL147" s="217"/>
      <c r="BM147" s="217"/>
      <c r="BN147" s="217"/>
      <c r="BO147" s="217"/>
      <c r="BP147" s="217"/>
      <c r="BQ147" s="217"/>
      <c r="BR147" s="217"/>
      <c r="BS147" s="217"/>
      <c r="BT147" s="217"/>
      <c r="BU147" s="217"/>
      <c r="BV147" s="217"/>
      <c r="BW147" s="217"/>
      <c r="BX147" s="217"/>
      <c r="BY147" s="217"/>
      <c r="BZ147" s="217"/>
      <c r="CA147" s="217"/>
      <c r="CB147" s="217"/>
      <c r="CC147" s="217"/>
      <c r="CD147" s="217"/>
      <c r="CE147" s="217"/>
      <c r="CF147" s="217"/>
      <c r="CG147" s="217"/>
      <c r="CH147" s="217"/>
      <c r="CI147" s="89"/>
      <c r="CJ147" s="85"/>
    </row>
    <row r="148" spans="1:88" x14ac:dyDescent="0.25">
      <c r="A148" s="201" t="s">
        <v>982</v>
      </c>
      <c r="B148" s="202"/>
      <c r="C148" s="202"/>
      <c r="D148" s="202"/>
      <c r="E148" s="202"/>
      <c r="F148" s="202"/>
      <c r="G148" s="202"/>
      <c r="H148" s="202"/>
      <c r="I148" s="202"/>
      <c r="J148" s="202"/>
      <c r="K148" s="202"/>
      <c r="L148" s="202"/>
      <c r="M148" s="202"/>
      <c r="N148" s="202"/>
      <c r="O148" s="202"/>
      <c r="P148" s="202"/>
      <c r="Q148" s="202"/>
      <c r="R148" s="202"/>
      <c r="S148" s="202"/>
      <c r="T148" s="202"/>
      <c r="U148" s="202"/>
      <c r="V148" s="202"/>
      <c r="W148" s="202"/>
      <c r="X148" s="202"/>
      <c r="Y148" s="202"/>
      <c r="Z148" s="202"/>
      <c r="AA148" s="202"/>
      <c r="AB148" s="202"/>
      <c r="AC148" s="202"/>
      <c r="AD148" s="202"/>
      <c r="AE148" s="202"/>
      <c r="AF148" s="202"/>
      <c r="AG148" s="202"/>
      <c r="AH148" s="202"/>
      <c r="AI148" s="202"/>
      <c r="AJ148" s="202"/>
      <c r="AK148" s="202"/>
      <c r="AL148" s="202"/>
      <c r="AM148" s="202"/>
      <c r="AN148" s="202"/>
      <c r="AO148" s="202"/>
      <c r="AP148" s="202"/>
      <c r="AQ148" s="202"/>
      <c r="AR148" s="203"/>
      <c r="AS148" s="88"/>
      <c r="CI148" s="89"/>
      <c r="CJ148" s="85"/>
    </row>
    <row r="149" spans="1:88" x14ac:dyDescent="0.25">
      <c r="A149" s="201" t="s">
        <v>983</v>
      </c>
      <c r="B149" s="202"/>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c r="AM149" s="202"/>
      <c r="AN149" s="202"/>
      <c r="AO149" s="202"/>
      <c r="AP149" s="202"/>
      <c r="AQ149" s="202"/>
      <c r="AR149" s="203"/>
      <c r="AS149" s="88"/>
      <c r="AT149" s="199" t="s">
        <v>990</v>
      </c>
      <c r="AU149" s="199"/>
      <c r="AV149" s="199"/>
      <c r="AW149" s="199"/>
      <c r="AX149" s="199"/>
      <c r="AY149" s="199"/>
      <c r="AZ149" s="199"/>
      <c r="BA149" s="199"/>
      <c r="BB149" s="199"/>
      <c r="BC149" s="199"/>
      <c r="BD149" s="199"/>
      <c r="BE149" s="199"/>
      <c r="BF149" s="199"/>
      <c r="BG149" s="199"/>
      <c r="BH149" s="199"/>
      <c r="BI149" s="199"/>
      <c r="BJ149" s="199"/>
      <c r="BK149" s="199"/>
      <c r="BL149" s="199"/>
      <c r="BM149" s="199"/>
      <c r="BN149" s="199"/>
      <c r="BO149" s="199"/>
      <c r="BP149" s="199"/>
      <c r="BQ149" s="199"/>
      <c r="BR149" s="199"/>
      <c r="BS149" s="199"/>
      <c r="BT149" s="199"/>
      <c r="BU149" s="199"/>
      <c r="BV149" s="199"/>
      <c r="BW149" s="199"/>
      <c r="BX149" s="199"/>
      <c r="BY149" s="199"/>
      <c r="BZ149" s="199"/>
      <c r="CA149" s="199"/>
      <c r="CB149" s="199"/>
      <c r="CC149" s="199"/>
      <c r="CD149" s="199"/>
      <c r="CE149" s="199"/>
      <c r="CF149" s="199"/>
      <c r="CG149" s="199"/>
      <c r="CH149" s="199"/>
      <c r="CI149" s="89"/>
      <c r="CJ149" s="85"/>
    </row>
    <row r="150" spans="1:88" x14ac:dyDescent="0.15">
      <c r="A150" s="201" t="s">
        <v>984</v>
      </c>
      <c r="B150" s="202"/>
      <c r="C150" s="202"/>
      <c r="D150" s="202"/>
      <c r="E150" s="202"/>
      <c r="F150" s="202"/>
      <c r="G150" s="202"/>
      <c r="H150" s="202"/>
      <c r="I150" s="202"/>
      <c r="J150" s="202"/>
      <c r="K150" s="202"/>
      <c r="L150" s="202"/>
      <c r="M150" s="202"/>
      <c r="N150" s="202"/>
      <c r="O150" s="202"/>
      <c r="P150" s="202"/>
      <c r="Q150" s="202"/>
      <c r="R150" s="202"/>
      <c r="S150" s="202"/>
      <c r="T150" s="202"/>
      <c r="U150" s="202"/>
      <c r="V150" s="202"/>
      <c r="W150" s="202"/>
      <c r="X150" s="202"/>
      <c r="Y150" s="202"/>
      <c r="Z150" s="202"/>
      <c r="AA150" s="202"/>
      <c r="AB150" s="202"/>
      <c r="AC150" s="202"/>
      <c r="AD150" s="202"/>
      <c r="AE150" s="202"/>
      <c r="AF150" s="202"/>
      <c r="AG150" s="202"/>
      <c r="AH150" s="202"/>
      <c r="AI150" s="202"/>
      <c r="AJ150" s="202"/>
      <c r="AK150" s="202"/>
      <c r="AL150" s="202"/>
      <c r="AM150" s="202"/>
      <c r="AN150" s="202"/>
      <c r="AO150" s="202"/>
      <c r="AP150" s="202"/>
      <c r="AQ150" s="202"/>
      <c r="AR150" s="203"/>
      <c r="AS150" s="88"/>
      <c r="AT150" s="215" t="str">
        <f>IF(Телефон="","",Телефон)</f>
        <v/>
      </c>
      <c r="AU150" s="215"/>
      <c r="AV150" s="215"/>
      <c r="AW150" s="215"/>
      <c r="AX150" s="215"/>
      <c r="AY150" s="215"/>
      <c r="AZ150" s="215"/>
      <c r="BA150" s="215"/>
      <c r="BB150" s="215"/>
      <c r="BC150" s="215"/>
      <c r="BD150" s="215"/>
      <c r="BE150" s="215"/>
      <c r="BF150" s="215"/>
      <c r="BG150" s="215"/>
      <c r="BH150" s="215"/>
      <c r="BI150" s="215"/>
      <c r="BJ150" s="215"/>
      <c r="BK150" s="215"/>
      <c r="BL150" s="215"/>
      <c r="BM150" s="215"/>
      <c r="BN150" s="215"/>
      <c r="BO150" s="215"/>
      <c r="BP150" s="215"/>
      <c r="BQ150" s="215"/>
      <c r="BR150" s="215"/>
      <c r="BS150" s="215"/>
      <c r="BT150" s="215"/>
      <c r="BU150" s="215"/>
      <c r="BV150" s="215"/>
      <c r="BW150" s="215"/>
      <c r="BX150" s="215"/>
      <c r="BY150" s="215"/>
      <c r="BZ150" s="215"/>
      <c r="CA150" s="215"/>
      <c r="CB150" s="215"/>
      <c r="CC150" s="215"/>
      <c r="CD150" s="215"/>
      <c r="CE150" s="215"/>
      <c r="CF150" s="215"/>
      <c r="CG150" s="215"/>
      <c r="CH150" s="215"/>
      <c r="CI150" s="89"/>
      <c r="CJ150" s="85"/>
    </row>
    <row r="151" spans="1:88" ht="11.25" customHeight="1" x14ac:dyDescent="0.25">
      <c r="A151" s="220"/>
      <c r="B151" s="183"/>
      <c r="C151" s="183"/>
      <c r="D151" s="183"/>
      <c r="E151" s="183"/>
      <c r="F151" s="183"/>
      <c r="G151" s="183"/>
      <c r="H151" s="183"/>
      <c r="I151" s="183"/>
      <c r="J151" s="183"/>
      <c r="K151" s="183"/>
      <c r="L151" s="183"/>
      <c r="M151" s="183"/>
      <c r="N151" s="183"/>
      <c r="O151" s="183"/>
      <c r="P151" s="183"/>
      <c r="Q151" s="183"/>
      <c r="R151" s="183"/>
      <c r="S151" s="183"/>
      <c r="T151" s="183"/>
      <c r="U151" s="183"/>
      <c r="V151" s="87" t="s">
        <v>985</v>
      </c>
      <c r="W151" s="221" t="s">
        <v>986</v>
      </c>
      <c r="X151" s="221"/>
      <c r="Y151" s="221"/>
      <c r="Z151" s="221"/>
      <c r="AA151" s="221"/>
      <c r="AB151" s="221"/>
      <c r="AC151" s="221"/>
      <c r="AD151" s="221"/>
      <c r="AE151" s="221"/>
      <c r="AF151" s="221"/>
      <c r="AG151" s="221"/>
      <c r="AH151" s="221"/>
      <c r="AI151" s="221"/>
      <c r="AJ151" s="221"/>
      <c r="AK151" s="221"/>
      <c r="AL151" s="87" t="s">
        <v>985</v>
      </c>
      <c r="AM151" s="87"/>
      <c r="AN151" s="87"/>
      <c r="AO151" s="87"/>
      <c r="AP151" s="87"/>
      <c r="AQ151" s="87"/>
      <c r="AR151" s="89"/>
      <c r="AS151" s="87"/>
      <c r="AT151" s="183"/>
      <c r="AU151" s="183"/>
      <c r="AV151" s="183"/>
      <c r="AW151" s="183"/>
      <c r="AX151" s="183"/>
      <c r="AY151" s="183"/>
      <c r="AZ151" s="183"/>
      <c r="BA151" s="183"/>
      <c r="BB151" s="183"/>
      <c r="BC151" s="183"/>
      <c r="BD151" s="183"/>
      <c r="BE151" s="183"/>
      <c r="BF151" s="183"/>
      <c r="BG151" s="183"/>
      <c r="BH151" s="183"/>
      <c r="BI151" s="87" t="s">
        <v>985</v>
      </c>
      <c r="BJ151" s="183" t="str">
        <f>IF(Имя="","",LEFT(Имя,1)&amp;".")&amp;IF(Отчество="","",LEFT(Отчество,1)&amp;".")&amp;IF(Фамилия="","",Фамилия)</f>
        <v/>
      </c>
      <c r="BK151" s="183"/>
      <c r="BL151" s="183"/>
      <c r="BM151" s="183"/>
      <c r="BN151" s="183"/>
      <c r="BO151" s="183"/>
      <c r="BP151" s="183"/>
      <c r="BQ151" s="183"/>
      <c r="BR151" s="183"/>
      <c r="BS151" s="183"/>
      <c r="BT151" s="183"/>
      <c r="BU151" s="183"/>
      <c r="BV151" s="183"/>
      <c r="BW151" s="183"/>
      <c r="BX151" s="183"/>
      <c r="BY151" s="183"/>
      <c r="BZ151" s="183"/>
      <c r="CA151" s="183"/>
      <c r="CB151" s="183"/>
      <c r="CC151" s="183"/>
      <c r="CD151" s="183"/>
      <c r="CE151" s="183"/>
      <c r="CF151" s="183"/>
      <c r="CG151" s="183"/>
      <c r="CH151" s="87" t="s">
        <v>985</v>
      </c>
      <c r="CI151" s="89"/>
      <c r="CJ151" s="85"/>
    </row>
    <row r="152" spans="1:88" x14ac:dyDescent="0.25">
      <c r="A152" s="219" t="s">
        <v>991</v>
      </c>
      <c r="B152" s="210"/>
      <c r="C152" s="210"/>
      <c r="D152" s="210"/>
      <c r="E152" s="210"/>
      <c r="F152" s="210"/>
      <c r="G152" s="210"/>
      <c r="H152" s="210"/>
      <c r="I152" s="210"/>
      <c r="J152" s="210"/>
      <c r="K152" s="210"/>
      <c r="L152" s="90"/>
      <c r="M152" s="90"/>
      <c r="N152" s="90"/>
      <c r="O152" s="90"/>
      <c r="P152" s="90"/>
      <c r="Q152" s="90"/>
      <c r="R152" s="90"/>
      <c r="S152" s="90"/>
      <c r="T152" s="90"/>
      <c r="U152" s="90"/>
      <c r="V152" s="90"/>
      <c r="W152" s="90"/>
      <c r="X152" s="90"/>
      <c r="Y152" s="90"/>
      <c r="Z152" s="90"/>
      <c r="AA152" s="90"/>
      <c r="AB152" s="90"/>
      <c r="AC152" s="90"/>
      <c r="AD152" s="90"/>
      <c r="AE152" s="90"/>
      <c r="AF152" s="90"/>
      <c r="AG152" s="90"/>
      <c r="AH152" s="90"/>
      <c r="AI152" s="90"/>
      <c r="AJ152" s="90"/>
      <c r="AK152" s="90"/>
      <c r="AL152" s="90"/>
      <c r="AM152" s="90"/>
      <c r="AN152" s="90"/>
      <c r="AO152" s="90"/>
      <c r="AP152" s="90"/>
      <c r="AQ152" s="90"/>
      <c r="AR152" s="99"/>
      <c r="AS152" s="90"/>
      <c r="AT152" s="90"/>
      <c r="AU152" s="90"/>
      <c r="AV152" s="90"/>
      <c r="AW152" s="90"/>
      <c r="AX152" s="90"/>
      <c r="AY152" s="90"/>
      <c r="AZ152" s="90"/>
      <c r="BA152" s="90"/>
      <c r="BB152" s="90"/>
      <c r="BC152" s="90"/>
      <c r="BD152" s="90"/>
      <c r="BE152" s="90"/>
      <c r="BF152" s="90"/>
      <c r="BG152" s="90"/>
      <c r="BH152" s="90"/>
      <c r="BI152" s="90"/>
      <c r="BJ152" s="90"/>
      <c r="BK152" s="90"/>
      <c r="BL152" s="90"/>
      <c r="BM152" s="90"/>
      <c r="BN152" s="90"/>
      <c r="BO152" s="90"/>
      <c r="BP152" s="90"/>
      <c r="BQ152" s="90"/>
      <c r="BR152" s="90"/>
      <c r="BS152" s="90"/>
      <c r="BT152" s="90"/>
      <c r="BU152" s="90"/>
      <c r="BV152" s="90"/>
      <c r="BW152" s="90"/>
      <c r="BX152" s="90"/>
      <c r="BY152" s="90"/>
      <c r="BZ152" s="90"/>
      <c r="CA152" s="90"/>
      <c r="CB152" s="90"/>
      <c r="CC152" s="90"/>
      <c r="CD152" s="90"/>
      <c r="CE152" s="90"/>
      <c r="CF152" s="90"/>
      <c r="CG152" s="90"/>
      <c r="CH152" s="90"/>
      <c r="CI152" s="99"/>
      <c r="CJ152" s="85"/>
    </row>
    <row r="153" spans="1:88" x14ac:dyDescent="0.25">
      <c r="A153" s="223"/>
      <c r="B153" s="223"/>
      <c r="C153" s="223"/>
      <c r="D153" s="223"/>
      <c r="E153" s="223"/>
      <c r="F153" s="223"/>
      <c r="G153" s="223"/>
      <c r="H153" s="223"/>
      <c r="I153" s="223"/>
      <c r="J153" s="223"/>
      <c r="K153" s="223"/>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1"/>
      <c r="AY153" s="101"/>
      <c r="AZ153" s="101"/>
      <c r="BA153" s="101"/>
      <c r="BB153" s="101"/>
      <c r="BC153" s="101"/>
      <c r="BD153" s="101"/>
      <c r="BE153" s="101"/>
      <c r="BF153" s="101"/>
      <c r="BG153" s="101"/>
      <c r="BH153" s="101"/>
      <c r="BI153" s="101"/>
      <c r="BJ153" s="101"/>
      <c r="BK153" s="101"/>
      <c r="BL153" s="101"/>
      <c r="BM153" s="101"/>
      <c r="BN153" s="101"/>
      <c r="BO153" s="101"/>
      <c r="BP153" s="101"/>
      <c r="BQ153" s="101"/>
      <c r="BR153" s="101"/>
      <c r="BS153" s="101"/>
      <c r="BT153" s="101"/>
      <c r="BU153" s="101"/>
      <c r="BV153" s="101"/>
      <c r="BW153" s="101"/>
      <c r="BX153" s="101"/>
      <c r="BY153" s="101"/>
      <c r="BZ153" s="101"/>
      <c r="CA153" s="101"/>
      <c r="CB153" s="101"/>
      <c r="CC153" s="101"/>
      <c r="CD153" s="101"/>
      <c r="CE153" s="101"/>
      <c r="CF153" s="101"/>
      <c r="CG153" s="101"/>
      <c r="CH153" s="101"/>
      <c r="CI153" s="101"/>
      <c r="CJ153" s="85"/>
    </row>
    <row r="154" spans="1:88" x14ac:dyDescent="0.25">
      <c r="A154" s="223"/>
      <c r="B154" s="223"/>
      <c r="C154" s="223"/>
      <c r="D154" s="223"/>
      <c r="E154" s="223"/>
      <c r="F154" s="223"/>
      <c r="G154" s="223"/>
      <c r="H154" s="223"/>
      <c r="I154" s="223"/>
      <c r="J154" s="223"/>
      <c r="K154" s="223"/>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1"/>
      <c r="AY154" s="101"/>
      <c r="AZ154" s="101"/>
      <c r="BA154" s="101"/>
      <c r="BB154" s="101"/>
      <c r="BC154" s="101"/>
      <c r="BD154" s="101"/>
      <c r="BE154" s="101"/>
      <c r="BF154" s="101"/>
      <c r="BG154" s="101"/>
      <c r="BH154" s="101"/>
      <c r="BI154" s="101"/>
      <c r="BJ154" s="101"/>
      <c r="BK154" s="101"/>
      <c r="BL154" s="101"/>
      <c r="BM154" s="101"/>
      <c r="BN154" s="101"/>
      <c r="BO154" s="101"/>
      <c r="BP154" s="101"/>
      <c r="BQ154" s="101"/>
      <c r="BR154" s="101"/>
      <c r="BS154" s="101"/>
      <c r="BT154" s="101"/>
      <c r="BU154" s="101"/>
      <c r="BV154" s="101"/>
      <c r="BW154" s="101"/>
      <c r="BX154" s="101"/>
      <c r="BY154" s="101"/>
      <c r="BZ154" s="101"/>
      <c r="CA154" s="101"/>
      <c r="CB154" s="101"/>
      <c r="CC154" s="101"/>
      <c r="CD154" s="101"/>
      <c r="CE154" s="101"/>
      <c r="CF154" s="101"/>
      <c r="CG154" s="101"/>
      <c r="CH154" s="101"/>
      <c r="CI154" s="101"/>
      <c r="CJ154" s="85"/>
    </row>
    <row r="155" spans="1:88" x14ac:dyDescent="0.25">
      <c r="A155" s="223"/>
      <c r="B155" s="223"/>
      <c r="C155" s="223"/>
      <c r="D155" s="223"/>
      <c r="E155" s="223"/>
      <c r="F155" s="223"/>
      <c r="G155" s="223"/>
      <c r="H155" s="223"/>
      <c r="I155" s="223"/>
      <c r="J155" s="223"/>
      <c r="K155" s="223"/>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1"/>
      <c r="AY155" s="101"/>
      <c r="AZ155" s="101"/>
      <c r="BA155" s="101"/>
      <c r="BB155" s="101"/>
      <c r="BC155" s="101"/>
      <c r="BD155" s="101"/>
      <c r="BE155" s="101"/>
      <c r="BF155" s="101"/>
      <c r="BG155" s="101"/>
      <c r="BH155" s="101"/>
      <c r="BI155" s="101"/>
      <c r="BJ155" s="101"/>
      <c r="BK155" s="101"/>
      <c r="BL155" s="101"/>
      <c r="BM155" s="101"/>
      <c r="BN155" s="101"/>
      <c r="BO155" s="101"/>
      <c r="BP155" s="101"/>
      <c r="BQ155" s="101"/>
      <c r="BR155" s="101"/>
      <c r="BS155" s="101"/>
      <c r="BT155" s="101"/>
      <c r="BU155" s="101"/>
      <c r="BV155" s="101"/>
      <c r="BW155" s="101"/>
      <c r="BX155" s="101"/>
      <c r="BY155" s="101"/>
      <c r="BZ155" s="101"/>
      <c r="CA155" s="101"/>
      <c r="CB155" s="101"/>
      <c r="CC155" s="101"/>
      <c r="CD155" s="101"/>
      <c r="CE155" s="101"/>
      <c r="CF155" s="101"/>
      <c r="CG155" s="101"/>
      <c r="CH155" s="101"/>
      <c r="CI155" s="101"/>
      <c r="CJ155" s="85"/>
    </row>
    <row r="156" spans="1:88" x14ac:dyDescent="0.25">
      <c r="A156" s="223"/>
      <c r="B156" s="223"/>
      <c r="C156" s="223"/>
      <c r="D156" s="223"/>
      <c r="E156" s="223"/>
      <c r="F156" s="223"/>
      <c r="G156" s="223"/>
      <c r="H156" s="223"/>
      <c r="I156" s="223"/>
      <c r="J156" s="223"/>
      <c r="K156" s="223"/>
      <c r="L156" s="101"/>
      <c r="M156" s="101"/>
      <c r="N156" s="101"/>
      <c r="O156" s="101"/>
      <c r="P156" s="101"/>
      <c r="Q156" s="101"/>
      <c r="R156" s="101"/>
      <c r="S156" s="101"/>
      <c r="T156" s="101"/>
      <c r="U156" s="101"/>
      <c r="V156" s="101"/>
      <c r="W156" s="101"/>
      <c r="X156" s="101"/>
      <c r="Y156" s="101"/>
      <c r="Z156" s="101"/>
      <c r="AA156" s="101"/>
      <c r="AB156" s="101"/>
      <c r="AC156" s="101"/>
      <c r="AD156" s="101"/>
      <c r="AE156" s="101"/>
      <c r="AF156" s="101"/>
      <c r="AG156" s="101"/>
      <c r="AH156" s="101"/>
      <c r="AI156" s="101"/>
      <c r="AJ156" s="101"/>
      <c r="AK156" s="101"/>
      <c r="AL156" s="101"/>
      <c r="AM156" s="101"/>
      <c r="AN156" s="101"/>
      <c r="AO156" s="101"/>
      <c r="AP156" s="101"/>
      <c r="AQ156" s="101"/>
      <c r="AR156" s="101"/>
      <c r="AS156" s="101"/>
      <c r="AT156" s="101"/>
      <c r="AU156" s="101"/>
      <c r="AV156" s="101"/>
      <c r="AW156" s="101"/>
      <c r="AX156" s="101"/>
      <c r="AY156" s="101"/>
      <c r="AZ156" s="101"/>
      <c r="BA156" s="101"/>
      <c r="BB156" s="101"/>
      <c r="BC156" s="101"/>
      <c r="BD156" s="101"/>
      <c r="BE156" s="101"/>
      <c r="BF156" s="101"/>
      <c r="BG156" s="101"/>
      <c r="BH156" s="101"/>
      <c r="BI156" s="101"/>
      <c r="BJ156" s="101"/>
      <c r="BK156" s="101"/>
      <c r="BL156" s="101"/>
      <c r="BM156" s="101"/>
      <c r="BN156" s="101"/>
      <c r="BO156" s="101"/>
      <c r="BP156" s="101"/>
      <c r="BQ156" s="101"/>
      <c r="BR156" s="101"/>
      <c r="BS156" s="101"/>
      <c r="BT156" s="101"/>
      <c r="BU156" s="101"/>
      <c r="BV156" s="101"/>
      <c r="BW156" s="101"/>
      <c r="BX156" s="101"/>
      <c r="BY156" s="101"/>
      <c r="BZ156" s="101"/>
      <c r="CA156" s="101"/>
      <c r="CB156" s="101"/>
      <c r="CC156" s="101"/>
      <c r="CD156" s="101"/>
      <c r="CE156" s="101"/>
      <c r="CF156" s="101"/>
      <c r="CG156" s="101"/>
      <c r="CH156" s="101"/>
      <c r="CI156" s="101"/>
      <c r="CJ156" s="85"/>
    </row>
    <row r="157" spans="1:88" x14ac:dyDescent="0.25">
      <c r="A157" s="223"/>
      <c r="B157" s="223"/>
      <c r="C157" s="223"/>
      <c r="D157" s="223"/>
      <c r="E157" s="223"/>
      <c r="F157" s="223"/>
      <c r="G157" s="223"/>
      <c r="H157" s="223"/>
      <c r="I157" s="223"/>
      <c r="J157" s="223"/>
      <c r="K157" s="223"/>
      <c r="L157" s="101"/>
      <c r="M157" s="101"/>
      <c r="N157" s="101"/>
      <c r="O157" s="101"/>
      <c r="P157" s="101"/>
      <c r="Q157" s="101"/>
      <c r="R157" s="101"/>
      <c r="S157" s="101"/>
      <c r="T157" s="101"/>
      <c r="U157" s="101"/>
      <c r="V157" s="101"/>
      <c r="W157" s="101"/>
      <c r="X157" s="101"/>
      <c r="Y157" s="101"/>
      <c r="Z157" s="101"/>
      <c r="AA157" s="101"/>
      <c r="AB157" s="101"/>
      <c r="AC157" s="101"/>
      <c r="AD157" s="101"/>
      <c r="AE157" s="101"/>
      <c r="AF157" s="101"/>
      <c r="AG157" s="101"/>
      <c r="AH157" s="101"/>
      <c r="AI157" s="101"/>
      <c r="AJ157" s="101"/>
      <c r="AK157" s="101"/>
      <c r="AL157" s="101"/>
      <c r="AM157" s="101"/>
      <c r="AN157" s="101"/>
      <c r="AO157" s="101"/>
      <c r="AP157" s="101"/>
      <c r="AQ157" s="101"/>
      <c r="AR157" s="101"/>
      <c r="AS157" s="101"/>
      <c r="AT157" s="101"/>
      <c r="AU157" s="101"/>
      <c r="AV157" s="101"/>
      <c r="AW157" s="101"/>
      <c r="AX157" s="101"/>
      <c r="AY157" s="101"/>
      <c r="AZ157" s="101"/>
      <c r="BA157" s="101"/>
      <c r="BB157" s="101"/>
      <c r="BC157" s="101"/>
      <c r="BD157" s="101"/>
      <c r="BE157" s="101"/>
      <c r="BF157" s="101"/>
      <c r="BG157" s="101"/>
      <c r="BH157" s="101"/>
      <c r="BI157" s="101"/>
      <c r="BJ157" s="101"/>
      <c r="BK157" s="101"/>
      <c r="BL157" s="101"/>
      <c r="BM157" s="101"/>
      <c r="BN157" s="101"/>
      <c r="BO157" s="101"/>
      <c r="BP157" s="101"/>
      <c r="BQ157" s="101"/>
      <c r="BR157" s="101"/>
      <c r="BS157" s="101"/>
      <c r="BT157" s="101"/>
      <c r="BU157" s="101"/>
      <c r="BV157" s="101"/>
      <c r="BW157" s="101"/>
      <c r="BX157" s="101"/>
      <c r="BY157" s="101"/>
      <c r="BZ157" s="101"/>
      <c r="CA157" s="101"/>
      <c r="CB157" s="101"/>
      <c r="CC157" s="101"/>
      <c r="CD157" s="101"/>
      <c r="CE157" s="101"/>
      <c r="CF157" s="101"/>
      <c r="CG157" s="101"/>
      <c r="CH157" s="101"/>
      <c r="CI157" s="101"/>
      <c r="CJ157" s="85"/>
    </row>
    <row r="158" spans="1:88" x14ac:dyDescent="0.25">
      <c r="A158" s="223"/>
      <c r="B158" s="223"/>
      <c r="C158" s="223"/>
      <c r="D158" s="223"/>
      <c r="E158" s="223"/>
      <c r="F158" s="223"/>
      <c r="G158" s="223"/>
      <c r="H158" s="223"/>
      <c r="I158" s="223"/>
      <c r="J158" s="223"/>
      <c r="K158" s="223"/>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1"/>
      <c r="AY158" s="101"/>
      <c r="AZ158" s="101"/>
      <c r="BA158" s="101"/>
      <c r="BB158" s="101"/>
      <c r="BC158" s="101"/>
      <c r="BD158" s="101"/>
      <c r="BE158" s="101"/>
      <c r="BF158" s="101"/>
      <c r="BG158" s="101"/>
      <c r="BH158" s="101"/>
      <c r="BI158" s="101"/>
      <c r="BJ158" s="101"/>
      <c r="BK158" s="101"/>
      <c r="BL158" s="101"/>
      <c r="BM158" s="101"/>
      <c r="BN158" s="101"/>
      <c r="BO158" s="101"/>
      <c r="BP158" s="101"/>
      <c r="BQ158" s="101"/>
      <c r="BR158" s="101"/>
      <c r="BS158" s="101"/>
      <c r="BT158" s="101"/>
      <c r="BU158" s="101"/>
      <c r="BV158" s="101"/>
      <c r="BW158" s="101"/>
      <c r="BX158" s="101"/>
      <c r="BY158" s="101"/>
      <c r="BZ158" s="101"/>
      <c r="CA158" s="101"/>
      <c r="CB158" s="101"/>
      <c r="CC158" s="101"/>
      <c r="CD158" s="101"/>
      <c r="CE158" s="101"/>
      <c r="CF158" s="101"/>
      <c r="CG158" s="101"/>
      <c r="CH158" s="101"/>
      <c r="CI158" s="101"/>
      <c r="CJ158" s="85"/>
    </row>
    <row r="159" spans="1:88" x14ac:dyDescent="0.25">
      <c r="A159" s="223"/>
      <c r="B159" s="223"/>
      <c r="C159" s="223"/>
      <c r="D159" s="223"/>
      <c r="E159" s="223"/>
      <c r="F159" s="223"/>
      <c r="G159" s="223"/>
      <c r="H159" s="223"/>
      <c r="I159" s="223"/>
      <c r="J159" s="223"/>
      <c r="K159" s="223"/>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1"/>
      <c r="AY159" s="101"/>
      <c r="AZ159" s="101"/>
      <c r="BA159" s="101"/>
      <c r="BB159" s="101"/>
      <c r="BC159" s="101"/>
      <c r="BD159" s="101"/>
      <c r="BE159" s="101"/>
      <c r="BF159" s="101"/>
      <c r="BG159" s="101"/>
      <c r="BH159" s="101"/>
      <c r="BI159" s="101"/>
      <c r="BJ159" s="101"/>
      <c r="BK159" s="101"/>
      <c r="BL159" s="101"/>
      <c r="BM159" s="101"/>
      <c r="BN159" s="101"/>
      <c r="BO159" s="101"/>
      <c r="BP159" s="101"/>
      <c r="BQ159" s="101"/>
      <c r="BR159" s="101"/>
      <c r="BS159" s="101"/>
      <c r="BT159" s="101"/>
      <c r="BU159" s="101"/>
      <c r="BV159" s="101"/>
      <c r="BW159" s="101"/>
      <c r="BX159" s="101"/>
      <c r="BY159" s="101"/>
      <c r="BZ159" s="101"/>
      <c r="CA159" s="101"/>
      <c r="CB159" s="101"/>
      <c r="CC159" s="101"/>
      <c r="CD159" s="101"/>
      <c r="CE159" s="101"/>
      <c r="CF159" s="101"/>
      <c r="CG159" s="101"/>
      <c r="CH159" s="101"/>
      <c r="CI159" s="101"/>
      <c r="CJ159" s="85"/>
    </row>
    <row r="160" spans="1:88" x14ac:dyDescent="0.25">
      <c r="A160" s="223"/>
      <c r="B160" s="223"/>
      <c r="C160" s="223"/>
      <c r="D160" s="223"/>
      <c r="E160" s="223"/>
      <c r="F160" s="223"/>
      <c r="G160" s="223"/>
      <c r="H160" s="223"/>
      <c r="I160" s="223"/>
      <c r="J160" s="223"/>
      <c r="K160" s="223"/>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1"/>
      <c r="AY160" s="101"/>
      <c r="AZ160" s="101"/>
      <c r="BA160" s="101"/>
      <c r="BB160" s="101"/>
      <c r="BC160" s="101"/>
      <c r="BD160" s="101"/>
      <c r="BE160" s="101"/>
      <c r="BF160" s="101"/>
      <c r="BG160" s="101"/>
      <c r="BH160" s="101"/>
      <c r="BI160" s="101"/>
      <c r="BJ160" s="101"/>
      <c r="BK160" s="101"/>
      <c r="BL160" s="101"/>
      <c r="BM160" s="101"/>
      <c r="BN160" s="101"/>
      <c r="BO160" s="101"/>
      <c r="BP160" s="101"/>
      <c r="BQ160" s="101"/>
      <c r="BR160" s="101"/>
      <c r="BS160" s="101"/>
      <c r="BT160" s="101"/>
      <c r="BU160" s="101"/>
      <c r="BV160" s="101"/>
      <c r="BW160" s="101"/>
      <c r="BX160" s="101"/>
      <c r="BY160" s="101"/>
      <c r="BZ160" s="101"/>
      <c r="CA160" s="101"/>
      <c r="CB160" s="101"/>
      <c r="CC160" s="101"/>
      <c r="CD160" s="101"/>
      <c r="CE160" s="101"/>
      <c r="CF160" s="101"/>
      <c r="CG160" s="101"/>
      <c r="CH160" s="101"/>
      <c r="CI160" s="101"/>
      <c r="CJ160" s="85"/>
    </row>
    <row r="161" spans="1:88" x14ac:dyDescent="0.25">
      <c r="A161" s="223"/>
      <c r="B161" s="223"/>
      <c r="C161" s="223"/>
      <c r="D161" s="223"/>
      <c r="E161" s="223"/>
      <c r="F161" s="223"/>
      <c r="G161" s="223"/>
      <c r="H161" s="223"/>
      <c r="I161" s="223"/>
      <c r="J161" s="223"/>
      <c r="K161" s="223"/>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1"/>
      <c r="AY161" s="101"/>
      <c r="AZ161" s="101"/>
      <c r="BA161" s="101"/>
      <c r="BB161" s="101"/>
      <c r="BC161" s="101"/>
      <c r="BD161" s="101"/>
      <c r="BE161" s="101"/>
      <c r="BF161" s="101"/>
      <c r="BG161" s="101"/>
      <c r="BH161" s="101"/>
      <c r="BI161" s="101"/>
      <c r="BJ161" s="101"/>
      <c r="BK161" s="101"/>
      <c r="BL161" s="101"/>
      <c r="BM161" s="101"/>
      <c r="BN161" s="101"/>
      <c r="BO161" s="101"/>
      <c r="BP161" s="101"/>
      <c r="BQ161" s="101"/>
      <c r="BR161" s="101"/>
      <c r="BS161" s="101"/>
      <c r="BT161" s="101"/>
      <c r="BU161" s="101"/>
      <c r="BV161" s="101"/>
      <c r="BW161" s="101"/>
      <c r="BX161" s="101"/>
      <c r="BY161" s="101"/>
      <c r="BZ161" s="101"/>
      <c r="CA161" s="101"/>
      <c r="CB161" s="101"/>
      <c r="CC161" s="101"/>
      <c r="CD161" s="101"/>
      <c r="CE161" s="101"/>
      <c r="CF161" s="101"/>
      <c r="CG161" s="101"/>
      <c r="CH161" s="101"/>
      <c r="CI161" s="101"/>
      <c r="CJ161" s="85"/>
    </row>
    <row r="162" spans="1:88" x14ac:dyDescent="0.25">
      <c r="A162" s="223"/>
      <c r="B162" s="223"/>
      <c r="C162" s="223"/>
      <c r="D162" s="223"/>
      <c r="E162" s="223"/>
      <c r="F162" s="223"/>
      <c r="G162" s="223"/>
      <c r="H162" s="223"/>
      <c r="I162" s="223"/>
      <c r="J162" s="223"/>
      <c r="K162" s="223"/>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1"/>
      <c r="AY162" s="101"/>
      <c r="AZ162" s="101"/>
      <c r="BA162" s="101"/>
      <c r="BB162" s="101"/>
      <c r="BC162" s="101"/>
      <c r="BD162" s="101"/>
      <c r="BE162" s="101"/>
      <c r="BF162" s="101"/>
      <c r="BG162" s="101"/>
      <c r="BH162" s="101"/>
      <c r="BI162" s="101"/>
      <c r="BJ162" s="101"/>
      <c r="BK162" s="101"/>
      <c r="BL162" s="101"/>
      <c r="BM162" s="101"/>
      <c r="BN162" s="101"/>
      <c r="BO162" s="101"/>
      <c r="BP162" s="101"/>
      <c r="BQ162" s="101"/>
      <c r="BR162" s="101"/>
      <c r="BS162" s="101"/>
      <c r="BT162" s="101"/>
      <c r="BU162" s="101"/>
      <c r="BV162" s="101"/>
      <c r="BW162" s="101"/>
      <c r="BX162" s="101"/>
      <c r="BY162" s="101"/>
      <c r="BZ162" s="101"/>
      <c r="CA162" s="101"/>
      <c r="CB162" s="101"/>
      <c r="CC162" s="101"/>
      <c r="CD162" s="101"/>
      <c r="CE162" s="101"/>
      <c r="CF162" s="101"/>
      <c r="CG162" s="101"/>
      <c r="CH162" s="101"/>
      <c r="CI162" s="101"/>
      <c r="CJ162" s="85"/>
    </row>
    <row r="163" spans="1:88" x14ac:dyDescent="0.25">
      <c r="A163" s="223"/>
      <c r="B163" s="223"/>
      <c r="C163" s="223"/>
      <c r="D163" s="223"/>
      <c r="E163" s="223"/>
      <c r="F163" s="223"/>
      <c r="G163" s="223"/>
      <c r="H163" s="223"/>
      <c r="I163" s="223"/>
      <c r="J163" s="223"/>
      <c r="K163" s="223"/>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1"/>
      <c r="AY163" s="101"/>
      <c r="AZ163" s="101"/>
      <c r="BA163" s="101"/>
      <c r="BB163" s="101"/>
      <c r="BC163" s="101"/>
      <c r="BD163" s="101"/>
      <c r="BE163" s="101"/>
      <c r="BF163" s="101"/>
      <c r="BG163" s="101"/>
      <c r="BH163" s="101"/>
      <c r="BI163" s="101"/>
      <c r="BJ163" s="101"/>
      <c r="BK163" s="101"/>
      <c r="BL163" s="101"/>
      <c r="BM163" s="101"/>
      <c r="BN163" s="101"/>
      <c r="BO163" s="101"/>
      <c r="BP163" s="101"/>
      <c r="BQ163" s="101"/>
      <c r="BR163" s="101"/>
      <c r="BS163" s="101"/>
      <c r="BT163" s="101"/>
      <c r="BU163" s="101"/>
      <c r="BV163" s="101"/>
      <c r="BW163" s="101"/>
      <c r="BX163" s="101"/>
      <c r="BY163" s="101"/>
      <c r="BZ163" s="101"/>
      <c r="CA163" s="101"/>
      <c r="CB163" s="101"/>
      <c r="CC163" s="101"/>
      <c r="CD163" s="101"/>
      <c r="CE163" s="101"/>
      <c r="CF163" s="101"/>
      <c r="CG163" s="101"/>
      <c r="CH163" s="101"/>
      <c r="CI163" s="101"/>
      <c r="CJ163" s="85"/>
    </row>
    <row r="164" spans="1:88" x14ac:dyDescent="0.25">
      <c r="A164" s="223"/>
      <c r="B164" s="223"/>
      <c r="C164" s="223"/>
      <c r="D164" s="223"/>
      <c r="E164" s="223"/>
      <c r="F164" s="223"/>
      <c r="G164" s="223"/>
      <c r="H164" s="223"/>
      <c r="I164" s="223"/>
      <c r="J164" s="223"/>
      <c r="K164" s="223"/>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1"/>
      <c r="AY164" s="101"/>
      <c r="AZ164" s="101"/>
      <c r="BA164" s="101"/>
      <c r="BB164" s="101"/>
      <c r="BC164" s="101"/>
      <c r="BD164" s="101"/>
      <c r="BE164" s="101"/>
      <c r="BF164" s="101"/>
      <c r="BG164" s="101"/>
      <c r="BH164" s="101"/>
      <c r="BI164" s="101"/>
      <c r="BJ164" s="101"/>
      <c r="BK164" s="101"/>
      <c r="BL164" s="101"/>
      <c r="BM164" s="101"/>
      <c r="BN164" s="101"/>
      <c r="BO164" s="101"/>
      <c r="BP164" s="101"/>
      <c r="BQ164" s="101"/>
      <c r="BR164" s="101"/>
      <c r="BS164" s="101"/>
      <c r="BT164" s="101"/>
      <c r="BU164" s="101"/>
      <c r="BV164" s="101"/>
      <c r="BW164" s="101"/>
      <c r="BX164" s="101"/>
      <c r="BY164" s="101"/>
      <c r="BZ164" s="101"/>
      <c r="CA164" s="101"/>
      <c r="CB164" s="101"/>
      <c r="CC164" s="101"/>
      <c r="CD164" s="101"/>
      <c r="CE164" s="101"/>
      <c r="CF164" s="101"/>
      <c r="CG164" s="101"/>
      <c r="CH164" s="101"/>
      <c r="CI164" s="101"/>
      <c r="CJ164" s="85"/>
    </row>
    <row r="165" spans="1:88" x14ac:dyDescent="0.25">
      <c r="A165" s="223"/>
      <c r="B165" s="223"/>
      <c r="C165" s="223"/>
      <c r="D165" s="223"/>
      <c r="E165" s="223"/>
      <c r="F165" s="223"/>
      <c r="G165" s="223"/>
      <c r="H165" s="223"/>
      <c r="I165" s="223"/>
      <c r="J165" s="223"/>
      <c r="K165" s="223"/>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1"/>
      <c r="AY165" s="101"/>
      <c r="AZ165" s="101"/>
      <c r="BA165" s="101"/>
      <c r="BB165" s="101"/>
      <c r="BC165" s="101"/>
      <c r="BD165" s="101"/>
      <c r="BE165" s="101"/>
      <c r="BF165" s="101"/>
      <c r="BG165" s="101"/>
      <c r="BH165" s="101"/>
      <c r="BI165" s="101"/>
      <c r="BJ165" s="101"/>
      <c r="BK165" s="101"/>
      <c r="BL165" s="101"/>
      <c r="BM165" s="101"/>
      <c r="BN165" s="101"/>
      <c r="BO165" s="101"/>
      <c r="BP165" s="101"/>
      <c r="BQ165" s="101"/>
      <c r="BR165" s="101"/>
      <c r="BS165" s="101"/>
      <c r="BT165" s="101"/>
      <c r="BU165" s="101"/>
      <c r="BV165" s="101"/>
      <c r="BW165" s="101"/>
      <c r="BX165" s="101"/>
      <c r="BY165" s="101"/>
      <c r="BZ165" s="101"/>
      <c r="CA165" s="101"/>
      <c r="CB165" s="101"/>
      <c r="CC165" s="101"/>
      <c r="CD165" s="101"/>
      <c r="CE165" s="101"/>
      <c r="CF165" s="101"/>
      <c r="CG165" s="101"/>
      <c r="CH165" s="101"/>
      <c r="CI165" s="101"/>
      <c r="CJ165" s="85"/>
    </row>
    <row r="166" spans="1:88" x14ac:dyDescent="0.25">
      <c r="A166" s="223"/>
      <c r="B166" s="223"/>
      <c r="C166" s="223"/>
      <c r="D166" s="223"/>
      <c r="E166" s="223"/>
      <c r="F166" s="223"/>
      <c r="G166" s="223"/>
      <c r="H166" s="223"/>
      <c r="I166" s="223"/>
      <c r="J166" s="223"/>
      <c r="K166" s="223"/>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1"/>
      <c r="AY166" s="101"/>
      <c r="AZ166" s="101"/>
      <c r="BA166" s="101"/>
      <c r="BB166" s="101"/>
      <c r="BC166" s="101"/>
      <c r="BD166" s="101"/>
      <c r="BE166" s="101"/>
      <c r="BF166" s="101"/>
      <c r="BG166" s="101"/>
      <c r="BH166" s="101"/>
      <c r="BI166" s="101"/>
      <c r="BJ166" s="101"/>
      <c r="BK166" s="101"/>
      <c r="BL166" s="101"/>
      <c r="BM166" s="101"/>
      <c r="BN166" s="101"/>
      <c r="BO166" s="101"/>
      <c r="BP166" s="101"/>
      <c r="BQ166" s="101"/>
      <c r="BR166" s="101"/>
      <c r="BS166" s="101"/>
      <c r="BT166" s="101"/>
      <c r="BU166" s="101"/>
      <c r="BV166" s="101"/>
      <c r="BW166" s="101"/>
      <c r="BX166" s="101"/>
      <c r="BY166" s="101"/>
      <c r="BZ166" s="101"/>
      <c r="CA166" s="101"/>
      <c r="CB166" s="101"/>
      <c r="CC166" s="101"/>
      <c r="CD166" s="101"/>
      <c r="CE166" s="101"/>
      <c r="CF166" s="101"/>
      <c r="CG166" s="101"/>
      <c r="CH166" s="101"/>
      <c r="CI166" s="101"/>
      <c r="CJ166" s="85"/>
    </row>
    <row r="167" spans="1:88" x14ac:dyDescent="0.25">
      <c r="A167" s="223"/>
      <c r="B167" s="223"/>
      <c r="C167" s="223"/>
      <c r="D167" s="223"/>
      <c r="E167" s="223"/>
      <c r="F167" s="223"/>
      <c r="G167" s="223"/>
      <c r="H167" s="223"/>
      <c r="I167" s="223"/>
      <c r="J167" s="223"/>
      <c r="K167" s="223"/>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1"/>
      <c r="AY167" s="101"/>
      <c r="AZ167" s="101"/>
      <c r="BA167" s="101"/>
      <c r="BB167" s="101"/>
      <c r="BC167" s="101"/>
      <c r="BD167" s="101"/>
      <c r="BE167" s="101"/>
      <c r="BF167" s="101"/>
      <c r="BG167" s="101"/>
      <c r="BH167" s="101"/>
      <c r="BI167" s="101"/>
      <c r="BJ167" s="101"/>
      <c r="BK167" s="101"/>
      <c r="BL167" s="101"/>
      <c r="BM167" s="101"/>
      <c r="BN167" s="101"/>
      <c r="BO167" s="101"/>
      <c r="BP167" s="101"/>
      <c r="BQ167" s="101"/>
      <c r="BR167" s="101"/>
      <c r="BS167" s="101"/>
      <c r="BT167" s="101"/>
      <c r="BU167" s="101"/>
      <c r="BV167" s="101"/>
      <c r="BW167" s="101"/>
      <c r="BX167" s="101"/>
      <c r="BY167" s="101"/>
      <c r="BZ167" s="101"/>
      <c r="CA167" s="101"/>
      <c r="CB167" s="101"/>
      <c r="CC167" s="101"/>
      <c r="CD167" s="101"/>
      <c r="CE167" s="101"/>
      <c r="CF167" s="101"/>
      <c r="CG167" s="101"/>
      <c r="CH167" s="101"/>
      <c r="CI167" s="101"/>
      <c r="CJ167" s="85"/>
    </row>
    <row r="168" spans="1:88" x14ac:dyDescent="0.25">
      <c r="A168" s="223"/>
      <c r="B168" s="223"/>
      <c r="C168" s="223"/>
      <c r="D168" s="223"/>
      <c r="E168" s="223"/>
      <c r="F168" s="223"/>
      <c r="G168" s="223"/>
      <c r="H168" s="223"/>
      <c r="I168" s="223"/>
      <c r="J168" s="223"/>
      <c r="K168" s="223"/>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1"/>
      <c r="AY168" s="101"/>
      <c r="AZ168" s="101"/>
      <c r="BA168" s="101"/>
      <c r="BB168" s="101"/>
      <c r="BC168" s="101"/>
      <c r="BD168" s="101"/>
      <c r="BE168" s="101"/>
      <c r="BF168" s="101"/>
      <c r="BG168" s="101"/>
      <c r="BH168" s="101"/>
      <c r="BI168" s="101"/>
      <c r="BJ168" s="101"/>
      <c r="BK168" s="101"/>
      <c r="BL168" s="101"/>
      <c r="BM168" s="101"/>
      <c r="BN168" s="101"/>
      <c r="BO168" s="101"/>
      <c r="BP168" s="101"/>
      <c r="BQ168" s="101"/>
      <c r="BR168" s="101"/>
      <c r="BS168" s="101"/>
      <c r="BT168" s="101"/>
      <c r="BU168" s="101"/>
      <c r="BV168" s="101"/>
      <c r="BW168" s="101"/>
      <c r="BX168" s="101"/>
      <c r="BY168" s="101"/>
      <c r="BZ168" s="101"/>
      <c r="CA168" s="101"/>
      <c r="CB168" s="101"/>
      <c r="CC168" s="101"/>
      <c r="CD168" s="101"/>
      <c r="CE168" s="101"/>
      <c r="CF168" s="101"/>
      <c r="CG168" s="101"/>
      <c r="CH168" s="101"/>
      <c r="CI168" s="101"/>
      <c r="CJ168" s="85"/>
    </row>
    <row r="169" spans="1:88" x14ac:dyDescent="0.25">
      <c r="A169" s="223"/>
      <c r="B169" s="223"/>
      <c r="C169" s="223"/>
      <c r="D169" s="223"/>
      <c r="E169" s="223"/>
      <c r="F169" s="223"/>
      <c r="G169" s="223"/>
      <c r="H169" s="223"/>
      <c r="I169" s="223"/>
      <c r="J169" s="223"/>
      <c r="K169" s="223"/>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1"/>
      <c r="AY169" s="101"/>
      <c r="AZ169" s="101"/>
      <c r="BA169" s="101"/>
      <c r="BB169" s="101"/>
      <c r="BC169" s="101"/>
      <c r="BD169" s="101"/>
      <c r="BE169" s="101"/>
      <c r="BF169" s="101"/>
      <c r="BG169" s="101"/>
      <c r="BH169" s="101"/>
      <c r="BI169" s="101"/>
      <c r="BJ169" s="101"/>
      <c r="BK169" s="101"/>
      <c r="BL169" s="101"/>
      <c r="BM169" s="101"/>
      <c r="BN169" s="101"/>
      <c r="BO169" s="101"/>
      <c r="BP169" s="101"/>
      <c r="BQ169" s="101"/>
      <c r="BR169" s="101"/>
      <c r="BS169" s="101"/>
      <c r="BT169" s="101"/>
      <c r="BU169" s="101"/>
      <c r="BV169" s="101"/>
      <c r="BW169" s="101"/>
      <c r="BX169" s="101"/>
      <c r="BY169" s="101"/>
      <c r="BZ169" s="101"/>
      <c r="CA169" s="101"/>
      <c r="CB169" s="101"/>
      <c r="CC169" s="101"/>
      <c r="CD169" s="101"/>
      <c r="CE169" s="101"/>
      <c r="CF169" s="101"/>
      <c r="CG169" s="101"/>
      <c r="CH169" s="101"/>
      <c r="CI169" s="101"/>
      <c r="CJ169" s="85"/>
    </row>
    <row r="170" spans="1:88" x14ac:dyDescent="0.25">
      <c r="A170" s="223"/>
      <c r="B170" s="223"/>
      <c r="C170" s="223"/>
      <c r="D170" s="223"/>
      <c r="E170" s="223"/>
      <c r="F170" s="223"/>
      <c r="G170" s="223"/>
      <c r="H170" s="223"/>
      <c r="I170" s="223"/>
      <c r="J170" s="223"/>
      <c r="K170" s="223"/>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1"/>
      <c r="AY170" s="101"/>
      <c r="AZ170" s="101"/>
      <c r="BA170" s="101"/>
      <c r="BB170" s="101"/>
      <c r="BC170" s="101"/>
      <c r="BD170" s="101"/>
      <c r="BE170" s="101"/>
      <c r="BF170" s="101"/>
      <c r="BG170" s="101"/>
      <c r="BH170" s="101"/>
      <c r="BI170" s="101"/>
      <c r="BJ170" s="101"/>
      <c r="BK170" s="101"/>
      <c r="BL170" s="101"/>
      <c r="BM170" s="101"/>
      <c r="BN170" s="101"/>
      <c r="BO170" s="101"/>
      <c r="BP170" s="101"/>
      <c r="BQ170" s="101"/>
      <c r="BR170" s="101"/>
      <c r="BS170" s="101"/>
      <c r="BT170" s="101"/>
      <c r="BU170" s="101"/>
      <c r="BV170" s="101"/>
      <c r="BW170" s="101"/>
      <c r="BX170" s="101"/>
      <c r="BY170" s="101"/>
      <c r="BZ170" s="101"/>
      <c r="CA170" s="101"/>
      <c r="CB170" s="101"/>
      <c r="CC170" s="101"/>
      <c r="CD170" s="101"/>
      <c r="CE170" s="101"/>
      <c r="CF170" s="101"/>
      <c r="CG170" s="101"/>
      <c r="CH170" s="101"/>
      <c r="CI170" s="101"/>
      <c r="CJ170" s="85"/>
    </row>
    <row r="171" spans="1:88" x14ac:dyDescent="0.25">
      <c r="A171" s="223"/>
      <c r="B171" s="223"/>
      <c r="C171" s="223"/>
      <c r="D171" s="223"/>
      <c r="E171" s="223"/>
      <c r="F171" s="223"/>
      <c r="G171" s="223"/>
      <c r="H171" s="223"/>
      <c r="I171" s="223"/>
      <c r="J171" s="223"/>
      <c r="K171" s="223"/>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1"/>
      <c r="AY171" s="101"/>
      <c r="AZ171" s="101"/>
      <c r="BA171" s="101"/>
      <c r="BB171" s="101"/>
      <c r="BC171" s="101"/>
      <c r="BD171" s="101"/>
      <c r="BE171" s="101"/>
      <c r="BF171" s="101"/>
      <c r="BG171" s="101"/>
      <c r="BH171" s="101"/>
      <c r="BI171" s="101"/>
      <c r="BJ171" s="101"/>
      <c r="BK171" s="101"/>
      <c r="BL171" s="101"/>
      <c r="BM171" s="101"/>
      <c r="BN171" s="101"/>
      <c r="BO171" s="101"/>
      <c r="BP171" s="101"/>
      <c r="BQ171" s="101"/>
      <c r="BR171" s="101"/>
      <c r="BS171" s="101"/>
      <c r="BT171" s="101"/>
      <c r="BU171" s="101"/>
      <c r="BV171" s="101"/>
      <c r="BW171" s="101"/>
      <c r="BX171" s="101"/>
      <c r="BY171" s="101"/>
      <c r="BZ171" s="101"/>
      <c r="CA171" s="101"/>
      <c r="CB171" s="101"/>
      <c r="CC171" s="101"/>
      <c r="CD171" s="101"/>
      <c r="CE171" s="101"/>
      <c r="CF171" s="101"/>
      <c r="CG171" s="101"/>
      <c r="CH171" s="101"/>
      <c r="CI171" s="101"/>
      <c r="CJ171" s="85"/>
    </row>
    <row r="172" spans="1:88" x14ac:dyDescent="0.25">
      <c r="A172" s="223"/>
      <c r="B172" s="223"/>
      <c r="C172" s="223"/>
      <c r="D172" s="223"/>
      <c r="E172" s="223"/>
      <c r="F172" s="223"/>
      <c r="G172" s="223"/>
      <c r="H172" s="223"/>
      <c r="I172" s="223"/>
      <c r="J172" s="223"/>
      <c r="K172" s="223"/>
      <c r="L172" s="101"/>
      <c r="M172" s="101"/>
      <c r="N172" s="101"/>
      <c r="O172" s="101"/>
      <c r="P172" s="101"/>
      <c r="Q172" s="101"/>
      <c r="R172" s="101"/>
      <c r="S172" s="101"/>
      <c r="T172" s="101"/>
      <c r="U172" s="101"/>
      <c r="V172" s="101"/>
      <c r="W172" s="101"/>
      <c r="X172" s="101"/>
      <c r="Y172" s="101"/>
      <c r="Z172" s="101"/>
      <c r="AA172" s="101"/>
      <c r="AB172" s="101"/>
      <c r="AC172" s="101"/>
      <c r="AD172" s="101"/>
      <c r="AE172" s="101"/>
      <c r="AF172" s="101"/>
      <c r="AG172" s="101"/>
      <c r="AH172" s="101"/>
      <c r="AI172" s="101"/>
      <c r="AJ172" s="101"/>
      <c r="AK172" s="101"/>
      <c r="AL172" s="101"/>
      <c r="AM172" s="101"/>
      <c r="AN172" s="101"/>
      <c r="AO172" s="101"/>
      <c r="AP172" s="101"/>
      <c r="AQ172" s="101"/>
      <c r="AR172" s="101"/>
      <c r="AS172" s="101"/>
      <c r="AT172" s="101"/>
      <c r="AU172" s="101"/>
      <c r="AV172" s="101"/>
      <c r="AW172" s="101"/>
      <c r="AX172" s="101"/>
      <c r="AY172" s="101"/>
      <c r="AZ172" s="101"/>
      <c r="BA172" s="101"/>
      <c r="BB172" s="101"/>
      <c r="BC172" s="101"/>
      <c r="BD172" s="101"/>
      <c r="BE172" s="101"/>
      <c r="BF172" s="101"/>
      <c r="BG172" s="101"/>
      <c r="BH172" s="101"/>
      <c r="BI172" s="101"/>
      <c r="BJ172" s="101"/>
      <c r="BK172" s="101"/>
      <c r="BL172" s="101"/>
      <c r="BM172" s="101"/>
      <c r="BN172" s="101"/>
      <c r="BO172" s="101"/>
      <c r="BP172" s="101"/>
      <c r="BQ172" s="101"/>
      <c r="BR172" s="101"/>
      <c r="BS172" s="101"/>
      <c r="BT172" s="101"/>
      <c r="BU172" s="101"/>
      <c r="BV172" s="101"/>
      <c r="BW172" s="101"/>
      <c r="BX172" s="101"/>
      <c r="BY172" s="101"/>
      <c r="BZ172" s="101"/>
      <c r="CA172" s="101"/>
      <c r="CB172" s="101"/>
      <c r="CC172" s="101"/>
      <c r="CD172" s="101"/>
      <c r="CE172" s="101"/>
      <c r="CF172" s="101"/>
      <c r="CG172" s="101"/>
      <c r="CH172" s="101"/>
      <c r="CI172" s="101"/>
      <c r="CJ172" s="85"/>
    </row>
    <row r="173" spans="1:88" x14ac:dyDescent="0.25">
      <c r="A173" s="223"/>
      <c r="B173" s="223"/>
      <c r="C173" s="223"/>
      <c r="D173" s="223"/>
      <c r="E173" s="223"/>
      <c r="F173" s="223"/>
      <c r="G173" s="223"/>
      <c r="H173" s="223"/>
      <c r="I173" s="223"/>
      <c r="J173" s="223"/>
      <c r="K173" s="223"/>
      <c r="L173" s="101"/>
      <c r="M173" s="101"/>
      <c r="N173" s="101"/>
      <c r="O173" s="101"/>
      <c r="P173" s="101"/>
      <c r="Q173" s="101"/>
      <c r="R173" s="101"/>
      <c r="S173" s="101"/>
      <c r="T173" s="101"/>
      <c r="U173" s="101"/>
      <c r="V173" s="101"/>
      <c r="W173" s="101"/>
      <c r="X173" s="101"/>
      <c r="Y173" s="101"/>
      <c r="Z173" s="101"/>
      <c r="AA173" s="101"/>
      <c r="AB173" s="101"/>
      <c r="AC173" s="101"/>
      <c r="AD173" s="101"/>
      <c r="AE173" s="101"/>
      <c r="AF173" s="101"/>
      <c r="AG173" s="101"/>
      <c r="AH173" s="101"/>
      <c r="AI173" s="101"/>
      <c r="AJ173" s="101"/>
      <c r="AK173" s="101"/>
      <c r="AL173" s="101"/>
      <c r="AM173" s="101"/>
      <c r="AN173" s="101"/>
      <c r="AO173" s="101"/>
      <c r="AP173" s="101"/>
      <c r="AQ173" s="101"/>
      <c r="AR173" s="101"/>
      <c r="AS173" s="101"/>
      <c r="AT173" s="101"/>
      <c r="AU173" s="101"/>
      <c r="AV173" s="101"/>
      <c r="AW173" s="101"/>
      <c r="AX173" s="101"/>
      <c r="AY173" s="101"/>
      <c r="AZ173" s="101"/>
      <c r="BA173" s="101"/>
      <c r="BB173" s="101"/>
      <c r="BC173" s="101"/>
      <c r="BD173" s="101"/>
      <c r="BE173" s="101"/>
      <c r="BF173" s="101"/>
      <c r="BG173" s="101"/>
      <c r="BH173" s="101"/>
      <c r="BI173" s="101"/>
      <c r="BJ173" s="101"/>
      <c r="BK173" s="101"/>
      <c r="BL173" s="101"/>
      <c r="BM173" s="101"/>
      <c r="BN173" s="101"/>
      <c r="BO173" s="101"/>
      <c r="BP173" s="101"/>
      <c r="BQ173" s="101"/>
      <c r="BR173" s="101"/>
      <c r="BS173" s="101"/>
      <c r="BT173" s="101"/>
      <c r="BU173" s="101"/>
      <c r="BV173" s="101"/>
      <c r="BW173" s="101"/>
      <c r="BX173" s="101"/>
      <c r="BY173" s="101"/>
      <c r="BZ173" s="101"/>
      <c r="CA173" s="101"/>
      <c r="CB173" s="101"/>
      <c r="CC173" s="101"/>
      <c r="CD173" s="101"/>
      <c r="CE173" s="101"/>
      <c r="CF173" s="101"/>
      <c r="CG173" s="101"/>
      <c r="CH173" s="101"/>
      <c r="CI173" s="101"/>
      <c r="CJ173" s="85"/>
    </row>
    <row r="174" spans="1:88" x14ac:dyDescent="0.25">
      <c r="A174" s="223"/>
      <c r="B174" s="223"/>
      <c r="C174" s="223"/>
      <c r="D174" s="223"/>
      <c r="E174" s="223"/>
      <c r="F174" s="223"/>
      <c r="G174" s="223"/>
      <c r="H174" s="223"/>
      <c r="I174" s="223"/>
      <c r="J174" s="223"/>
      <c r="K174" s="223"/>
      <c r="L174" s="101"/>
      <c r="M174" s="101"/>
      <c r="N174" s="101"/>
      <c r="O174" s="101"/>
      <c r="P174" s="101"/>
      <c r="Q174" s="101"/>
      <c r="R174" s="101"/>
      <c r="S174" s="101"/>
      <c r="T174" s="101"/>
      <c r="U174" s="101"/>
      <c r="V174" s="101"/>
      <c r="W174" s="101"/>
      <c r="X174" s="101"/>
      <c r="Y174" s="101"/>
      <c r="Z174" s="101"/>
      <c r="AA174" s="101"/>
      <c r="AB174" s="101"/>
      <c r="AC174" s="101"/>
      <c r="AD174" s="101"/>
      <c r="AE174" s="101"/>
      <c r="AF174" s="101"/>
      <c r="AG174" s="101"/>
      <c r="AH174" s="101"/>
      <c r="AI174" s="101"/>
      <c r="AJ174" s="101"/>
      <c r="AK174" s="101"/>
      <c r="AL174" s="101"/>
      <c r="AM174" s="101"/>
      <c r="AN174" s="101"/>
      <c r="AO174" s="101"/>
      <c r="AP174" s="101"/>
      <c r="AQ174" s="101"/>
      <c r="AR174" s="101"/>
      <c r="AS174" s="101"/>
      <c r="AT174" s="101"/>
      <c r="AU174" s="101"/>
      <c r="AV174" s="101"/>
      <c r="AW174" s="101"/>
      <c r="AX174" s="101"/>
      <c r="AY174" s="101"/>
      <c r="AZ174" s="101"/>
      <c r="BA174" s="101"/>
      <c r="BB174" s="101"/>
      <c r="BC174" s="101"/>
      <c r="BD174" s="101"/>
      <c r="BE174" s="101"/>
      <c r="BF174" s="101"/>
      <c r="BG174" s="101"/>
      <c r="BH174" s="101"/>
      <c r="BI174" s="101"/>
      <c r="BJ174" s="101"/>
      <c r="BK174" s="101"/>
      <c r="BL174" s="101"/>
      <c r="BM174" s="101"/>
      <c r="BN174" s="101"/>
      <c r="BO174" s="101"/>
      <c r="BP174" s="101"/>
      <c r="BQ174" s="101"/>
      <c r="BR174" s="101"/>
      <c r="BS174" s="101"/>
      <c r="BT174" s="101"/>
      <c r="BU174" s="101"/>
      <c r="BV174" s="101"/>
      <c r="BW174" s="101"/>
      <c r="BX174" s="101"/>
      <c r="BY174" s="101"/>
      <c r="BZ174" s="101"/>
      <c r="CA174" s="101"/>
      <c r="CB174" s="101"/>
      <c r="CC174" s="101"/>
      <c r="CD174" s="101"/>
      <c r="CE174" s="101"/>
      <c r="CF174" s="101"/>
      <c r="CG174" s="101"/>
      <c r="CH174" s="101"/>
      <c r="CI174" s="101"/>
      <c r="CJ174" s="85"/>
    </row>
    <row r="175" spans="1:88" x14ac:dyDescent="0.25">
      <c r="A175" s="223"/>
      <c r="B175" s="223"/>
      <c r="C175" s="223"/>
      <c r="D175" s="223"/>
      <c r="E175" s="223"/>
      <c r="F175" s="223"/>
      <c r="G175" s="223"/>
      <c r="H175" s="223"/>
      <c r="I175" s="223"/>
      <c r="J175" s="223"/>
      <c r="K175" s="223"/>
      <c r="L175" s="101"/>
      <c r="M175" s="101"/>
      <c r="N175" s="101"/>
      <c r="O175" s="101"/>
      <c r="P175" s="101"/>
      <c r="Q175" s="101"/>
      <c r="R175" s="101"/>
      <c r="S175" s="101"/>
      <c r="T175" s="101"/>
      <c r="U175" s="101"/>
      <c r="V175" s="101"/>
      <c r="W175" s="101"/>
      <c r="X175" s="101"/>
      <c r="Y175" s="101"/>
      <c r="Z175" s="101"/>
      <c r="AA175" s="101"/>
      <c r="AB175" s="101"/>
      <c r="AC175" s="101"/>
      <c r="AD175" s="101"/>
      <c r="AE175" s="101"/>
      <c r="AF175" s="101"/>
      <c r="AG175" s="101"/>
      <c r="AH175" s="101"/>
      <c r="AI175" s="101"/>
      <c r="AJ175" s="101"/>
      <c r="AK175" s="101"/>
      <c r="AL175" s="101"/>
      <c r="AM175" s="101"/>
      <c r="AN175" s="101"/>
      <c r="AO175" s="101"/>
      <c r="AP175" s="101"/>
      <c r="AQ175" s="101"/>
      <c r="AR175" s="101"/>
      <c r="AS175" s="101"/>
      <c r="AT175" s="101"/>
      <c r="AU175" s="101"/>
      <c r="AV175" s="101"/>
      <c r="AW175" s="101"/>
      <c r="AX175" s="101"/>
      <c r="AY175" s="101"/>
      <c r="AZ175" s="101"/>
      <c r="BA175" s="101"/>
      <c r="BB175" s="101"/>
      <c r="BC175" s="101"/>
      <c r="BD175" s="101"/>
      <c r="BE175" s="101"/>
      <c r="BF175" s="101"/>
      <c r="BG175" s="101"/>
      <c r="BH175" s="101"/>
      <c r="BI175" s="101"/>
      <c r="BJ175" s="101"/>
      <c r="BK175" s="101"/>
      <c r="BL175" s="101"/>
      <c r="BM175" s="101"/>
      <c r="BN175" s="101"/>
      <c r="BO175" s="101"/>
      <c r="BP175" s="101"/>
      <c r="BQ175" s="101"/>
      <c r="BR175" s="101"/>
      <c r="BS175" s="101"/>
      <c r="BT175" s="101"/>
      <c r="BU175" s="101"/>
      <c r="BV175" s="101"/>
      <c r="BW175" s="101"/>
      <c r="BX175" s="101"/>
      <c r="BY175" s="101"/>
      <c r="BZ175" s="101"/>
      <c r="CA175" s="101"/>
      <c r="CB175" s="101"/>
      <c r="CC175" s="101"/>
      <c r="CD175" s="101"/>
      <c r="CE175" s="101"/>
      <c r="CF175" s="101"/>
      <c r="CG175" s="101"/>
      <c r="CH175" s="101"/>
      <c r="CI175" s="101"/>
      <c r="CJ175" s="85"/>
    </row>
    <row r="176" spans="1:88" x14ac:dyDescent="0.25">
      <c r="A176" s="223"/>
      <c r="B176" s="223"/>
      <c r="C176" s="223"/>
      <c r="D176" s="223"/>
      <c r="E176" s="223"/>
      <c r="F176" s="223"/>
      <c r="G176" s="223"/>
      <c r="H176" s="223"/>
      <c r="I176" s="223"/>
      <c r="J176" s="223"/>
      <c r="K176" s="223"/>
      <c r="L176" s="101"/>
      <c r="M176" s="101"/>
      <c r="N176" s="101"/>
      <c r="O176" s="101"/>
      <c r="P176" s="101"/>
      <c r="Q176" s="101"/>
      <c r="R176" s="101"/>
      <c r="S176" s="101"/>
      <c r="T176" s="101"/>
      <c r="U176" s="101"/>
      <c r="V176" s="101"/>
      <c r="W176" s="101"/>
      <c r="X176" s="101"/>
      <c r="Y176" s="101"/>
      <c r="Z176" s="101"/>
      <c r="AA176" s="101"/>
      <c r="AB176" s="101"/>
      <c r="AC176" s="101"/>
      <c r="AD176" s="101"/>
      <c r="AE176" s="101"/>
      <c r="AF176" s="101"/>
      <c r="AG176" s="101"/>
      <c r="AH176" s="101"/>
      <c r="AI176" s="101"/>
      <c r="AJ176" s="101"/>
      <c r="AK176" s="101"/>
      <c r="AL176" s="101"/>
      <c r="AM176" s="101"/>
      <c r="AN176" s="101"/>
      <c r="AO176" s="101"/>
      <c r="AP176" s="101"/>
      <c r="AQ176" s="101"/>
      <c r="AR176" s="101"/>
      <c r="AS176" s="101"/>
      <c r="AT176" s="101"/>
      <c r="AU176" s="101"/>
      <c r="AV176" s="101"/>
      <c r="AW176" s="101"/>
      <c r="AX176" s="101"/>
      <c r="AY176" s="101"/>
      <c r="AZ176" s="101"/>
      <c r="BA176" s="101"/>
      <c r="BB176" s="101"/>
      <c r="BC176" s="101"/>
      <c r="BD176" s="101"/>
      <c r="BE176" s="101"/>
      <c r="BF176" s="101"/>
      <c r="BG176" s="101"/>
      <c r="BH176" s="101"/>
      <c r="BI176" s="101"/>
      <c r="BJ176" s="101"/>
      <c r="BK176" s="101"/>
      <c r="BL176" s="101"/>
      <c r="BM176" s="101"/>
      <c r="BN176" s="101"/>
      <c r="BO176" s="101"/>
      <c r="BP176" s="101"/>
      <c r="BQ176" s="101"/>
      <c r="BR176" s="101"/>
      <c r="BS176" s="101"/>
      <c r="BT176" s="101"/>
      <c r="BU176" s="101"/>
      <c r="BV176" s="101"/>
      <c r="BW176" s="101"/>
      <c r="BX176" s="101"/>
      <c r="BY176" s="101"/>
      <c r="BZ176" s="101"/>
      <c r="CA176" s="101"/>
      <c r="CB176" s="101"/>
      <c r="CC176" s="101"/>
      <c r="CD176" s="101"/>
      <c r="CE176" s="101"/>
      <c r="CF176" s="101"/>
      <c r="CG176" s="101"/>
      <c r="CH176" s="101"/>
      <c r="CI176" s="101"/>
      <c r="CJ176" s="85"/>
    </row>
    <row r="177" spans="1:88" x14ac:dyDescent="0.25">
      <c r="A177" s="223"/>
      <c r="B177" s="223"/>
      <c r="C177" s="223"/>
      <c r="D177" s="223"/>
      <c r="E177" s="223"/>
      <c r="F177" s="223"/>
      <c r="G177" s="223"/>
      <c r="H177" s="223"/>
      <c r="I177" s="223"/>
      <c r="J177" s="223"/>
      <c r="K177" s="223"/>
      <c r="L177" s="101"/>
      <c r="M177" s="101"/>
      <c r="N177" s="101"/>
      <c r="O177" s="101"/>
      <c r="P177" s="101"/>
      <c r="Q177" s="101"/>
      <c r="R177" s="101"/>
      <c r="S177" s="101"/>
      <c r="T177" s="101"/>
      <c r="U177" s="101"/>
      <c r="V177" s="101"/>
      <c r="W177" s="101"/>
      <c r="X177" s="101"/>
      <c r="Y177" s="101"/>
      <c r="Z177" s="101"/>
      <c r="AA177" s="101"/>
      <c r="AB177" s="101"/>
      <c r="AC177" s="101"/>
      <c r="AD177" s="101"/>
      <c r="AE177" s="101"/>
      <c r="AF177" s="101"/>
      <c r="AG177" s="101"/>
      <c r="AH177" s="101"/>
      <c r="AI177" s="101"/>
      <c r="AJ177" s="101"/>
      <c r="AK177" s="101"/>
      <c r="AL177" s="101"/>
      <c r="AM177" s="101"/>
      <c r="AN177" s="101"/>
      <c r="AO177" s="101"/>
      <c r="AP177" s="101"/>
      <c r="AQ177" s="101"/>
      <c r="AR177" s="101"/>
      <c r="AS177" s="101"/>
      <c r="AT177" s="101"/>
      <c r="AU177" s="101"/>
      <c r="AV177" s="101"/>
      <c r="AW177" s="101"/>
      <c r="AX177" s="101"/>
      <c r="AY177" s="101"/>
      <c r="AZ177" s="101"/>
      <c r="BA177" s="101"/>
      <c r="BB177" s="101"/>
      <c r="BC177" s="101"/>
      <c r="BD177" s="101"/>
      <c r="BE177" s="101"/>
      <c r="BF177" s="101"/>
      <c r="BG177" s="101"/>
      <c r="BH177" s="101"/>
      <c r="BI177" s="101"/>
      <c r="BJ177" s="101"/>
      <c r="BK177" s="101"/>
      <c r="BL177" s="101"/>
      <c r="BM177" s="101"/>
      <c r="BN177" s="101"/>
      <c r="BO177" s="101"/>
      <c r="BP177" s="101"/>
      <c r="BQ177" s="101"/>
      <c r="BR177" s="101"/>
      <c r="BS177" s="101"/>
      <c r="BT177" s="101"/>
      <c r="BU177" s="101"/>
      <c r="BV177" s="101"/>
      <c r="BW177" s="101"/>
      <c r="BX177" s="101"/>
      <c r="BY177" s="101"/>
      <c r="BZ177" s="101"/>
      <c r="CA177" s="101"/>
      <c r="CB177" s="101"/>
      <c r="CC177" s="101"/>
      <c r="CD177" s="101"/>
      <c r="CE177" s="101"/>
      <c r="CF177" s="101"/>
      <c r="CG177" s="101"/>
      <c r="CH177" s="101"/>
      <c r="CI177" s="101"/>
      <c r="CJ177" s="85"/>
    </row>
    <row r="178" spans="1:88" x14ac:dyDescent="0.25">
      <c r="A178" s="223"/>
      <c r="B178" s="223"/>
      <c r="C178" s="223"/>
      <c r="D178" s="223"/>
      <c r="E178" s="223"/>
      <c r="F178" s="223"/>
      <c r="G178" s="223"/>
      <c r="H178" s="223"/>
      <c r="I178" s="223"/>
      <c r="J178" s="223"/>
      <c r="K178" s="223"/>
      <c r="L178" s="101"/>
      <c r="M178" s="101"/>
      <c r="N178" s="101"/>
      <c r="O178" s="101"/>
      <c r="P178" s="101"/>
      <c r="Q178" s="101"/>
      <c r="R178" s="101"/>
      <c r="S178" s="101"/>
      <c r="T178" s="101"/>
      <c r="U178" s="101"/>
      <c r="V178" s="101"/>
      <c r="W178" s="101"/>
      <c r="X178" s="101"/>
      <c r="Y178" s="101"/>
      <c r="Z178" s="101"/>
      <c r="AA178" s="101"/>
      <c r="AB178" s="101"/>
      <c r="AC178" s="101"/>
      <c r="AD178" s="101"/>
      <c r="AE178" s="101"/>
      <c r="AF178" s="101"/>
      <c r="AG178" s="101"/>
      <c r="AH178" s="101"/>
      <c r="AI178" s="101"/>
      <c r="AJ178" s="101"/>
      <c r="AK178" s="101"/>
      <c r="AL178" s="101"/>
      <c r="AM178" s="101"/>
      <c r="AN178" s="101"/>
      <c r="AO178" s="101"/>
      <c r="AP178" s="101"/>
      <c r="AQ178" s="101"/>
      <c r="AR178" s="101"/>
      <c r="AS178" s="101"/>
      <c r="AT178" s="101"/>
      <c r="AU178" s="101"/>
      <c r="AV178" s="101"/>
      <c r="AW178" s="101"/>
      <c r="AX178" s="101"/>
      <c r="AY178" s="101"/>
      <c r="AZ178" s="101"/>
      <c r="BA178" s="101"/>
      <c r="BB178" s="101"/>
      <c r="BC178" s="101"/>
      <c r="BD178" s="101"/>
      <c r="BE178" s="101"/>
      <c r="BF178" s="101"/>
      <c r="BG178" s="101"/>
      <c r="BH178" s="101"/>
      <c r="BI178" s="101"/>
      <c r="BJ178" s="101"/>
      <c r="BK178" s="101"/>
      <c r="BL178" s="101"/>
      <c r="BM178" s="101"/>
      <c r="BN178" s="101"/>
      <c r="BO178" s="101"/>
      <c r="BP178" s="101"/>
      <c r="BQ178" s="101"/>
      <c r="BR178" s="101"/>
      <c r="BS178" s="101"/>
      <c r="BT178" s="101"/>
      <c r="BU178" s="101"/>
      <c r="BV178" s="101"/>
      <c r="BW178" s="101"/>
      <c r="BX178" s="101"/>
      <c r="BY178" s="101"/>
      <c r="BZ178" s="101"/>
      <c r="CA178" s="101"/>
      <c r="CB178" s="101"/>
      <c r="CC178" s="101"/>
      <c r="CD178" s="101"/>
      <c r="CE178" s="101"/>
      <c r="CF178" s="101"/>
      <c r="CG178" s="101"/>
      <c r="CH178" s="101"/>
      <c r="CI178" s="101"/>
      <c r="CJ178" s="85"/>
    </row>
    <row r="179" spans="1:88" x14ac:dyDescent="0.25">
      <c r="A179" s="223"/>
      <c r="B179" s="223"/>
      <c r="C179" s="223"/>
      <c r="D179" s="223"/>
      <c r="E179" s="223"/>
      <c r="F179" s="223"/>
      <c r="G179" s="223"/>
      <c r="H179" s="223"/>
      <c r="I179" s="223"/>
      <c r="J179" s="223"/>
      <c r="K179" s="223"/>
      <c r="L179" s="101"/>
      <c r="M179" s="101"/>
      <c r="N179" s="101"/>
      <c r="O179" s="101"/>
      <c r="P179" s="101"/>
      <c r="Q179" s="101"/>
      <c r="R179" s="101"/>
      <c r="S179" s="101"/>
      <c r="T179" s="101"/>
      <c r="U179" s="101"/>
      <c r="V179" s="101"/>
      <c r="W179" s="101"/>
      <c r="X179" s="101"/>
      <c r="Y179" s="101"/>
      <c r="Z179" s="101"/>
      <c r="AA179" s="101"/>
      <c r="AB179" s="101"/>
      <c r="AC179" s="101"/>
      <c r="AD179" s="101"/>
      <c r="AE179" s="101"/>
      <c r="AF179" s="101"/>
      <c r="AG179" s="101"/>
      <c r="AH179" s="101"/>
      <c r="AI179" s="101"/>
      <c r="AJ179" s="101"/>
      <c r="AK179" s="101"/>
      <c r="AL179" s="101"/>
      <c r="AM179" s="101"/>
      <c r="AN179" s="101"/>
      <c r="AO179" s="101"/>
      <c r="AP179" s="101"/>
      <c r="AQ179" s="101"/>
      <c r="AR179" s="101"/>
      <c r="AS179" s="101"/>
      <c r="AT179" s="101"/>
      <c r="AU179" s="101"/>
      <c r="AV179" s="101"/>
      <c r="AW179" s="101"/>
      <c r="AX179" s="101"/>
      <c r="AY179" s="101"/>
      <c r="AZ179" s="101"/>
      <c r="BA179" s="101"/>
      <c r="BB179" s="101"/>
      <c r="BC179" s="101"/>
      <c r="BD179" s="101"/>
      <c r="BE179" s="101"/>
      <c r="BF179" s="101"/>
      <c r="BG179" s="101"/>
      <c r="BH179" s="101"/>
      <c r="BI179" s="101"/>
      <c r="BJ179" s="101"/>
      <c r="BK179" s="101"/>
      <c r="BL179" s="101"/>
      <c r="BM179" s="101"/>
      <c r="BN179" s="101"/>
      <c r="BO179" s="101"/>
      <c r="BP179" s="101"/>
      <c r="BQ179" s="101"/>
      <c r="BR179" s="101"/>
      <c r="BS179" s="101"/>
      <c r="BT179" s="101"/>
      <c r="BU179" s="101"/>
      <c r="BV179" s="101"/>
      <c r="BW179" s="101"/>
      <c r="BX179" s="101"/>
      <c r="BY179" s="101"/>
      <c r="BZ179" s="101"/>
      <c r="CA179" s="101"/>
      <c r="CB179" s="101"/>
      <c r="CC179" s="101"/>
      <c r="CD179" s="101"/>
      <c r="CE179" s="101"/>
      <c r="CF179" s="101"/>
      <c r="CG179" s="101"/>
      <c r="CH179" s="101"/>
      <c r="CI179" s="101"/>
      <c r="CJ179" s="85"/>
    </row>
    <row r="180" spans="1:88" x14ac:dyDescent="0.25">
      <c r="A180" s="223"/>
      <c r="B180" s="223"/>
      <c r="C180" s="223"/>
      <c r="D180" s="223"/>
      <c r="E180" s="223"/>
      <c r="F180" s="223"/>
      <c r="G180" s="223"/>
      <c r="H180" s="223"/>
      <c r="I180" s="223"/>
      <c r="J180" s="223"/>
      <c r="K180" s="223"/>
      <c r="L180" s="101"/>
      <c r="M180" s="101"/>
      <c r="N180" s="101"/>
      <c r="O180" s="101"/>
      <c r="P180" s="101"/>
      <c r="Q180" s="101"/>
      <c r="R180" s="101"/>
      <c r="S180" s="101"/>
      <c r="T180" s="101"/>
      <c r="U180" s="101"/>
      <c r="V180" s="101"/>
      <c r="W180" s="101"/>
      <c r="X180" s="101"/>
      <c r="Y180" s="101"/>
      <c r="Z180" s="101"/>
      <c r="AA180" s="101"/>
      <c r="AB180" s="101"/>
      <c r="AC180" s="101"/>
      <c r="AD180" s="101"/>
      <c r="AE180" s="101"/>
      <c r="AF180" s="101"/>
      <c r="AG180" s="101"/>
      <c r="AH180" s="101"/>
      <c r="AI180" s="101"/>
      <c r="AJ180" s="101"/>
      <c r="AK180" s="101"/>
      <c r="AL180" s="101"/>
      <c r="AM180" s="101"/>
      <c r="AN180" s="101"/>
      <c r="AO180" s="101"/>
      <c r="AP180" s="101"/>
      <c r="AQ180" s="101"/>
      <c r="AR180" s="101"/>
      <c r="AS180" s="101"/>
      <c r="AT180" s="101"/>
      <c r="AU180" s="101"/>
      <c r="AV180" s="101"/>
      <c r="AW180" s="101"/>
      <c r="AX180" s="101"/>
      <c r="AY180" s="101"/>
      <c r="AZ180" s="101"/>
      <c r="BA180" s="101"/>
      <c r="BB180" s="101"/>
      <c r="BC180" s="101"/>
      <c r="BD180" s="101"/>
      <c r="BE180" s="101"/>
      <c r="BF180" s="101"/>
      <c r="BG180" s="101"/>
      <c r="BH180" s="101"/>
      <c r="BI180" s="101"/>
      <c r="BJ180" s="101"/>
      <c r="BK180" s="101"/>
      <c r="BL180" s="101"/>
      <c r="BM180" s="101"/>
      <c r="BN180" s="101"/>
      <c r="BO180" s="101"/>
      <c r="BP180" s="101"/>
      <c r="BQ180" s="101"/>
      <c r="BR180" s="101"/>
      <c r="BS180" s="101"/>
      <c r="BT180" s="101"/>
      <c r="BU180" s="101"/>
      <c r="BV180" s="101"/>
      <c r="BW180" s="101"/>
      <c r="BX180" s="101"/>
      <c r="BY180" s="101"/>
      <c r="BZ180" s="101"/>
      <c r="CA180" s="101"/>
      <c r="CB180" s="101"/>
      <c r="CC180" s="101"/>
      <c r="CD180" s="101"/>
      <c r="CE180" s="101"/>
      <c r="CF180" s="101"/>
      <c r="CG180" s="101"/>
      <c r="CH180" s="101"/>
      <c r="CI180" s="101"/>
      <c r="CJ180" s="85"/>
    </row>
    <row r="181" spans="1:88" x14ac:dyDescent="0.25">
      <c r="A181" s="223"/>
      <c r="B181" s="223"/>
      <c r="C181" s="223"/>
      <c r="D181" s="223"/>
      <c r="E181" s="223"/>
      <c r="F181" s="223"/>
      <c r="G181" s="223"/>
      <c r="H181" s="223"/>
      <c r="I181" s="223"/>
      <c r="J181" s="223"/>
      <c r="K181" s="223"/>
      <c r="L181" s="101"/>
      <c r="M181" s="101"/>
      <c r="N181" s="101"/>
      <c r="O181" s="101"/>
      <c r="P181" s="101"/>
      <c r="Q181" s="101"/>
      <c r="R181" s="101"/>
      <c r="S181" s="101"/>
      <c r="T181" s="101"/>
      <c r="U181" s="101"/>
      <c r="V181" s="101"/>
      <c r="W181" s="101"/>
      <c r="X181" s="101"/>
      <c r="Y181" s="101"/>
      <c r="Z181" s="101"/>
      <c r="AA181" s="101"/>
      <c r="AB181" s="101"/>
      <c r="AC181" s="101"/>
      <c r="AD181" s="101"/>
      <c r="AE181" s="101"/>
      <c r="AF181" s="101"/>
      <c r="AG181" s="101"/>
      <c r="AH181" s="101"/>
      <c r="AI181" s="101"/>
      <c r="AJ181" s="101"/>
      <c r="AK181" s="101"/>
      <c r="AL181" s="101"/>
      <c r="AM181" s="101"/>
      <c r="AN181" s="101"/>
      <c r="AO181" s="101"/>
      <c r="AP181" s="101"/>
      <c r="AQ181" s="101"/>
      <c r="AR181" s="101"/>
      <c r="AS181" s="101"/>
      <c r="AT181" s="101"/>
      <c r="AU181" s="101"/>
      <c r="AV181" s="101"/>
      <c r="AW181" s="101"/>
      <c r="AX181" s="101"/>
      <c r="AY181" s="101"/>
      <c r="AZ181" s="101"/>
      <c r="BA181" s="101"/>
      <c r="BB181" s="101"/>
      <c r="BC181" s="101"/>
      <c r="BD181" s="101"/>
      <c r="BE181" s="101"/>
      <c r="BF181" s="101"/>
      <c r="BG181" s="101"/>
      <c r="BH181" s="101"/>
      <c r="BI181" s="101"/>
      <c r="BJ181" s="101"/>
      <c r="BK181" s="101"/>
      <c r="BL181" s="101"/>
      <c r="BM181" s="101"/>
      <c r="BN181" s="101"/>
      <c r="BO181" s="101"/>
      <c r="BP181" s="101"/>
      <c r="BQ181" s="101"/>
      <c r="BR181" s="101"/>
      <c r="BS181" s="101"/>
      <c r="BT181" s="101"/>
      <c r="BU181" s="101"/>
      <c r="BV181" s="101"/>
      <c r="BW181" s="101"/>
      <c r="BX181" s="101"/>
      <c r="BY181" s="101"/>
      <c r="BZ181" s="101"/>
      <c r="CA181" s="101"/>
      <c r="CB181" s="101"/>
      <c r="CC181" s="101"/>
      <c r="CD181" s="101"/>
      <c r="CE181" s="101"/>
      <c r="CF181" s="101"/>
      <c r="CG181" s="101"/>
      <c r="CH181" s="101"/>
      <c r="CI181" s="101"/>
      <c r="CJ181" s="85"/>
    </row>
    <row r="182" spans="1:88" x14ac:dyDescent="0.25">
      <c r="A182" s="223"/>
      <c r="B182" s="223"/>
      <c r="C182" s="223"/>
      <c r="D182" s="223"/>
      <c r="E182" s="223"/>
      <c r="F182" s="223"/>
      <c r="G182" s="223"/>
      <c r="H182" s="223"/>
      <c r="I182" s="223"/>
      <c r="J182" s="223"/>
      <c r="K182" s="223"/>
      <c r="L182" s="101"/>
      <c r="M182" s="101"/>
      <c r="N182" s="101"/>
      <c r="O182" s="101"/>
      <c r="P182" s="101"/>
      <c r="Q182" s="101"/>
      <c r="R182" s="101"/>
      <c r="S182" s="101"/>
      <c r="T182" s="101"/>
      <c r="U182" s="101"/>
      <c r="V182" s="101"/>
      <c r="W182" s="101"/>
      <c r="X182" s="101"/>
      <c r="Y182" s="101"/>
      <c r="Z182" s="101"/>
      <c r="AA182" s="101"/>
      <c r="AB182" s="101"/>
      <c r="AC182" s="101"/>
      <c r="AD182" s="101"/>
      <c r="AE182" s="101"/>
      <c r="AF182" s="101"/>
      <c r="AG182" s="101"/>
      <c r="AH182" s="101"/>
      <c r="AI182" s="101"/>
      <c r="AJ182" s="101"/>
      <c r="AK182" s="101"/>
      <c r="AL182" s="101"/>
      <c r="AM182" s="101"/>
      <c r="AN182" s="101"/>
      <c r="AO182" s="101"/>
      <c r="AP182" s="101"/>
      <c r="AQ182" s="101"/>
      <c r="AR182" s="101"/>
      <c r="AS182" s="101"/>
      <c r="AT182" s="101"/>
      <c r="AU182" s="101"/>
      <c r="AV182" s="101"/>
      <c r="AW182" s="101"/>
      <c r="AX182" s="101"/>
      <c r="AY182" s="101"/>
      <c r="AZ182" s="101"/>
      <c r="BA182" s="101"/>
      <c r="BB182" s="101"/>
      <c r="BC182" s="101"/>
      <c r="BD182" s="101"/>
      <c r="BE182" s="101"/>
      <c r="BF182" s="101"/>
      <c r="BG182" s="101"/>
      <c r="BH182" s="101"/>
      <c r="BI182" s="101"/>
      <c r="BJ182" s="101"/>
      <c r="BK182" s="101"/>
      <c r="BL182" s="101"/>
      <c r="BM182" s="101"/>
      <c r="BN182" s="101"/>
      <c r="BO182" s="101"/>
      <c r="BP182" s="101"/>
      <c r="BQ182" s="101"/>
      <c r="BR182" s="101"/>
      <c r="BS182" s="101"/>
      <c r="BT182" s="101"/>
      <c r="BU182" s="101"/>
      <c r="BV182" s="101"/>
      <c r="BW182" s="101"/>
      <c r="BX182" s="101"/>
      <c r="BY182" s="101"/>
      <c r="BZ182" s="101"/>
      <c r="CA182" s="101"/>
      <c r="CB182" s="101"/>
      <c r="CC182" s="101"/>
      <c r="CD182" s="101"/>
      <c r="CE182" s="101"/>
      <c r="CF182" s="101"/>
      <c r="CG182" s="101"/>
      <c r="CH182" s="101"/>
      <c r="CI182" s="101"/>
      <c r="CJ182" s="85"/>
    </row>
    <row r="183" spans="1:88" x14ac:dyDescent="0.25">
      <c r="A183" s="223"/>
      <c r="B183" s="223"/>
      <c r="C183" s="223"/>
      <c r="D183" s="223"/>
      <c r="E183" s="223"/>
      <c r="F183" s="223"/>
      <c r="G183" s="223"/>
      <c r="H183" s="223"/>
      <c r="I183" s="223"/>
      <c r="J183" s="223"/>
      <c r="K183" s="223"/>
      <c r="L183" s="101"/>
      <c r="M183" s="101"/>
      <c r="N183" s="101"/>
      <c r="O183" s="101"/>
      <c r="P183" s="101"/>
      <c r="Q183" s="101"/>
      <c r="R183" s="101"/>
      <c r="S183" s="101"/>
      <c r="T183" s="101"/>
      <c r="U183" s="101"/>
      <c r="V183" s="101"/>
      <c r="W183" s="101"/>
      <c r="X183" s="101"/>
      <c r="Y183" s="101"/>
      <c r="Z183" s="101"/>
      <c r="AA183" s="101"/>
      <c r="AB183" s="101"/>
      <c r="AC183" s="101"/>
      <c r="AD183" s="101"/>
      <c r="AE183" s="101"/>
      <c r="AF183" s="101"/>
      <c r="AG183" s="101"/>
      <c r="AH183" s="101"/>
      <c r="AI183" s="101"/>
      <c r="AJ183" s="101"/>
      <c r="AK183" s="101"/>
      <c r="AL183" s="101"/>
      <c r="AM183" s="101"/>
      <c r="AN183" s="101"/>
      <c r="AO183" s="101"/>
      <c r="AP183" s="101"/>
      <c r="AQ183" s="101"/>
      <c r="AR183" s="101"/>
      <c r="AS183" s="101"/>
      <c r="AT183" s="101"/>
      <c r="AU183" s="101"/>
      <c r="AV183" s="101"/>
      <c r="AW183" s="101"/>
      <c r="AX183" s="101"/>
      <c r="AY183" s="101"/>
      <c r="AZ183" s="101"/>
      <c r="BA183" s="101"/>
      <c r="BB183" s="101"/>
      <c r="BC183" s="101"/>
      <c r="BD183" s="101"/>
      <c r="BE183" s="101"/>
      <c r="BF183" s="101"/>
      <c r="BG183" s="101"/>
      <c r="BH183" s="101"/>
      <c r="BI183" s="101"/>
      <c r="BJ183" s="101"/>
      <c r="BK183" s="101"/>
      <c r="BL183" s="101"/>
      <c r="BM183" s="101"/>
      <c r="BN183" s="101"/>
      <c r="BO183" s="101"/>
      <c r="BP183" s="101"/>
      <c r="BQ183" s="101"/>
      <c r="BR183" s="101"/>
      <c r="BS183" s="101"/>
      <c r="BT183" s="101"/>
      <c r="BU183" s="101"/>
      <c r="BV183" s="101"/>
      <c r="BW183" s="101"/>
      <c r="BX183" s="101"/>
      <c r="BY183" s="101"/>
      <c r="BZ183" s="101"/>
      <c r="CA183" s="101"/>
      <c r="CB183" s="101"/>
      <c r="CC183" s="101"/>
      <c r="CD183" s="101"/>
      <c r="CE183" s="101"/>
      <c r="CF183" s="101"/>
      <c r="CG183" s="101"/>
      <c r="CH183" s="101"/>
      <c r="CI183" s="101"/>
      <c r="CJ183" s="85"/>
    </row>
    <row r="184" spans="1:88" x14ac:dyDescent="0.25">
      <c r="A184" s="223"/>
      <c r="B184" s="223"/>
      <c r="C184" s="223"/>
      <c r="D184" s="223"/>
      <c r="E184" s="223"/>
      <c r="F184" s="223"/>
      <c r="G184" s="223"/>
      <c r="H184" s="223"/>
      <c r="I184" s="223"/>
      <c r="J184" s="223"/>
      <c r="K184" s="223"/>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1"/>
      <c r="AY184" s="101"/>
      <c r="AZ184" s="101"/>
      <c r="BA184" s="101"/>
      <c r="BB184" s="101"/>
      <c r="BC184" s="101"/>
      <c r="BD184" s="101"/>
      <c r="BE184" s="101"/>
      <c r="BF184" s="101"/>
      <c r="BG184" s="101"/>
      <c r="BH184" s="101"/>
      <c r="BI184" s="101"/>
      <c r="BJ184" s="101"/>
      <c r="BK184" s="101"/>
      <c r="BL184" s="101"/>
      <c r="BM184" s="101"/>
      <c r="BN184" s="101"/>
      <c r="BO184" s="101"/>
      <c r="BP184" s="101"/>
      <c r="BQ184" s="101"/>
      <c r="BR184" s="101"/>
      <c r="BS184" s="101"/>
      <c r="BT184" s="101"/>
      <c r="BU184" s="101"/>
      <c r="BV184" s="101"/>
      <c r="BW184" s="101"/>
      <c r="BX184" s="101"/>
      <c r="BY184" s="101"/>
      <c r="BZ184" s="101"/>
      <c r="CA184" s="101"/>
      <c r="CB184" s="101"/>
      <c r="CC184" s="101"/>
      <c r="CD184" s="101"/>
      <c r="CE184" s="101"/>
      <c r="CF184" s="101"/>
      <c r="CG184" s="101"/>
      <c r="CH184" s="101"/>
      <c r="CI184" s="101"/>
      <c r="CJ184" s="85"/>
    </row>
    <row r="185" spans="1:88" x14ac:dyDescent="0.25">
      <c r="A185" s="223"/>
      <c r="B185" s="223"/>
      <c r="C185" s="223"/>
      <c r="D185" s="223"/>
      <c r="E185" s="223"/>
      <c r="F185" s="223"/>
      <c r="G185" s="223"/>
      <c r="H185" s="223"/>
      <c r="I185" s="223"/>
      <c r="J185" s="223"/>
      <c r="K185" s="223"/>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1"/>
      <c r="AY185" s="101"/>
      <c r="AZ185" s="101"/>
      <c r="BA185" s="101"/>
      <c r="BB185" s="101"/>
      <c r="BC185" s="101"/>
      <c r="BD185" s="101"/>
      <c r="BE185" s="101"/>
      <c r="BF185" s="101"/>
      <c r="BG185" s="101"/>
      <c r="BH185" s="101"/>
      <c r="BI185" s="101"/>
      <c r="BJ185" s="101"/>
      <c r="BK185" s="101"/>
      <c r="BL185" s="101"/>
      <c r="BM185" s="101"/>
      <c r="BN185" s="101"/>
      <c r="BO185" s="101"/>
      <c r="BP185" s="101"/>
      <c r="BQ185" s="101"/>
      <c r="BR185" s="101"/>
      <c r="BS185" s="101"/>
      <c r="BT185" s="101"/>
      <c r="BU185" s="101"/>
      <c r="BV185" s="101"/>
      <c r="BW185" s="101"/>
      <c r="BX185" s="101"/>
      <c r="BY185" s="101"/>
      <c r="BZ185" s="101"/>
      <c r="CA185" s="101"/>
      <c r="CB185" s="101"/>
      <c r="CC185" s="101"/>
      <c r="CD185" s="101"/>
      <c r="CE185" s="101"/>
      <c r="CF185" s="101"/>
      <c r="CG185" s="101"/>
      <c r="CH185" s="101"/>
      <c r="CI185" s="101"/>
      <c r="CJ185" s="85"/>
    </row>
    <row r="186" spans="1:88" x14ac:dyDescent="0.25">
      <c r="A186" s="223"/>
      <c r="B186" s="223"/>
      <c r="C186" s="223"/>
      <c r="D186" s="223"/>
      <c r="E186" s="223"/>
      <c r="F186" s="223"/>
      <c r="G186" s="223"/>
      <c r="H186" s="223"/>
      <c r="I186" s="223"/>
      <c r="J186" s="223"/>
      <c r="K186" s="223"/>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1"/>
      <c r="AY186" s="101"/>
      <c r="AZ186" s="101"/>
      <c r="BA186" s="101"/>
      <c r="BB186" s="101"/>
      <c r="BC186" s="101"/>
      <c r="BD186" s="101"/>
      <c r="BE186" s="101"/>
      <c r="BF186" s="101"/>
      <c r="BG186" s="101"/>
      <c r="BH186" s="101"/>
      <c r="BI186" s="101"/>
      <c r="BJ186" s="101"/>
      <c r="BK186" s="101"/>
      <c r="BL186" s="101"/>
      <c r="BM186" s="101"/>
      <c r="BN186" s="101"/>
      <c r="BO186" s="101"/>
      <c r="BP186" s="101"/>
      <c r="BQ186" s="101"/>
      <c r="BR186" s="101"/>
      <c r="BS186" s="101"/>
      <c r="BT186" s="101"/>
      <c r="BU186" s="101"/>
      <c r="BV186" s="101"/>
      <c r="BW186" s="101"/>
      <c r="BX186" s="101"/>
      <c r="BY186" s="101"/>
      <c r="BZ186" s="101"/>
      <c r="CA186" s="101"/>
      <c r="CB186" s="101"/>
      <c r="CC186" s="101"/>
      <c r="CD186" s="101"/>
      <c r="CE186" s="101"/>
      <c r="CF186" s="101"/>
      <c r="CG186" s="101"/>
      <c r="CH186" s="101"/>
      <c r="CI186" s="101"/>
      <c r="CJ186" s="85"/>
    </row>
    <row r="187" spans="1:88" x14ac:dyDescent="0.25">
      <c r="A187" s="223"/>
      <c r="B187" s="223"/>
      <c r="C187" s="223"/>
      <c r="D187" s="223"/>
      <c r="E187" s="223"/>
      <c r="F187" s="223"/>
      <c r="G187" s="223"/>
      <c r="H187" s="223"/>
      <c r="I187" s="223"/>
      <c r="J187" s="223"/>
      <c r="K187" s="223"/>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1"/>
      <c r="AY187" s="101"/>
      <c r="AZ187" s="101"/>
      <c r="BA187" s="101"/>
      <c r="BB187" s="101"/>
      <c r="BC187" s="101"/>
      <c r="BD187" s="101"/>
      <c r="BE187" s="101"/>
      <c r="BF187" s="101"/>
      <c r="BG187" s="101"/>
      <c r="BH187" s="101"/>
      <c r="BI187" s="101"/>
      <c r="BJ187" s="101"/>
      <c r="BK187" s="101"/>
      <c r="BL187" s="101"/>
      <c r="BM187" s="101"/>
      <c r="BN187" s="101"/>
      <c r="BO187" s="101"/>
      <c r="BP187" s="101"/>
      <c r="BQ187" s="101"/>
      <c r="BR187" s="101"/>
      <c r="BS187" s="101"/>
      <c r="BT187" s="101"/>
      <c r="BU187" s="101"/>
      <c r="BV187" s="101"/>
      <c r="BW187" s="101"/>
      <c r="BX187" s="101"/>
      <c r="BY187" s="101"/>
      <c r="BZ187" s="101"/>
      <c r="CA187" s="101"/>
      <c r="CB187" s="101"/>
      <c r="CC187" s="101"/>
      <c r="CD187" s="101"/>
      <c r="CE187" s="101"/>
      <c r="CF187" s="101"/>
      <c r="CG187" s="101"/>
      <c r="CH187" s="101"/>
      <c r="CI187" s="101"/>
      <c r="CJ187" s="85"/>
    </row>
    <row r="188" spans="1:88" x14ac:dyDescent="0.25">
      <c r="A188" s="100"/>
      <c r="B188" s="100"/>
      <c r="C188" s="100"/>
      <c r="D188" s="100"/>
      <c r="E188" s="100"/>
      <c r="F188" s="100"/>
      <c r="G188" s="100"/>
      <c r="H188" s="100"/>
      <c r="I188" s="100"/>
      <c r="J188" s="100"/>
      <c r="K188" s="100"/>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1"/>
      <c r="AY188" s="101"/>
      <c r="AZ188" s="101"/>
      <c r="BA188" s="101"/>
      <c r="BB188" s="101"/>
      <c r="BC188" s="101"/>
      <c r="BD188" s="101"/>
      <c r="BE188" s="101"/>
      <c r="BF188" s="101"/>
      <c r="BG188" s="101"/>
      <c r="BH188" s="101"/>
      <c r="BI188" s="101"/>
      <c r="BJ188" s="101"/>
      <c r="BK188" s="101"/>
      <c r="BL188" s="101"/>
      <c r="BM188" s="101"/>
      <c r="BN188" s="101"/>
      <c r="BO188" s="101"/>
      <c r="BP188" s="101"/>
      <c r="BQ188" s="101"/>
      <c r="BR188" s="101"/>
      <c r="BS188" s="101"/>
      <c r="BT188" s="101"/>
      <c r="BU188" s="101"/>
      <c r="BV188" s="101"/>
      <c r="BW188" s="101"/>
      <c r="BX188" s="101"/>
      <c r="BY188" s="101"/>
      <c r="BZ188" s="101"/>
      <c r="CA188" s="101"/>
      <c r="CB188" s="101"/>
      <c r="CC188" s="101"/>
      <c r="CD188" s="101"/>
      <c r="CE188" s="101"/>
      <c r="CF188" s="101"/>
      <c r="CG188" s="101"/>
      <c r="CH188" s="101"/>
      <c r="CI188" s="101"/>
      <c r="CJ188" s="85"/>
    </row>
    <row r="189" spans="1:88" x14ac:dyDescent="0.25">
      <c r="A189" s="100"/>
      <c r="B189" s="100"/>
      <c r="C189" s="100"/>
      <c r="D189" s="100"/>
      <c r="E189" s="100"/>
      <c r="F189" s="100"/>
      <c r="G189" s="100"/>
      <c r="H189" s="100"/>
      <c r="I189" s="100"/>
      <c r="J189" s="100"/>
      <c r="K189" s="100"/>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1"/>
      <c r="AY189" s="101"/>
      <c r="AZ189" s="101"/>
      <c r="BA189" s="101"/>
      <c r="BB189" s="101"/>
      <c r="BC189" s="101"/>
      <c r="BD189" s="101"/>
      <c r="BE189" s="101"/>
      <c r="BF189" s="101"/>
      <c r="BG189" s="101"/>
      <c r="BH189" s="101"/>
      <c r="BI189" s="101"/>
      <c r="BJ189" s="101"/>
      <c r="BK189" s="101"/>
      <c r="BL189" s="101"/>
      <c r="BM189" s="101"/>
      <c r="BN189" s="101"/>
      <c r="BO189" s="101"/>
      <c r="BP189" s="101"/>
      <c r="BQ189" s="101"/>
      <c r="BR189" s="101"/>
      <c r="BS189" s="101"/>
      <c r="BT189" s="101"/>
      <c r="BU189" s="101"/>
      <c r="BV189" s="101"/>
      <c r="BW189" s="101"/>
      <c r="BX189" s="101"/>
      <c r="BY189" s="101"/>
      <c r="BZ189" s="101"/>
      <c r="CA189" s="101"/>
      <c r="CB189" s="101"/>
      <c r="CC189" s="101"/>
      <c r="CD189" s="101"/>
      <c r="CE189" s="101"/>
      <c r="CF189" s="101"/>
      <c r="CG189" s="101"/>
      <c r="CH189" s="101"/>
      <c r="CI189" s="101"/>
      <c r="CJ189" s="85"/>
    </row>
    <row r="190" spans="1:88" x14ac:dyDescent="0.25">
      <c r="A190" s="100"/>
      <c r="B190" s="100"/>
      <c r="C190" s="100"/>
      <c r="D190" s="100"/>
      <c r="E190" s="100"/>
      <c r="F190" s="100"/>
      <c r="G190" s="100"/>
      <c r="H190" s="100"/>
      <c r="I190" s="100"/>
      <c r="J190" s="100"/>
      <c r="K190" s="100"/>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1"/>
      <c r="AY190" s="101"/>
      <c r="AZ190" s="101"/>
      <c r="BA190" s="101"/>
      <c r="BB190" s="101"/>
      <c r="BC190" s="101"/>
      <c r="BD190" s="101"/>
      <c r="BE190" s="101"/>
      <c r="BF190" s="101"/>
      <c r="BG190" s="101"/>
      <c r="BH190" s="101"/>
      <c r="BI190" s="101"/>
      <c r="BJ190" s="101"/>
      <c r="BK190" s="101"/>
      <c r="BL190" s="101"/>
      <c r="BM190" s="101"/>
      <c r="BN190" s="101"/>
      <c r="BO190" s="101"/>
      <c r="BP190" s="101"/>
      <c r="BQ190" s="101"/>
      <c r="BR190" s="101"/>
      <c r="BS190" s="101"/>
      <c r="BT190" s="101"/>
      <c r="BU190" s="101"/>
      <c r="BV190" s="101"/>
      <c r="BW190" s="101"/>
      <c r="BX190" s="101"/>
      <c r="BY190" s="101"/>
      <c r="BZ190" s="101"/>
      <c r="CA190" s="101"/>
      <c r="CB190" s="101"/>
      <c r="CC190" s="101"/>
      <c r="CD190" s="101"/>
      <c r="CE190" s="101"/>
      <c r="CF190" s="101"/>
      <c r="CG190" s="101"/>
      <c r="CH190" s="101"/>
      <c r="CI190" s="101"/>
      <c r="CJ190" s="85"/>
    </row>
    <row r="191" spans="1:88" x14ac:dyDescent="0.25">
      <c r="A191" s="100"/>
      <c r="B191" s="100"/>
      <c r="C191" s="100"/>
      <c r="D191" s="100"/>
      <c r="E191" s="100"/>
      <c r="F191" s="100"/>
      <c r="G191" s="100"/>
      <c r="H191" s="100"/>
      <c r="I191" s="100"/>
      <c r="J191" s="100"/>
      <c r="K191" s="100"/>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1"/>
      <c r="AY191" s="101"/>
      <c r="AZ191" s="101"/>
      <c r="BA191" s="101"/>
      <c r="BB191" s="101"/>
      <c r="BC191" s="101"/>
      <c r="BD191" s="101"/>
      <c r="BE191" s="101"/>
      <c r="BF191" s="101"/>
      <c r="BG191" s="101"/>
      <c r="BH191" s="101"/>
      <c r="BI191" s="101"/>
      <c r="BJ191" s="101"/>
      <c r="BK191" s="101"/>
      <c r="BL191" s="101"/>
      <c r="BM191" s="101"/>
      <c r="BN191" s="101"/>
      <c r="BO191" s="101"/>
      <c r="BP191" s="101"/>
      <c r="BQ191" s="101"/>
      <c r="BR191" s="101"/>
      <c r="BS191" s="101"/>
      <c r="BT191" s="101"/>
      <c r="BU191" s="101"/>
      <c r="BV191" s="101"/>
      <c r="BW191" s="101"/>
      <c r="BX191" s="101"/>
      <c r="BY191" s="101"/>
      <c r="BZ191" s="101"/>
      <c r="CA191" s="101"/>
      <c r="CB191" s="101"/>
      <c r="CC191" s="101"/>
      <c r="CD191" s="101"/>
      <c r="CE191" s="101"/>
      <c r="CF191" s="101"/>
      <c r="CG191" s="101"/>
      <c r="CH191" s="101"/>
      <c r="CI191" s="101"/>
      <c r="CJ191" s="85"/>
    </row>
    <row r="192" spans="1:88" x14ac:dyDescent="0.25">
      <c r="A192" s="100"/>
      <c r="B192" s="100"/>
      <c r="C192" s="100"/>
      <c r="D192" s="100"/>
      <c r="E192" s="100"/>
      <c r="F192" s="100"/>
      <c r="G192" s="100"/>
      <c r="H192" s="100"/>
      <c r="I192" s="100"/>
      <c r="J192" s="100"/>
      <c r="K192" s="100"/>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1"/>
      <c r="AY192" s="101"/>
      <c r="AZ192" s="101"/>
      <c r="BA192" s="101"/>
      <c r="BB192" s="101"/>
      <c r="BC192" s="101"/>
      <c r="BD192" s="101"/>
      <c r="BE192" s="101"/>
      <c r="BF192" s="101"/>
      <c r="BG192" s="101"/>
      <c r="BH192" s="101"/>
      <c r="BI192" s="101"/>
      <c r="BJ192" s="101"/>
      <c r="BK192" s="101"/>
      <c r="BL192" s="101"/>
      <c r="BM192" s="101"/>
      <c r="BN192" s="101"/>
      <c r="BO192" s="101"/>
      <c r="BP192" s="101"/>
      <c r="BQ192" s="101"/>
      <c r="BR192" s="101"/>
      <c r="BS192" s="101"/>
      <c r="BT192" s="101"/>
      <c r="BU192" s="101"/>
      <c r="BV192" s="101"/>
      <c r="BW192" s="101"/>
      <c r="BX192" s="101"/>
      <c r="BY192" s="101"/>
      <c r="BZ192" s="101"/>
      <c r="CA192" s="101"/>
      <c r="CB192" s="101"/>
      <c r="CC192" s="101"/>
      <c r="CD192" s="101"/>
      <c r="CE192" s="101"/>
      <c r="CF192" s="101"/>
      <c r="CG192" s="101"/>
      <c r="CH192" s="101"/>
      <c r="CI192" s="101"/>
      <c r="CJ192" s="85"/>
    </row>
    <row r="193" spans="1:88" x14ac:dyDescent="0.25">
      <c r="A193" s="100"/>
      <c r="B193" s="100"/>
      <c r="C193" s="100"/>
      <c r="D193" s="100"/>
      <c r="E193" s="100"/>
      <c r="F193" s="100"/>
      <c r="G193" s="100"/>
      <c r="H193" s="100"/>
      <c r="I193" s="100"/>
      <c r="J193" s="100"/>
      <c r="K193" s="100"/>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1"/>
      <c r="AY193" s="101"/>
      <c r="AZ193" s="101"/>
      <c r="BA193" s="101"/>
      <c r="BB193" s="101"/>
      <c r="BC193" s="101"/>
      <c r="BD193" s="101"/>
      <c r="BE193" s="101"/>
      <c r="BF193" s="101"/>
      <c r="BG193" s="101"/>
      <c r="BH193" s="101"/>
      <c r="BI193" s="101"/>
      <c r="BJ193" s="101"/>
      <c r="BK193" s="101"/>
      <c r="BL193" s="101"/>
      <c r="BM193" s="101"/>
      <c r="BN193" s="101"/>
      <c r="BO193" s="101"/>
      <c r="BP193" s="101"/>
      <c r="BQ193" s="101"/>
      <c r="BR193" s="101"/>
      <c r="BS193" s="101"/>
      <c r="BT193" s="101"/>
      <c r="BU193" s="101"/>
      <c r="BV193" s="101"/>
      <c r="BW193" s="101"/>
      <c r="BX193" s="101"/>
      <c r="BY193" s="101"/>
      <c r="BZ193" s="101"/>
      <c r="CA193" s="101"/>
      <c r="CB193" s="101"/>
      <c r="CC193" s="101"/>
      <c r="CD193" s="101"/>
      <c r="CE193" s="101"/>
      <c r="CF193" s="101"/>
      <c r="CG193" s="101"/>
      <c r="CH193" s="101"/>
      <c r="CI193" s="101"/>
      <c r="CJ193" s="85"/>
    </row>
    <row r="194" spans="1:88" x14ac:dyDescent="0.25">
      <c r="A194" s="100"/>
      <c r="B194" s="100"/>
      <c r="C194" s="100"/>
      <c r="D194" s="100"/>
      <c r="E194" s="100"/>
      <c r="F194" s="100"/>
      <c r="G194" s="100"/>
      <c r="H194" s="100"/>
      <c r="I194" s="100"/>
      <c r="J194" s="100"/>
      <c r="K194" s="100"/>
      <c r="L194" s="101"/>
      <c r="M194" s="101"/>
      <c r="N194" s="101"/>
      <c r="O194" s="101"/>
      <c r="P194" s="101"/>
      <c r="Q194" s="101"/>
      <c r="R194" s="101"/>
      <c r="S194" s="101"/>
      <c r="T194" s="101"/>
      <c r="U194" s="101"/>
      <c r="V194" s="101"/>
      <c r="W194" s="101"/>
      <c r="X194" s="101"/>
      <c r="Y194" s="101"/>
      <c r="Z194" s="101"/>
      <c r="AA194" s="101"/>
      <c r="AB194" s="101"/>
      <c r="AC194" s="101"/>
      <c r="AD194" s="101"/>
      <c r="AE194" s="101"/>
      <c r="AF194" s="101"/>
      <c r="AG194" s="101"/>
      <c r="AH194" s="101"/>
      <c r="AI194" s="101"/>
      <c r="AJ194" s="101"/>
      <c r="AK194" s="101"/>
      <c r="AL194" s="101"/>
      <c r="AM194" s="101"/>
      <c r="AN194" s="101"/>
      <c r="AO194" s="101"/>
      <c r="AP194" s="101"/>
      <c r="AQ194" s="101"/>
      <c r="AR194" s="101"/>
      <c r="AS194" s="101"/>
      <c r="AT194" s="101"/>
      <c r="AU194" s="101"/>
      <c r="AV194" s="101"/>
      <c r="AW194" s="101"/>
      <c r="AX194" s="101"/>
      <c r="AY194" s="101"/>
      <c r="AZ194" s="101"/>
      <c r="BA194" s="101"/>
      <c r="BB194" s="101"/>
      <c r="BC194" s="101"/>
      <c r="BD194" s="101"/>
      <c r="BE194" s="101"/>
      <c r="BF194" s="101"/>
      <c r="BG194" s="101"/>
      <c r="BH194" s="101"/>
      <c r="BI194" s="101"/>
      <c r="BJ194" s="101"/>
      <c r="BK194" s="101"/>
      <c r="BL194" s="101"/>
      <c r="BM194" s="101"/>
      <c r="BN194" s="101"/>
      <c r="BO194" s="101"/>
      <c r="BP194" s="101"/>
      <c r="BQ194" s="101"/>
      <c r="BR194" s="101"/>
      <c r="BS194" s="101"/>
      <c r="BT194" s="101"/>
      <c r="BU194" s="101"/>
      <c r="BV194" s="101"/>
      <c r="BW194" s="101"/>
      <c r="BX194" s="101"/>
      <c r="BY194" s="101"/>
      <c r="BZ194" s="101"/>
      <c r="CA194" s="101"/>
      <c r="CB194" s="101"/>
      <c r="CC194" s="101"/>
      <c r="CD194" s="101"/>
      <c r="CE194" s="101"/>
      <c r="CF194" s="101"/>
      <c r="CG194" s="101"/>
      <c r="CH194" s="101"/>
      <c r="CI194" s="101"/>
      <c r="CJ194" s="85"/>
    </row>
    <row r="195" spans="1:88" x14ac:dyDescent="0.25">
      <c r="A195" s="100"/>
      <c r="B195" s="100"/>
      <c r="C195" s="100"/>
      <c r="D195" s="100"/>
      <c r="E195" s="100"/>
      <c r="F195" s="100"/>
      <c r="G195" s="100"/>
      <c r="H195" s="100"/>
      <c r="I195" s="100"/>
      <c r="J195" s="100"/>
      <c r="K195" s="100"/>
      <c r="L195" s="101"/>
      <c r="M195" s="101"/>
      <c r="N195" s="101"/>
      <c r="O195" s="101"/>
      <c r="P195" s="101"/>
      <c r="Q195" s="101"/>
      <c r="R195" s="101"/>
      <c r="S195" s="101"/>
      <c r="T195" s="101"/>
      <c r="U195" s="101"/>
      <c r="V195" s="101"/>
      <c r="W195" s="101"/>
      <c r="X195" s="101"/>
      <c r="Y195" s="101"/>
      <c r="Z195" s="101"/>
      <c r="AA195" s="101"/>
      <c r="AB195" s="101"/>
      <c r="AC195" s="101"/>
      <c r="AD195" s="101"/>
      <c r="AE195" s="101"/>
      <c r="AF195" s="101"/>
      <c r="AG195" s="101"/>
      <c r="AH195" s="101"/>
      <c r="AI195" s="101"/>
      <c r="AJ195" s="101"/>
      <c r="AK195" s="101"/>
      <c r="AL195" s="101"/>
      <c r="AM195" s="101"/>
      <c r="AN195" s="101"/>
      <c r="AO195" s="101"/>
      <c r="AP195" s="101"/>
      <c r="AQ195" s="101"/>
      <c r="AR195" s="101"/>
      <c r="AS195" s="101"/>
      <c r="AT195" s="101"/>
      <c r="AU195" s="101"/>
      <c r="AV195" s="101"/>
      <c r="AW195" s="101"/>
      <c r="AX195" s="101"/>
      <c r="AY195" s="101"/>
      <c r="AZ195" s="101"/>
      <c r="BA195" s="101"/>
      <c r="BB195" s="101"/>
      <c r="BC195" s="101"/>
      <c r="BD195" s="101"/>
      <c r="BE195" s="101"/>
      <c r="BF195" s="101"/>
      <c r="BG195" s="101"/>
      <c r="BH195" s="101"/>
      <c r="BI195" s="101"/>
      <c r="BJ195" s="101"/>
      <c r="BK195" s="101"/>
      <c r="BL195" s="101"/>
      <c r="BM195" s="101"/>
      <c r="BN195" s="101"/>
      <c r="BO195" s="101"/>
      <c r="BP195" s="101"/>
      <c r="BQ195" s="101"/>
      <c r="BR195" s="101"/>
      <c r="BS195" s="101"/>
      <c r="BT195" s="101"/>
      <c r="BU195" s="101"/>
      <c r="BV195" s="101"/>
      <c r="BW195" s="101"/>
      <c r="BX195" s="101"/>
      <c r="BY195" s="101"/>
      <c r="BZ195" s="101"/>
      <c r="CA195" s="101"/>
      <c r="CB195" s="101"/>
      <c r="CC195" s="101"/>
      <c r="CD195" s="101"/>
      <c r="CE195" s="101"/>
      <c r="CF195" s="101"/>
      <c r="CG195" s="101"/>
      <c r="CH195" s="101"/>
      <c r="CI195" s="101"/>
      <c r="CJ195" s="85"/>
    </row>
    <row r="196" spans="1:88" x14ac:dyDescent="0.25">
      <c r="A196" s="100"/>
      <c r="B196" s="100"/>
      <c r="C196" s="100"/>
      <c r="D196" s="100"/>
      <c r="E196" s="100"/>
      <c r="F196" s="100"/>
      <c r="G196" s="100"/>
      <c r="H196" s="100"/>
      <c r="I196" s="100"/>
      <c r="J196" s="100"/>
      <c r="K196" s="100"/>
      <c r="L196" s="101"/>
      <c r="M196" s="101"/>
      <c r="N196" s="101"/>
      <c r="O196" s="101"/>
      <c r="P196" s="101"/>
      <c r="Q196" s="101"/>
      <c r="R196" s="101"/>
      <c r="S196" s="101"/>
      <c r="T196" s="101"/>
      <c r="U196" s="101"/>
      <c r="V196" s="101"/>
      <c r="W196" s="101"/>
      <c r="X196" s="101"/>
      <c r="Y196" s="101"/>
      <c r="Z196" s="101"/>
      <c r="AA196" s="101"/>
      <c r="AB196" s="101"/>
      <c r="AC196" s="101"/>
      <c r="AD196" s="101"/>
      <c r="AE196" s="101"/>
      <c r="AF196" s="101"/>
      <c r="AG196" s="101"/>
      <c r="AH196" s="101"/>
      <c r="AI196" s="101"/>
      <c r="AJ196" s="101"/>
      <c r="AK196" s="101"/>
      <c r="AL196" s="101"/>
      <c r="AM196" s="101"/>
      <c r="AN196" s="101"/>
      <c r="AO196" s="101"/>
      <c r="AP196" s="101"/>
      <c r="AQ196" s="101"/>
      <c r="AR196" s="101"/>
      <c r="AS196" s="101"/>
      <c r="AT196" s="101"/>
      <c r="AU196" s="101"/>
      <c r="AV196" s="101"/>
      <c r="AW196" s="101"/>
      <c r="AX196" s="101"/>
      <c r="AY196" s="101"/>
      <c r="AZ196" s="101"/>
      <c r="BA196" s="101"/>
      <c r="BB196" s="101"/>
      <c r="BC196" s="101"/>
      <c r="BD196" s="101"/>
      <c r="BE196" s="101"/>
      <c r="BF196" s="101"/>
      <c r="BG196" s="101"/>
      <c r="BH196" s="101"/>
      <c r="BI196" s="101"/>
      <c r="BJ196" s="101"/>
      <c r="BK196" s="101"/>
      <c r="BL196" s="101"/>
      <c r="BM196" s="101"/>
      <c r="BN196" s="101"/>
      <c r="BO196" s="101"/>
      <c r="BP196" s="101"/>
      <c r="BQ196" s="101"/>
      <c r="BR196" s="101"/>
      <c r="BS196" s="101"/>
      <c r="BT196" s="101"/>
      <c r="BU196" s="101"/>
      <c r="BV196" s="101"/>
      <c r="BW196" s="101"/>
      <c r="BX196" s="101"/>
      <c r="BY196" s="101"/>
      <c r="BZ196" s="101"/>
      <c r="CA196" s="101"/>
      <c r="CB196" s="101"/>
      <c r="CC196" s="101"/>
      <c r="CD196" s="101"/>
      <c r="CE196" s="101"/>
      <c r="CF196" s="101"/>
      <c r="CG196" s="101"/>
      <c r="CH196" s="101"/>
      <c r="CI196" s="101"/>
      <c r="CJ196" s="85"/>
    </row>
    <row r="197" spans="1:88" x14ac:dyDescent="0.25">
      <c r="A197" s="100"/>
      <c r="B197" s="100"/>
      <c r="C197" s="100"/>
      <c r="D197" s="100"/>
      <c r="E197" s="100"/>
      <c r="F197" s="100"/>
      <c r="G197" s="100"/>
      <c r="H197" s="100"/>
      <c r="I197" s="100"/>
      <c r="J197" s="100"/>
      <c r="K197" s="100"/>
      <c r="L197" s="101"/>
      <c r="M197" s="101"/>
      <c r="N197" s="101"/>
      <c r="O197" s="101"/>
      <c r="P197" s="101"/>
      <c r="Q197" s="101"/>
      <c r="R197" s="101"/>
      <c r="S197" s="101"/>
      <c r="T197" s="101"/>
      <c r="U197" s="101"/>
      <c r="V197" s="101"/>
      <c r="W197" s="101"/>
      <c r="X197" s="101"/>
      <c r="Y197" s="101"/>
      <c r="Z197" s="101"/>
      <c r="AA197" s="101"/>
      <c r="AB197" s="101"/>
      <c r="AC197" s="101"/>
      <c r="AD197" s="101"/>
      <c r="AE197" s="101"/>
      <c r="AF197" s="101"/>
      <c r="AG197" s="101"/>
      <c r="AH197" s="101"/>
      <c r="AI197" s="101"/>
      <c r="AJ197" s="101"/>
      <c r="AK197" s="101"/>
      <c r="AL197" s="101"/>
      <c r="AM197" s="101"/>
      <c r="AN197" s="101"/>
      <c r="AO197" s="101"/>
      <c r="AP197" s="101"/>
      <c r="AQ197" s="101"/>
      <c r="AR197" s="101"/>
      <c r="AS197" s="101"/>
      <c r="AT197" s="101"/>
      <c r="AU197" s="101"/>
      <c r="AV197" s="101"/>
      <c r="AW197" s="101"/>
      <c r="AX197" s="101"/>
      <c r="AY197" s="101"/>
      <c r="AZ197" s="101"/>
      <c r="BA197" s="101"/>
      <c r="BB197" s="101"/>
      <c r="BC197" s="101"/>
      <c r="BD197" s="101"/>
      <c r="BE197" s="101"/>
      <c r="BF197" s="101"/>
      <c r="BG197" s="101"/>
      <c r="BH197" s="101"/>
      <c r="BI197" s="101"/>
      <c r="BJ197" s="101"/>
      <c r="BK197" s="101"/>
      <c r="BL197" s="101"/>
      <c r="BM197" s="101"/>
      <c r="BN197" s="101"/>
      <c r="BO197" s="101"/>
      <c r="BP197" s="101"/>
      <c r="BQ197" s="101"/>
      <c r="BR197" s="101"/>
      <c r="BS197" s="101"/>
      <c r="BT197" s="101"/>
      <c r="BU197" s="101"/>
      <c r="BV197" s="101"/>
      <c r="BW197" s="101"/>
      <c r="BX197" s="101"/>
      <c r="BY197" s="101"/>
      <c r="BZ197" s="101"/>
      <c r="CA197" s="101"/>
      <c r="CB197" s="101"/>
      <c r="CC197" s="101"/>
      <c r="CD197" s="101"/>
      <c r="CE197" s="101"/>
      <c r="CF197" s="101"/>
      <c r="CG197" s="101"/>
      <c r="CH197" s="101"/>
      <c r="CI197" s="101"/>
      <c r="CJ197" s="85"/>
    </row>
    <row r="198" spans="1:88" x14ac:dyDescent="0.25">
      <c r="A198" s="100"/>
      <c r="B198" s="100"/>
      <c r="C198" s="100"/>
      <c r="D198" s="100"/>
      <c r="E198" s="100"/>
      <c r="F198" s="100"/>
      <c r="G198" s="100"/>
      <c r="H198" s="100"/>
      <c r="I198" s="100"/>
      <c r="J198" s="100"/>
      <c r="K198" s="100"/>
      <c r="L198" s="101"/>
      <c r="M198" s="101"/>
      <c r="N198" s="101"/>
      <c r="O198" s="101"/>
      <c r="P198" s="101"/>
      <c r="Q198" s="101"/>
      <c r="R198" s="101"/>
      <c r="S198" s="101"/>
      <c r="T198" s="101"/>
      <c r="U198" s="101"/>
      <c r="V198" s="101"/>
      <c r="W198" s="101"/>
      <c r="X198" s="101"/>
      <c r="Y198" s="101"/>
      <c r="Z198" s="101"/>
      <c r="AA198" s="101"/>
      <c r="AB198" s="101"/>
      <c r="AC198" s="101"/>
      <c r="AD198" s="101"/>
      <c r="AE198" s="101"/>
      <c r="AF198" s="101"/>
      <c r="AG198" s="101"/>
      <c r="AH198" s="101"/>
      <c r="AI198" s="101"/>
      <c r="AJ198" s="101"/>
      <c r="AK198" s="101"/>
      <c r="AL198" s="101"/>
      <c r="AM198" s="101"/>
      <c r="AN198" s="101"/>
      <c r="AO198" s="101"/>
      <c r="AP198" s="101"/>
      <c r="AQ198" s="101"/>
      <c r="AR198" s="101"/>
      <c r="AS198" s="101"/>
      <c r="AT198" s="101"/>
      <c r="AU198" s="101"/>
      <c r="AV198" s="101"/>
      <c r="AW198" s="101"/>
      <c r="AX198" s="101"/>
      <c r="AY198" s="101"/>
      <c r="AZ198" s="101"/>
      <c r="BA198" s="101"/>
      <c r="BB198" s="101"/>
      <c r="BC198" s="101"/>
      <c r="BD198" s="101"/>
      <c r="BE198" s="101"/>
      <c r="BF198" s="101"/>
      <c r="BG198" s="101"/>
      <c r="BH198" s="101"/>
      <c r="BI198" s="101"/>
      <c r="BJ198" s="101"/>
      <c r="BK198" s="101"/>
      <c r="BL198" s="101"/>
      <c r="BM198" s="101"/>
      <c r="BN198" s="101"/>
      <c r="BO198" s="101"/>
      <c r="BP198" s="101"/>
      <c r="BQ198" s="101"/>
      <c r="BR198" s="101"/>
      <c r="BS198" s="101"/>
      <c r="BT198" s="101"/>
      <c r="BU198" s="101"/>
      <c r="BV198" s="101"/>
      <c r="BW198" s="101"/>
      <c r="BX198" s="101"/>
      <c r="BY198" s="101"/>
      <c r="BZ198" s="101"/>
      <c r="CA198" s="101"/>
      <c r="CB198" s="101"/>
      <c r="CC198" s="101"/>
      <c r="CD198" s="101"/>
      <c r="CE198" s="101"/>
      <c r="CF198" s="101"/>
      <c r="CG198" s="101"/>
      <c r="CH198" s="101"/>
      <c r="CI198" s="101"/>
      <c r="CJ198" s="85"/>
    </row>
    <row r="199" spans="1:88" x14ac:dyDescent="0.25">
      <c r="A199" s="100"/>
      <c r="B199" s="100"/>
      <c r="C199" s="100"/>
      <c r="D199" s="100"/>
      <c r="E199" s="100"/>
      <c r="F199" s="100"/>
      <c r="G199" s="100"/>
      <c r="H199" s="100"/>
      <c r="I199" s="100"/>
      <c r="J199" s="100"/>
      <c r="K199" s="100"/>
      <c r="L199" s="101"/>
      <c r="M199" s="101"/>
      <c r="N199" s="101"/>
      <c r="O199" s="101"/>
      <c r="P199" s="101"/>
      <c r="Q199" s="101"/>
      <c r="R199" s="101"/>
      <c r="S199" s="101"/>
      <c r="T199" s="101"/>
      <c r="U199" s="101"/>
      <c r="V199" s="101"/>
      <c r="W199" s="101"/>
      <c r="X199" s="101"/>
      <c r="Y199" s="101"/>
      <c r="Z199" s="101"/>
      <c r="AA199" s="101"/>
      <c r="AB199" s="101"/>
      <c r="AC199" s="101"/>
      <c r="AD199" s="101"/>
      <c r="AE199" s="101"/>
      <c r="AF199" s="101"/>
      <c r="AG199" s="101"/>
      <c r="AH199" s="101"/>
      <c r="AI199" s="101"/>
      <c r="AJ199" s="101"/>
      <c r="AK199" s="101"/>
      <c r="AL199" s="101"/>
      <c r="AM199" s="101"/>
      <c r="AN199" s="101"/>
      <c r="AO199" s="101"/>
      <c r="AP199" s="101"/>
      <c r="AQ199" s="101"/>
      <c r="AR199" s="101"/>
      <c r="AS199" s="101"/>
      <c r="AT199" s="101"/>
      <c r="AU199" s="101"/>
      <c r="AV199" s="101"/>
      <c r="AW199" s="101"/>
      <c r="AX199" s="101"/>
      <c r="AY199" s="101"/>
      <c r="AZ199" s="101"/>
      <c r="BA199" s="101"/>
      <c r="BB199" s="101"/>
      <c r="BC199" s="101"/>
      <c r="BD199" s="101"/>
      <c r="BE199" s="101"/>
      <c r="BF199" s="101"/>
      <c r="BG199" s="101"/>
      <c r="BH199" s="101"/>
      <c r="BI199" s="101"/>
      <c r="BJ199" s="101"/>
      <c r="BK199" s="101"/>
      <c r="BL199" s="101"/>
      <c r="BM199" s="101"/>
      <c r="BN199" s="101"/>
      <c r="BO199" s="101"/>
      <c r="BP199" s="101"/>
      <c r="BQ199" s="101"/>
      <c r="BR199" s="101"/>
      <c r="BS199" s="101"/>
      <c r="BT199" s="101"/>
      <c r="BU199" s="101"/>
      <c r="BV199" s="101"/>
      <c r="BW199" s="101"/>
      <c r="BX199" s="101"/>
      <c r="BY199" s="101"/>
      <c r="BZ199" s="101"/>
      <c r="CA199" s="101"/>
      <c r="CB199" s="101"/>
      <c r="CC199" s="101"/>
      <c r="CD199" s="101"/>
      <c r="CE199" s="101"/>
      <c r="CF199" s="101"/>
      <c r="CG199" s="101"/>
      <c r="CH199" s="101"/>
      <c r="CI199" s="101"/>
      <c r="CJ199" s="85"/>
    </row>
    <row r="200" spans="1:88" x14ac:dyDescent="0.25">
      <c r="A200" s="100"/>
      <c r="B200" s="100"/>
      <c r="C200" s="100"/>
      <c r="D200" s="100"/>
      <c r="E200" s="100"/>
      <c r="F200" s="100"/>
      <c r="G200" s="100"/>
      <c r="H200" s="100"/>
      <c r="I200" s="100"/>
      <c r="J200" s="100"/>
      <c r="K200" s="100"/>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1"/>
      <c r="AY200" s="101"/>
      <c r="AZ200" s="101"/>
      <c r="BA200" s="101"/>
      <c r="BB200" s="101"/>
      <c r="BC200" s="101"/>
      <c r="BD200" s="101"/>
      <c r="BE200" s="101"/>
      <c r="BF200" s="101"/>
      <c r="BG200" s="101"/>
      <c r="BH200" s="101"/>
      <c r="BI200" s="101"/>
      <c r="BJ200" s="101"/>
      <c r="BK200" s="101"/>
      <c r="BL200" s="101"/>
      <c r="BM200" s="101"/>
      <c r="BN200" s="101"/>
      <c r="BO200" s="101"/>
      <c r="BP200" s="101"/>
      <c r="BQ200" s="101"/>
      <c r="BR200" s="101"/>
      <c r="BS200" s="101"/>
      <c r="BT200" s="101"/>
      <c r="BU200" s="101"/>
      <c r="BV200" s="101"/>
      <c r="BW200" s="101"/>
      <c r="BX200" s="101"/>
      <c r="BY200" s="101"/>
      <c r="BZ200" s="101"/>
      <c r="CA200" s="101"/>
      <c r="CB200" s="101"/>
      <c r="CC200" s="101"/>
      <c r="CD200" s="101"/>
      <c r="CE200" s="101"/>
      <c r="CF200" s="101"/>
      <c r="CG200" s="101"/>
      <c r="CH200" s="101"/>
      <c r="CI200" s="101"/>
      <c r="CJ200" s="85"/>
    </row>
    <row r="201" spans="1:88" s="98" customFormat="1" ht="12.75" x14ac:dyDescent="0.25">
      <c r="A201" s="172" t="s">
        <v>992</v>
      </c>
      <c r="B201" s="172"/>
      <c r="C201" s="172"/>
      <c r="D201" s="172"/>
      <c r="E201" s="172"/>
      <c r="F201" s="172"/>
      <c r="G201" s="172"/>
      <c r="H201" s="172"/>
      <c r="I201" s="172"/>
      <c r="J201" s="172"/>
      <c r="K201" s="172"/>
      <c r="L201" s="172"/>
      <c r="M201" s="172"/>
      <c r="N201" s="172"/>
      <c r="O201" s="172"/>
      <c r="P201" s="172"/>
      <c r="Q201" s="172"/>
      <c r="R201" s="172"/>
      <c r="S201" s="172"/>
      <c r="T201" s="172"/>
      <c r="U201" s="172"/>
      <c r="V201" s="172"/>
      <c r="W201" s="172"/>
      <c r="X201" s="172"/>
      <c r="Y201" s="172"/>
      <c r="Z201" s="172"/>
      <c r="AA201" s="172"/>
      <c r="AB201" s="172"/>
      <c r="AC201" s="172"/>
      <c r="AD201" s="172"/>
      <c r="AE201" s="172"/>
      <c r="AF201" s="172"/>
      <c r="AG201" s="172"/>
      <c r="AH201" s="172"/>
      <c r="AI201" s="172"/>
      <c r="AJ201" s="172"/>
      <c r="AK201" s="172"/>
      <c r="AL201" s="172"/>
      <c r="AM201" s="172"/>
      <c r="AN201" s="172"/>
      <c r="AO201" s="172"/>
      <c r="AP201" s="172"/>
      <c r="AQ201" s="172"/>
      <c r="AR201" s="172"/>
      <c r="AS201" s="172"/>
      <c r="AT201" s="172"/>
      <c r="AU201" s="172"/>
      <c r="AV201" s="172"/>
      <c r="AW201" s="172"/>
      <c r="AX201" s="172"/>
      <c r="AY201" s="172"/>
      <c r="AZ201" s="172"/>
      <c r="BA201" s="172"/>
      <c r="BB201" s="172"/>
      <c r="BC201" s="172"/>
      <c r="BD201" s="172"/>
      <c r="BE201" s="172"/>
      <c r="BF201" s="172"/>
      <c r="BG201" s="172"/>
      <c r="BH201" s="172"/>
      <c r="BI201" s="172"/>
      <c r="BJ201" s="172"/>
      <c r="BK201" s="172"/>
      <c r="BL201" s="172"/>
      <c r="BM201" s="172"/>
      <c r="BN201" s="172"/>
      <c r="BO201" s="172"/>
      <c r="BP201" s="172"/>
      <c r="BQ201" s="172"/>
      <c r="BR201" s="172"/>
      <c r="BS201" s="172"/>
      <c r="BT201" s="172"/>
      <c r="BU201" s="172"/>
      <c r="BV201" s="172"/>
      <c r="BW201" s="172"/>
      <c r="BX201" s="172"/>
      <c r="BY201" s="172"/>
      <c r="BZ201" s="172"/>
      <c r="CA201" s="172"/>
      <c r="CB201" s="172"/>
      <c r="CC201" s="172"/>
      <c r="CD201" s="172"/>
      <c r="CE201" s="172"/>
      <c r="CF201" s="172"/>
      <c r="CG201" s="172"/>
      <c r="CH201" s="218"/>
      <c r="CI201" s="218"/>
      <c r="CJ201" s="97"/>
    </row>
    <row r="202" spans="1:88" s="98" customFormat="1" ht="11.25" customHeight="1" x14ac:dyDescent="0.25">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c r="AA202" s="97"/>
      <c r="AB202" s="212"/>
      <c r="AC202" s="212"/>
      <c r="AD202" s="212"/>
      <c r="AE202" s="212"/>
      <c r="AF202" s="212"/>
      <c r="AG202" s="212"/>
      <c r="AH202" s="212"/>
      <c r="AI202" s="212"/>
      <c r="AJ202" s="212"/>
      <c r="AK202" s="212"/>
      <c r="AL202" s="212"/>
      <c r="AM202" s="212"/>
      <c r="AN202" s="212"/>
      <c r="AO202" s="212"/>
      <c r="AP202" s="212"/>
      <c r="AQ202" s="212"/>
      <c r="AR202" s="212"/>
      <c r="AS202" s="212"/>
      <c r="AT202" s="212"/>
      <c r="AU202" s="212"/>
      <c r="AV202" s="212"/>
      <c r="AW202" s="212"/>
      <c r="AX202" s="222" t="s">
        <v>1008</v>
      </c>
      <c r="AY202" s="222"/>
      <c r="AZ202" s="222"/>
      <c r="BA202" s="222"/>
      <c r="BB202" s="175" t="s">
        <v>22</v>
      </c>
      <c r="BC202" s="175"/>
      <c r="BD202" s="97"/>
      <c r="BE202" s="97"/>
      <c r="BF202" s="97"/>
      <c r="BG202" s="97"/>
      <c r="BH202" s="97"/>
      <c r="BI202" s="97"/>
      <c r="BJ202" s="97"/>
      <c r="BK202" s="97"/>
      <c r="BL202" s="97"/>
      <c r="BM202" s="97"/>
      <c r="BN202" s="97"/>
      <c r="BO202" s="97"/>
      <c r="BP202" s="97"/>
      <c r="BQ202" s="97"/>
      <c r="BR202" s="97"/>
      <c r="BS202" s="97"/>
      <c r="BT202" s="97"/>
      <c r="BU202" s="97"/>
      <c r="BV202" s="97"/>
      <c r="BW202" s="97"/>
      <c r="BX202" s="97"/>
      <c r="BY202" s="97"/>
      <c r="BZ202" s="97"/>
      <c r="CA202" s="97"/>
      <c r="CB202" s="97"/>
      <c r="CC202" s="97"/>
      <c r="CD202" s="97"/>
      <c r="CE202" s="97"/>
      <c r="CF202" s="97"/>
      <c r="CG202" s="97"/>
      <c r="CH202" s="97"/>
      <c r="CI202" s="97"/>
      <c r="CJ202" s="97"/>
    </row>
    <row r="203" spans="1:88" s="98" customFormat="1" ht="11.25" customHeight="1" x14ac:dyDescent="0.25">
      <c r="A203" s="97"/>
      <c r="B203" s="97"/>
      <c r="C203" s="97"/>
      <c r="D203" s="97"/>
      <c r="E203" s="176" t="s">
        <v>1010</v>
      </c>
      <c r="F203" s="176"/>
      <c r="G203" s="176"/>
      <c r="H203" s="176"/>
      <c r="I203" s="17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97"/>
    </row>
    <row r="204" spans="1:88" s="98" customFormat="1" ht="12.75" customHeight="1" x14ac:dyDescent="0.2">
      <c r="A204" s="177" t="s">
        <v>1011</v>
      </c>
      <c r="B204" s="177"/>
      <c r="C204" s="177"/>
      <c r="D204" s="177" t="str">
        <f>IF(BO4="","__.",BO4&amp;".")&amp;IF(BR4="","__.",IF(MATCH(BR4,Месяцы,0)&gt;9,MATCH(BR4,Месяцы,0),"0"&amp;MATCH(BR4,Месяцы,0))&amp;".")&amp;IF(CC4="","____ ",CC4)&amp;" г."</f>
        <v>__.__.____  г.</v>
      </c>
      <c r="E204" s="177"/>
      <c r="F204" s="177"/>
      <c r="G204" s="177"/>
      <c r="H204" s="177"/>
      <c r="I204" s="177"/>
      <c r="J204" s="177"/>
      <c r="K204" s="177"/>
      <c r="L204" s="177"/>
      <c r="M204" s="177"/>
      <c r="N204" s="177"/>
      <c r="O204" s="177" t="s">
        <v>421</v>
      </c>
      <c r="P204" s="177"/>
      <c r="Q204" s="177"/>
      <c r="R204" s="163" t="str">
        <f>IF(AW1="","",AW1)</f>
        <v/>
      </c>
      <c r="S204" s="163"/>
      <c r="T204" s="163"/>
      <c r="U204" s="163"/>
      <c r="V204" s="163"/>
      <c r="W204" s="163"/>
      <c r="X204" s="163"/>
      <c r="Y204" s="163"/>
      <c r="Z204" s="163"/>
      <c r="AA204" s="163"/>
      <c r="AB204" s="163"/>
      <c r="AC204" s="163"/>
      <c r="AD204" s="176" t="s">
        <v>1012</v>
      </c>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97"/>
    </row>
    <row r="205" spans="1:88" s="98" customFormat="1" ht="11.25" customHeight="1" x14ac:dyDescent="0.25">
      <c r="A205" s="165" t="s">
        <v>1013</v>
      </c>
      <c r="B205" s="165"/>
      <c r="C205" s="165"/>
      <c r="D205" s="165"/>
      <c r="E205" s="165"/>
      <c r="F205" s="165"/>
      <c r="G205" s="165"/>
      <c r="H205" s="165"/>
      <c r="I205" s="165"/>
      <c r="J205" s="165"/>
      <c r="K205" s="165"/>
      <c r="L205" s="165"/>
      <c r="M205" s="165"/>
      <c r="N205" s="165"/>
      <c r="O205" s="165"/>
      <c r="P205" s="165"/>
      <c r="Q205" s="165"/>
      <c r="R205" s="165"/>
      <c r="S205" s="165"/>
      <c r="T205" s="165"/>
      <c r="U205" s="165"/>
      <c r="V205" s="165"/>
      <c r="W205" s="165"/>
      <c r="X205" s="165"/>
      <c r="Y205" s="165"/>
      <c r="Z205" s="165"/>
      <c r="AA205" s="165"/>
      <c r="AB205" s="165"/>
      <c r="AC205" s="165"/>
      <c r="AD205" s="165"/>
      <c r="AE205" s="165"/>
      <c r="AF205" s="165"/>
      <c r="AG205" s="165"/>
      <c r="AH205" s="165"/>
      <c r="AI205" s="165"/>
      <c r="AJ205" s="165"/>
      <c r="AK205" s="165"/>
      <c r="AL205" s="165"/>
      <c r="AM205" s="165"/>
      <c r="AN205" s="165"/>
      <c r="AO205" s="165"/>
      <c r="AP205" s="165"/>
      <c r="AQ205" s="165"/>
      <c r="AR205" s="165"/>
      <c r="AS205" s="165"/>
      <c r="AT205" s="165"/>
      <c r="AU205" s="165"/>
      <c r="AV205" s="165"/>
      <c r="AW205" s="165"/>
      <c r="AX205" s="165"/>
      <c r="AY205" s="165"/>
      <c r="AZ205" s="165"/>
      <c r="BA205" s="165"/>
      <c r="BB205" s="165"/>
      <c r="BC205" s="165"/>
      <c r="BD205" s="165"/>
      <c r="BE205" s="165"/>
      <c r="BF205" s="165"/>
      <c r="BG205" s="165"/>
      <c r="BH205" s="165"/>
      <c r="BI205" s="165"/>
      <c r="BJ205" s="165"/>
      <c r="BK205" s="165"/>
      <c r="BL205" s="165"/>
      <c r="BM205" s="165"/>
      <c r="BN205" s="165"/>
      <c r="BO205" s="165"/>
      <c r="BP205" s="165"/>
      <c r="BQ205" s="165"/>
      <c r="BR205" s="165"/>
      <c r="BS205" s="165"/>
      <c r="BT205" s="165"/>
      <c r="BU205" s="165"/>
      <c r="BV205" s="165"/>
      <c r="BW205" s="165"/>
      <c r="BX205" s="165"/>
      <c r="BY205" s="165"/>
      <c r="BZ205" s="165"/>
      <c r="CA205" s="165"/>
      <c r="CB205" s="165"/>
      <c r="CC205" s="165"/>
      <c r="CD205" s="165"/>
      <c r="CE205" s="165"/>
      <c r="CF205" s="165"/>
      <c r="CG205" s="165"/>
      <c r="CH205" s="165"/>
      <c r="CI205" s="165"/>
      <c r="CJ205" s="97"/>
    </row>
    <row r="206" spans="1:88" s="98" customFormat="1" ht="14.25" customHeight="1" x14ac:dyDescent="0.25">
      <c r="A206" s="165"/>
      <c r="B206" s="165"/>
      <c r="C206" s="165"/>
      <c r="D206" s="165"/>
      <c r="E206" s="165"/>
      <c r="F206" s="165"/>
      <c r="G206" s="165"/>
      <c r="H206" s="165"/>
      <c r="I206" s="165"/>
      <c r="J206" s="165"/>
      <c r="K206" s="165"/>
      <c r="L206" s="165"/>
      <c r="M206" s="165"/>
      <c r="N206" s="165"/>
      <c r="O206" s="165"/>
      <c r="P206" s="165"/>
      <c r="Q206" s="165"/>
      <c r="R206" s="165"/>
      <c r="S206" s="165"/>
      <c r="T206" s="165"/>
      <c r="U206" s="165"/>
      <c r="V206" s="165"/>
      <c r="W206" s="165"/>
      <c r="X206" s="165"/>
      <c r="Y206" s="165"/>
      <c r="Z206" s="165"/>
      <c r="AA206" s="165"/>
      <c r="AB206" s="165"/>
      <c r="AC206" s="165"/>
      <c r="AD206" s="165"/>
      <c r="AE206" s="165"/>
      <c r="AF206" s="165"/>
      <c r="AG206" s="165"/>
      <c r="AH206" s="165"/>
      <c r="AI206" s="165"/>
      <c r="AJ206" s="165"/>
      <c r="AK206" s="165"/>
      <c r="AL206" s="165"/>
      <c r="AM206" s="165"/>
      <c r="AN206" s="165"/>
      <c r="AO206" s="165"/>
      <c r="AP206" s="165"/>
      <c r="AQ206" s="165"/>
      <c r="AR206" s="165"/>
      <c r="AS206" s="165"/>
      <c r="AT206" s="165"/>
      <c r="AU206" s="165"/>
      <c r="AV206" s="165"/>
      <c r="AW206" s="165"/>
      <c r="AX206" s="165"/>
      <c r="AY206" s="165"/>
      <c r="AZ206" s="165"/>
      <c r="BA206" s="165"/>
      <c r="BB206" s="165"/>
      <c r="BC206" s="165"/>
      <c r="BD206" s="165"/>
      <c r="BE206" s="165"/>
      <c r="BF206" s="165"/>
      <c r="BG206" s="165"/>
      <c r="BH206" s="165"/>
      <c r="BI206" s="165"/>
      <c r="BJ206" s="165"/>
      <c r="BK206" s="165"/>
      <c r="BL206" s="165"/>
      <c r="BM206" s="165"/>
      <c r="BN206" s="165"/>
      <c r="BO206" s="165"/>
      <c r="BP206" s="165"/>
      <c r="BQ206" s="165"/>
      <c r="BR206" s="165"/>
      <c r="BS206" s="165"/>
      <c r="BT206" s="165"/>
      <c r="BU206" s="165"/>
      <c r="BV206" s="165"/>
      <c r="BW206" s="165"/>
      <c r="BX206" s="165"/>
      <c r="BY206" s="165"/>
      <c r="BZ206" s="165"/>
      <c r="CA206" s="165"/>
      <c r="CB206" s="165"/>
      <c r="CC206" s="165"/>
      <c r="CD206" s="165"/>
      <c r="CE206" s="165"/>
      <c r="CF206" s="165"/>
      <c r="CG206" s="165"/>
      <c r="CH206" s="165"/>
      <c r="CI206" s="165"/>
      <c r="CJ206" s="97"/>
    </row>
    <row r="207" spans="1:88" s="98" customFormat="1" ht="11.25" customHeight="1" x14ac:dyDescent="0.25">
      <c r="A207" s="163" t="str">
        <f>Фамилия&amp;" "&amp;Имя&amp;" "&amp;Отчество</f>
        <v xml:space="preserve">  </v>
      </c>
      <c r="B207" s="163"/>
      <c r="C207" s="163"/>
      <c r="D207" s="163"/>
      <c r="E207" s="163"/>
      <c r="F207" s="163"/>
      <c r="G207" s="163"/>
      <c r="H207" s="163"/>
      <c r="I207" s="163"/>
      <c r="J207" s="163"/>
      <c r="K207" s="163"/>
      <c r="L207" s="163"/>
      <c r="M207" s="163"/>
      <c r="N207" s="163"/>
      <c r="O207" s="163"/>
      <c r="P207" s="163"/>
      <c r="Q207" s="163"/>
      <c r="R207" s="163"/>
      <c r="S207" s="163"/>
      <c r="T207" s="163"/>
      <c r="U207" s="163"/>
      <c r="V207" s="163"/>
      <c r="W207" s="163"/>
      <c r="X207" s="163"/>
      <c r="Y207" s="163"/>
      <c r="Z207" s="163"/>
      <c r="AA207" s="163"/>
      <c r="AB207" s="163"/>
      <c r="AC207" s="163"/>
      <c r="AD207" s="163"/>
      <c r="AE207" s="163"/>
      <c r="AF207" s="163"/>
      <c r="AG207" s="163"/>
      <c r="AH207" s="163"/>
      <c r="AI207" s="163"/>
      <c r="AJ207" s="163"/>
      <c r="AK207" s="163"/>
      <c r="AL207" s="163"/>
      <c r="AM207" s="163"/>
      <c r="AN207" s="163"/>
      <c r="AO207" s="163"/>
      <c r="AP207" s="163"/>
      <c r="AQ207" s="163"/>
      <c r="AR207" s="163"/>
      <c r="AS207" s="163"/>
      <c r="AT207" s="163"/>
      <c r="AU207" s="163"/>
      <c r="AV207" s="163"/>
      <c r="AW207" s="163"/>
      <c r="AX207" s="163"/>
      <c r="AY207" s="163"/>
      <c r="AZ207" s="163"/>
      <c r="BA207" s="163"/>
      <c r="BB207" s="163"/>
      <c r="BC207" s="163"/>
      <c r="BD207" s="163"/>
      <c r="BE207" s="163"/>
      <c r="BF207" s="163"/>
      <c r="BG207" s="163"/>
      <c r="BH207" s="163"/>
      <c r="BI207" s="163"/>
      <c r="BJ207" s="163"/>
      <c r="BK207" s="163"/>
      <c r="BL207" s="163"/>
      <c r="BM207" s="163"/>
      <c r="BN207" s="163"/>
      <c r="BO207" s="163"/>
      <c r="BP207" s="163"/>
      <c r="BQ207" s="163"/>
      <c r="BR207" s="163"/>
      <c r="BS207" s="163"/>
      <c r="BT207" s="163"/>
      <c r="BU207" s="163"/>
      <c r="BV207" s="163"/>
      <c r="BW207" s="163"/>
      <c r="BX207" s="163"/>
      <c r="BY207" s="163"/>
      <c r="BZ207" s="163"/>
      <c r="CA207" s="163"/>
      <c r="CB207" s="163"/>
      <c r="CC207" s="163"/>
      <c r="CD207" s="163"/>
      <c r="CE207" s="163"/>
      <c r="CF207" s="163"/>
      <c r="CG207" s="163"/>
      <c r="CH207" s="163"/>
      <c r="CI207" s="163"/>
      <c r="CJ207" s="97"/>
    </row>
    <row r="208" spans="1:88" s="98" customFormat="1" ht="12.75" customHeight="1" x14ac:dyDescent="0.25">
      <c r="A208" s="166" t="s">
        <v>1014</v>
      </c>
      <c r="B208" s="166"/>
      <c r="C208" s="166"/>
      <c r="D208" s="166"/>
      <c r="E208" s="166"/>
      <c r="F208" s="166"/>
      <c r="G208" s="166"/>
      <c r="H208" s="166"/>
      <c r="I208" s="166"/>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7" t="str">
        <f>IF(A75="","",A75)</f>
        <v/>
      </c>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4" t="s">
        <v>1015</v>
      </c>
      <c r="BS208" s="164"/>
      <c r="BT208" s="164"/>
      <c r="BU208" s="164"/>
      <c r="BV208" s="164"/>
      <c r="BW208" s="164"/>
      <c r="BX208" s="168" t="str">
        <f>IF(V75="","",V75)</f>
        <v/>
      </c>
      <c r="BY208" s="168"/>
      <c r="BZ208" s="168"/>
      <c r="CA208" s="168"/>
      <c r="CB208" s="168"/>
      <c r="CC208" s="168"/>
      <c r="CD208" s="164" t="s">
        <v>946</v>
      </c>
      <c r="CE208" s="164"/>
      <c r="CF208" s="164"/>
      <c r="CG208" s="164"/>
      <c r="CH208" s="164"/>
      <c r="CI208" s="164"/>
      <c r="CJ208" s="97"/>
    </row>
    <row r="209" spans="1:88" s="98" customFormat="1" ht="12.75" x14ac:dyDescent="0.25">
      <c r="A209" s="98" t="s">
        <v>1016</v>
      </c>
      <c r="B209" s="169" t="str">
        <f>IF(A76="","",A76)</f>
        <v/>
      </c>
      <c r="C209" s="170"/>
      <c r="D209" s="170"/>
      <c r="E209" s="170"/>
      <c r="F209" s="170"/>
      <c r="G209" s="170"/>
      <c r="H209" s="170"/>
      <c r="I209" s="17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98" t="s">
        <v>1017</v>
      </c>
      <c r="CJ209" s="97"/>
    </row>
    <row r="210" spans="1:88" s="98" customFormat="1" ht="12.75" x14ac:dyDescent="0.25">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c r="AA210" s="97"/>
      <c r="AB210" s="97"/>
      <c r="AC210" s="97"/>
      <c r="AD210" s="97"/>
      <c r="AE210" s="97"/>
      <c r="AF210" s="97"/>
      <c r="AG210" s="97"/>
      <c r="AH210" s="97"/>
      <c r="AI210" s="97"/>
      <c r="AJ210" s="97"/>
      <c r="AK210" s="97"/>
      <c r="AL210" s="97"/>
      <c r="AM210" s="97"/>
      <c r="AN210" s="97"/>
      <c r="AO210" s="97"/>
      <c r="AP210" s="97"/>
      <c r="AQ210" s="97"/>
      <c r="AR210" s="97"/>
      <c r="AS210" s="97"/>
      <c r="AT210" s="97"/>
      <c r="AU210" s="97"/>
      <c r="AV210" s="97"/>
      <c r="AW210" s="97"/>
      <c r="AX210" s="97"/>
      <c r="AY210" s="97"/>
      <c r="AZ210" s="97"/>
      <c r="BA210" s="97"/>
      <c r="BB210" s="97"/>
      <c r="BC210" s="97"/>
      <c r="BD210" s="97"/>
      <c r="BE210" s="97"/>
      <c r="BF210" s="97"/>
      <c r="BG210" s="97"/>
      <c r="BH210" s="97"/>
      <c r="BI210" s="97"/>
      <c r="BJ210" s="97"/>
      <c r="BK210" s="97"/>
      <c r="BL210" s="97"/>
      <c r="BM210" s="97"/>
      <c r="BN210" s="97"/>
      <c r="BO210" s="97"/>
      <c r="BP210" s="97"/>
      <c r="BQ210" s="97"/>
      <c r="BR210" s="97"/>
      <c r="BS210" s="97"/>
      <c r="BT210" s="97"/>
      <c r="BU210" s="97"/>
      <c r="BV210" s="97"/>
      <c r="BW210" s="97"/>
      <c r="BX210" s="97"/>
      <c r="BY210" s="97"/>
      <c r="BZ210" s="97"/>
      <c r="CA210" s="97"/>
      <c r="CB210" s="97"/>
      <c r="CC210" s="97"/>
      <c r="CD210" s="97"/>
      <c r="CE210" s="97"/>
      <c r="CF210" s="97"/>
      <c r="CG210" s="97"/>
      <c r="CH210" s="97"/>
      <c r="CI210" s="97"/>
      <c r="CJ210" s="97"/>
    </row>
    <row r="211" spans="1:88" s="98" customFormat="1" ht="12.75" customHeight="1" x14ac:dyDescent="0.25">
      <c r="A211" s="171" t="s">
        <v>972</v>
      </c>
      <c r="B211" s="171"/>
      <c r="C211" s="171"/>
      <c r="D211" s="171"/>
      <c r="E211" s="171"/>
      <c r="F211" s="171"/>
      <c r="G211" s="171"/>
      <c r="H211" s="171"/>
      <c r="I211" s="171"/>
      <c r="J211" s="171"/>
      <c r="K211" s="171"/>
      <c r="L211" s="171"/>
      <c r="M211" s="97"/>
      <c r="N211" s="97"/>
      <c r="O211" s="97"/>
      <c r="P211" s="97"/>
      <c r="Q211" s="97"/>
      <c r="R211" s="97"/>
      <c r="S211" s="97"/>
      <c r="T211" s="97"/>
      <c r="U211" s="97"/>
      <c r="V211" s="97"/>
      <c r="W211" s="97"/>
      <c r="X211" s="97"/>
      <c r="Y211" s="97"/>
      <c r="Z211" s="97"/>
      <c r="AA211" s="97"/>
      <c r="AB211" s="97"/>
      <c r="AC211" s="97"/>
      <c r="AD211" s="97"/>
      <c r="AE211" s="97"/>
      <c r="AF211" s="97"/>
      <c r="AG211" s="97"/>
      <c r="AH211" s="97"/>
      <c r="AI211" s="97"/>
      <c r="AJ211" s="97"/>
      <c r="AK211" s="97"/>
      <c r="AL211" s="97"/>
      <c r="AM211" s="97"/>
      <c r="AN211" s="97"/>
      <c r="AO211" s="97"/>
      <c r="AP211" s="97"/>
      <c r="AQ211" s="97"/>
      <c r="AR211" s="97"/>
      <c r="AS211" s="97"/>
      <c r="AT211" s="171" t="s">
        <v>973</v>
      </c>
      <c r="AU211" s="171"/>
      <c r="AV211" s="171"/>
      <c r="AW211" s="171"/>
      <c r="AX211" s="171"/>
      <c r="AY211" s="171"/>
      <c r="AZ211" s="171"/>
      <c r="BA211" s="171"/>
      <c r="BB211" s="171"/>
      <c r="BC211" s="171"/>
      <c r="BD211" s="171"/>
      <c r="BE211" s="171"/>
      <c r="BF211" s="171"/>
      <c r="BG211" s="171"/>
      <c r="BH211" s="171"/>
      <c r="BI211" s="171"/>
      <c r="BJ211" s="171"/>
      <c r="BK211" s="171"/>
      <c r="BL211" s="97"/>
      <c r="BM211" s="97"/>
      <c r="BN211" s="97"/>
      <c r="BO211" s="97"/>
      <c r="BP211" s="97"/>
      <c r="BQ211" s="97"/>
      <c r="BR211" s="97"/>
      <c r="BS211" s="97"/>
      <c r="BT211" s="97"/>
      <c r="BU211" s="97"/>
      <c r="BV211" s="97"/>
      <c r="BW211" s="97"/>
      <c r="BX211" s="97"/>
      <c r="BY211" s="97"/>
      <c r="BZ211" s="97"/>
      <c r="CA211" s="97"/>
      <c r="CB211" s="97"/>
      <c r="CC211" s="97"/>
      <c r="CD211" s="97"/>
      <c r="CE211" s="97"/>
      <c r="CF211" s="97"/>
      <c r="CG211" s="97"/>
      <c r="CH211" s="97"/>
      <c r="CI211" s="97"/>
      <c r="CJ211" s="97"/>
    </row>
    <row r="212" spans="1:88" s="98" customFormat="1" ht="12.75" x14ac:dyDescent="0.25">
      <c r="A212" s="163"/>
      <c r="B212" s="163"/>
      <c r="C212" s="163"/>
      <c r="D212" s="163"/>
      <c r="E212" s="163"/>
      <c r="F212" s="163"/>
      <c r="G212" s="163"/>
      <c r="H212" s="163"/>
      <c r="I212" s="163"/>
      <c r="J212" s="163"/>
      <c r="K212" s="163"/>
      <c r="L212" s="163"/>
      <c r="M212" s="163"/>
      <c r="N212" s="163"/>
      <c r="O212" s="163"/>
      <c r="P212" s="163"/>
      <c r="Q212" s="163"/>
      <c r="R212" s="163"/>
      <c r="S212" s="163"/>
      <c r="T212" s="163"/>
      <c r="U212" s="163"/>
      <c r="V212" s="163"/>
      <c r="W212" s="97" t="s">
        <v>985</v>
      </c>
      <c r="X212" s="163"/>
      <c r="Y212" s="163"/>
      <c r="Z212" s="163"/>
      <c r="AA212" s="163"/>
      <c r="AB212" s="163"/>
      <c r="AC212" s="163"/>
      <c r="AD212" s="163"/>
      <c r="AE212" s="163"/>
      <c r="AF212" s="163"/>
      <c r="AG212" s="163"/>
      <c r="AH212" s="163"/>
      <c r="AI212" s="163"/>
      <c r="AJ212" s="163"/>
      <c r="AK212" s="163"/>
      <c r="AL212" s="163"/>
      <c r="AM212" s="163"/>
      <c r="AN212" s="163"/>
      <c r="AO212" s="97" t="s">
        <v>985</v>
      </c>
      <c r="AP212" s="97"/>
      <c r="AQ212" s="97"/>
      <c r="AR212" s="97"/>
      <c r="AS212" s="97"/>
      <c r="AT212" s="163"/>
      <c r="AU212" s="163"/>
      <c r="AV212" s="163"/>
      <c r="AW212" s="163"/>
      <c r="AX212" s="163"/>
      <c r="AY212" s="163"/>
      <c r="AZ212" s="163"/>
      <c r="BA212" s="163"/>
      <c r="BB212" s="163"/>
      <c r="BC212" s="163"/>
      <c r="BD212" s="163"/>
      <c r="BE212" s="163"/>
      <c r="BF212" s="163"/>
      <c r="BG212" s="163"/>
      <c r="BH212" s="163"/>
      <c r="BI212" s="163"/>
      <c r="BJ212" s="163"/>
      <c r="BK212" s="163"/>
      <c r="BL212" s="97" t="s">
        <v>985</v>
      </c>
      <c r="BM212" s="163" t="str">
        <f>IF(BJ151="","",BJ151)</f>
        <v/>
      </c>
      <c r="BN212" s="163"/>
      <c r="BO212" s="163"/>
      <c r="BP212" s="163"/>
      <c r="BQ212" s="163"/>
      <c r="BR212" s="163"/>
      <c r="BS212" s="163"/>
      <c r="BT212" s="163"/>
      <c r="BU212" s="163"/>
      <c r="BV212" s="163"/>
      <c r="BW212" s="163"/>
      <c r="BX212" s="163"/>
      <c r="BY212" s="163"/>
      <c r="BZ212" s="163"/>
      <c r="CA212" s="163"/>
      <c r="CB212" s="163"/>
      <c r="CC212" s="163"/>
      <c r="CD212" s="163"/>
      <c r="CE212" s="163"/>
      <c r="CF212" s="163"/>
      <c r="CG212" s="163"/>
      <c r="CH212" s="163"/>
      <c r="CI212" s="97" t="s">
        <v>985</v>
      </c>
      <c r="CJ212" s="97"/>
    </row>
    <row r="213" spans="1:88" s="98" customFormat="1" ht="12.75" x14ac:dyDescent="0.25">
      <c r="A213" s="164" t="s">
        <v>1018</v>
      </c>
      <c r="B213" s="164"/>
      <c r="C213" s="164"/>
      <c r="D213" s="164"/>
      <c r="E213" s="164"/>
      <c r="F213" s="164"/>
      <c r="G213" s="164"/>
      <c r="H213" s="97"/>
      <c r="I213" s="97"/>
      <c r="J213" s="97"/>
      <c r="K213" s="97"/>
      <c r="L213" s="97"/>
      <c r="M213" s="97"/>
      <c r="N213" s="97"/>
      <c r="O213" s="97"/>
      <c r="P213" s="97"/>
      <c r="Q213" s="97"/>
      <c r="R213" s="97"/>
      <c r="S213" s="97"/>
      <c r="T213" s="97"/>
      <c r="U213" s="97"/>
      <c r="V213" s="97"/>
      <c r="W213" s="97"/>
      <c r="X213" s="97"/>
      <c r="Y213" s="97"/>
      <c r="Z213" s="97"/>
      <c r="AA213" s="97"/>
      <c r="AB213" s="97"/>
      <c r="AC213" s="97"/>
      <c r="AD213" s="97"/>
      <c r="AE213" s="97"/>
      <c r="AF213" s="97"/>
      <c r="AG213" s="97"/>
      <c r="AH213" s="97"/>
      <c r="AI213" s="97"/>
      <c r="AJ213" s="97"/>
      <c r="AK213" s="97"/>
      <c r="AL213" s="97"/>
      <c r="AM213" s="97"/>
      <c r="AN213" s="97"/>
      <c r="AO213" s="97"/>
      <c r="AP213" s="97"/>
      <c r="AQ213" s="97"/>
      <c r="AR213" s="97"/>
      <c r="AS213" s="97"/>
      <c r="AT213" s="164" t="s">
        <v>1018</v>
      </c>
      <c r="AU213" s="164"/>
      <c r="AV213" s="164"/>
      <c r="AW213" s="164"/>
      <c r="AX213" s="164"/>
      <c r="AY213" s="164"/>
      <c r="AZ213" s="164"/>
      <c r="BA213" s="97"/>
      <c r="BB213" s="97"/>
      <c r="BC213" s="97"/>
      <c r="BD213" s="97"/>
      <c r="BE213" s="97"/>
      <c r="BF213" s="97"/>
      <c r="BG213" s="97"/>
      <c r="BH213" s="97"/>
      <c r="BI213" s="97"/>
      <c r="BJ213" s="97"/>
      <c r="BK213" s="97"/>
      <c r="BL213" s="97"/>
      <c r="BM213" s="97"/>
      <c r="BN213" s="97"/>
      <c r="BO213" s="97"/>
      <c r="BP213" s="97"/>
      <c r="BQ213" s="97"/>
      <c r="BR213" s="97"/>
      <c r="BS213" s="97"/>
      <c r="BT213" s="97"/>
      <c r="BU213" s="97"/>
      <c r="BV213" s="97"/>
      <c r="BW213" s="97"/>
      <c r="BX213" s="97"/>
      <c r="BY213" s="97"/>
      <c r="BZ213" s="97"/>
      <c r="CA213" s="97"/>
      <c r="CB213" s="97"/>
      <c r="CC213" s="97"/>
      <c r="CD213" s="97"/>
      <c r="CE213" s="97"/>
      <c r="CF213" s="97"/>
      <c r="CG213" s="97"/>
      <c r="CH213" s="97"/>
      <c r="CI213" s="97"/>
      <c r="CJ213" s="97"/>
    </row>
    <row r="214" spans="1:88" s="98" customFormat="1" ht="12.75" x14ac:dyDescent="0.25">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c r="AA214" s="97"/>
      <c r="AB214" s="97"/>
      <c r="AC214" s="97"/>
      <c r="AD214" s="97"/>
      <c r="AE214" s="97"/>
      <c r="AF214" s="97"/>
      <c r="AG214" s="97"/>
      <c r="AH214" s="97"/>
      <c r="AI214" s="97"/>
      <c r="AJ214" s="97"/>
      <c r="AK214" s="97"/>
      <c r="AL214" s="97"/>
      <c r="AM214" s="97"/>
      <c r="AN214" s="97"/>
      <c r="AO214" s="97"/>
      <c r="AP214" s="97"/>
      <c r="AQ214" s="97"/>
      <c r="AR214" s="97"/>
      <c r="AS214" s="97"/>
      <c r="AT214" s="97"/>
      <c r="AU214" s="97"/>
      <c r="AV214" s="97"/>
      <c r="AW214" s="97"/>
      <c r="AX214" s="97"/>
      <c r="AY214" s="97"/>
      <c r="AZ214" s="97"/>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7"/>
      <c r="CB214" s="97"/>
      <c r="CC214" s="97"/>
      <c r="CD214" s="97"/>
      <c r="CE214" s="97"/>
      <c r="CF214" s="97"/>
      <c r="CG214" s="97"/>
      <c r="CH214" s="97"/>
      <c r="CI214" s="97"/>
      <c r="CJ214" s="97"/>
    </row>
    <row r="215" spans="1:88" s="98" customFormat="1" ht="12.75" x14ac:dyDescent="0.25">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c r="AA215" s="97"/>
      <c r="AB215" s="97"/>
      <c r="AC215" s="97"/>
      <c r="AD215" s="97"/>
      <c r="AE215" s="97"/>
      <c r="AF215" s="97"/>
      <c r="AG215" s="97"/>
      <c r="AH215" s="97"/>
      <c r="AI215" s="97"/>
      <c r="AJ215" s="97"/>
      <c r="AK215" s="97"/>
      <c r="AL215" s="97"/>
      <c r="AM215" s="97"/>
      <c r="AN215" s="97"/>
      <c r="AO215" s="97"/>
      <c r="AP215" s="97"/>
      <c r="AQ215" s="97"/>
      <c r="AR215" s="97"/>
      <c r="AS215" s="97"/>
      <c r="AT215" s="97"/>
      <c r="AU215" s="97"/>
      <c r="AV215" s="97"/>
      <c r="AW215" s="97"/>
      <c r="AX215" s="97"/>
      <c r="AY215" s="97"/>
      <c r="AZ215" s="97"/>
      <c r="BA215" s="97"/>
      <c r="BB215" s="97"/>
      <c r="BC215" s="97"/>
      <c r="BD215" s="97"/>
      <c r="BE215" s="97"/>
      <c r="BF215" s="97"/>
      <c r="BG215" s="97"/>
      <c r="BH215" s="97"/>
      <c r="BI215" s="97"/>
      <c r="BJ215" s="97"/>
      <c r="BK215" s="97"/>
      <c r="BL215" s="97"/>
      <c r="BM215" s="97"/>
      <c r="BN215" s="97"/>
      <c r="BO215" s="97"/>
      <c r="BP215" s="97"/>
      <c r="BQ215" s="97"/>
      <c r="BR215" s="97"/>
      <c r="BS215" s="97"/>
      <c r="BT215" s="97"/>
      <c r="BU215" s="97"/>
      <c r="BV215" s="97"/>
      <c r="BW215" s="97"/>
      <c r="BX215" s="97"/>
      <c r="BY215" s="97"/>
      <c r="BZ215" s="97"/>
      <c r="CA215" s="97"/>
      <c r="CB215" s="97"/>
      <c r="CC215" s="97"/>
      <c r="CD215" s="97"/>
      <c r="CE215" s="97"/>
      <c r="CF215" s="97"/>
      <c r="CG215" s="97"/>
      <c r="CH215" s="97"/>
      <c r="CI215" s="97"/>
      <c r="CJ215" s="97"/>
    </row>
    <row r="216" spans="1:88" s="98" customFormat="1" ht="12.75" x14ac:dyDescent="0.25">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c r="AA216" s="97"/>
      <c r="AB216" s="97"/>
      <c r="AC216" s="97"/>
      <c r="AD216" s="97"/>
      <c r="AE216" s="97"/>
      <c r="AF216" s="97"/>
      <c r="AG216" s="97"/>
      <c r="AH216" s="97"/>
      <c r="AI216" s="97"/>
      <c r="AJ216" s="97"/>
      <c r="AK216" s="97"/>
      <c r="AL216" s="97"/>
      <c r="AM216" s="97"/>
      <c r="AN216" s="97"/>
      <c r="AO216" s="97"/>
      <c r="AP216" s="97"/>
      <c r="AQ216" s="97"/>
      <c r="AR216" s="97"/>
      <c r="AS216" s="97"/>
      <c r="AT216" s="97"/>
      <c r="AU216" s="97"/>
      <c r="AV216" s="97"/>
      <c r="AW216" s="97"/>
      <c r="AX216" s="97"/>
      <c r="AY216" s="97"/>
      <c r="AZ216" s="97"/>
      <c r="BA216" s="97"/>
      <c r="BB216" s="97"/>
      <c r="BC216" s="97"/>
      <c r="BD216" s="97"/>
      <c r="BE216" s="97"/>
      <c r="BF216" s="97"/>
      <c r="BG216" s="97"/>
      <c r="BH216" s="97"/>
      <c r="BI216" s="97"/>
      <c r="BJ216" s="97"/>
      <c r="BK216" s="97"/>
      <c r="BL216" s="97"/>
      <c r="BM216" s="97"/>
      <c r="BN216" s="97"/>
      <c r="BO216" s="97"/>
      <c r="BP216" s="97"/>
      <c r="BQ216" s="97"/>
      <c r="BR216" s="97"/>
      <c r="BS216" s="97"/>
      <c r="BT216" s="97"/>
      <c r="BU216" s="97"/>
      <c r="BV216" s="97"/>
      <c r="BW216" s="97"/>
      <c r="BX216" s="97"/>
      <c r="BY216" s="97"/>
      <c r="BZ216" s="97"/>
      <c r="CA216" s="97"/>
      <c r="CB216" s="97"/>
      <c r="CC216" s="97"/>
      <c r="CD216" s="97"/>
      <c r="CE216" s="97"/>
      <c r="CF216" s="97"/>
      <c r="CG216" s="97"/>
      <c r="CH216" s="97"/>
      <c r="CI216" s="97"/>
      <c r="CJ216" s="97"/>
    </row>
    <row r="217" spans="1:88" s="98" customFormat="1" ht="12.75" x14ac:dyDescent="0.25">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c r="AA217" s="97"/>
      <c r="AB217" s="97"/>
      <c r="AC217" s="97"/>
      <c r="AD217" s="97"/>
      <c r="AE217" s="97"/>
      <c r="AF217" s="97"/>
      <c r="AG217" s="97"/>
      <c r="AH217" s="97"/>
      <c r="AI217" s="97"/>
      <c r="AJ217" s="97"/>
      <c r="AK217" s="97"/>
      <c r="AL217" s="97"/>
      <c r="AM217" s="97"/>
      <c r="AN217" s="97"/>
      <c r="AO217" s="97"/>
      <c r="AP217" s="97"/>
      <c r="AQ217" s="97"/>
      <c r="AR217" s="97"/>
      <c r="AS217" s="97"/>
      <c r="AT217" s="97"/>
      <c r="AU217" s="97"/>
      <c r="AV217" s="97"/>
      <c r="AW217" s="97"/>
      <c r="AX217" s="97"/>
      <c r="AY217" s="97"/>
      <c r="AZ217" s="97"/>
      <c r="BA217" s="97"/>
      <c r="BB217" s="97"/>
      <c r="BC217" s="97"/>
      <c r="BD217" s="97"/>
      <c r="BE217" s="97"/>
      <c r="BF217" s="97"/>
      <c r="BG217" s="97"/>
      <c r="BH217" s="97"/>
      <c r="BI217" s="97"/>
      <c r="BJ217" s="97"/>
      <c r="BK217" s="97"/>
      <c r="BL217" s="97"/>
      <c r="BM217" s="97"/>
      <c r="BN217" s="97"/>
      <c r="BO217" s="97"/>
      <c r="BP217" s="97"/>
      <c r="BQ217" s="97"/>
      <c r="BR217" s="97"/>
      <c r="BS217" s="97"/>
      <c r="BT217" s="97"/>
      <c r="BU217" s="97"/>
      <c r="BV217" s="97"/>
      <c r="BW217" s="97"/>
      <c r="BX217" s="97"/>
      <c r="BY217" s="97"/>
      <c r="BZ217" s="97"/>
      <c r="CA217" s="97"/>
      <c r="CB217" s="97"/>
      <c r="CC217" s="97"/>
      <c r="CD217" s="97"/>
      <c r="CE217" s="97"/>
      <c r="CF217" s="97"/>
      <c r="CG217" s="97"/>
      <c r="CH217" s="97"/>
      <c r="CI217" s="97"/>
      <c r="CJ217" s="97"/>
    </row>
    <row r="218" spans="1:88" s="98" customFormat="1" ht="12.75" x14ac:dyDescent="0.25">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c r="AA218" s="97"/>
      <c r="AB218" s="97"/>
      <c r="AC218" s="97"/>
      <c r="AD218" s="97"/>
      <c r="AE218" s="97"/>
      <c r="AF218" s="97"/>
      <c r="AG218" s="97"/>
      <c r="AH218" s="97"/>
      <c r="AI218" s="97"/>
      <c r="AJ218" s="97"/>
      <c r="AK218" s="97"/>
      <c r="AL218" s="97"/>
      <c r="AM218" s="97"/>
      <c r="AN218" s="97"/>
      <c r="AO218" s="97"/>
      <c r="AP218" s="97"/>
      <c r="AQ218" s="97"/>
      <c r="AR218" s="97"/>
      <c r="AS218" s="97"/>
      <c r="AT218" s="97"/>
      <c r="AU218" s="97"/>
      <c r="AV218" s="97"/>
      <c r="AW218" s="97"/>
      <c r="AX218" s="97"/>
      <c r="AY218" s="97"/>
      <c r="AZ218" s="97"/>
      <c r="BA218" s="97"/>
      <c r="BB218" s="97"/>
      <c r="BC218" s="97"/>
      <c r="BD218" s="97"/>
      <c r="BE218" s="97"/>
      <c r="BF218" s="97"/>
      <c r="BG218" s="97"/>
      <c r="BH218" s="97"/>
      <c r="BI218" s="97"/>
      <c r="BJ218" s="97"/>
      <c r="BK218" s="97"/>
      <c r="BL218" s="97"/>
      <c r="BM218" s="97"/>
      <c r="BN218" s="97"/>
      <c r="BO218" s="97"/>
      <c r="BP218" s="97"/>
      <c r="BQ218" s="97"/>
      <c r="BR218" s="97"/>
      <c r="BS218" s="97"/>
      <c r="BT218" s="97"/>
      <c r="BU218" s="97"/>
      <c r="BV218" s="97"/>
      <c r="BW218" s="97"/>
      <c r="BX218" s="97"/>
      <c r="BY218" s="97"/>
      <c r="BZ218" s="97"/>
      <c r="CA218" s="97"/>
      <c r="CB218" s="97"/>
      <c r="CC218" s="97"/>
      <c r="CD218" s="97"/>
      <c r="CE218" s="97"/>
      <c r="CF218" s="97"/>
      <c r="CG218" s="97"/>
      <c r="CH218" s="97"/>
      <c r="CI218" s="97"/>
      <c r="CJ218" s="97"/>
    </row>
    <row r="219" spans="1:88" s="98" customFormat="1" ht="12.75" x14ac:dyDescent="0.25">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c r="AA219" s="97"/>
      <c r="AB219" s="97"/>
      <c r="AC219" s="97"/>
      <c r="AD219" s="97"/>
      <c r="AE219" s="97"/>
      <c r="AF219" s="97"/>
      <c r="AG219" s="97"/>
      <c r="AH219" s="97"/>
      <c r="AI219" s="97"/>
      <c r="AJ219" s="97"/>
      <c r="AK219" s="97"/>
      <c r="AL219" s="97"/>
      <c r="AM219" s="97"/>
      <c r="AN219" s="97"/>
      <c r="AO219" s="97"/>
      <c r="AP219" s="97"/>
      <c r="AQ219" s="97"/>
      <c r="AR219" s="97"/>
      <c r="AS219" s="97"/>
      <c r="AT219" s="97"/>
      <c r="AU219" s="97"/>
      <c r="AV219" s="97"/>
      <c r="AW219" s="97"/>
      <c r="AX219" s="97"/>
      <c r="AY219" s="97"/>
      <c r="AZ219" s="97"/>
      <c r="BA219" s="97"/>
      <c r="BB219" s="97"/>
      <c r="BC219" s="97"/>
      <c r="BD219" s="97"/>
      <c r="BE219" s="97"/>
      <c r="BF219" s="97"/>
      <c r="BG219" s="97"/>
      <c r="BH219" s="97"/>
      <c r="BI219" s="97"/>
      <c r="BJ219" s="97"/>
      <c r="BK219" s="97"/>
      <c r="BL219" s="97"/>
      <c r="BM219" s="97"/>
      <c r="BN219" s="97"/>
      <c r="BO219" s="97"/>
      <c r="BP219" s="97"/>
      <c r="BQ219" s="97"/>
      <c r="BR219" s="97"/>
      <c r="BS219" s="97"/>
      <c r="BT219" s="97"/>
      <c r="BU219" s="97"/>
      <c r="BV219" s="97"/>
      <c r="BW219" s="97"/>
      <c r="BX219" s="97"/>
      <c r="BY219" s="97"/>
      <c r="BZ219" s="97"/>
      <c r="CA219" s="97"/>
      <c r="CB219" s="97"/>
      <c r="CC219" s="97"/>
      <c r="CD219" s="97"/>
      <c r="CE219" s="97"/>
      <c r="CF219" s="97"/>
      <c r="CG219" s="97"/>
      <c r="CH219" s="97"/>
      <c r="CI219" s="97"/>
      <c r="CJ219" s="97"/>
    </row>
    <row r="220" spans="1:88" s="98" customFormat="1" ht="12.75" x14ac:dyDescent="0.25">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c r="AA220" s="97"/>
      <c r="AB220" s="97"/>
      <c r="AC220" s="97"/>
      <c r="AD220" s="97"/>
      <c r="AE220" s="97"/>
      <c r="AF220" s="97"/>
      <c r="AG220" s="97"/>
      <c r="AH220" s="97"/>
      <c r="AI220" s="97"/>
      <c r="AJ220" s="97"/>
      <c r="AK220" s="97"/>
      <c r="AL220" s="97"/>
      <c r="AM220" s="97"/>
      <c r="AN220" s="97"/>
      <c r="AO220" s="97"/>
      <c r="AP220" s="97"/>
      <c r="AQ220" s="97"/>
      <c r="AR220" s="97"/>
      <c r="AS220" s="97"/>
      <c r="AT220" s="97"/>
      <c r="AU220" s="97"/>
      <c r="AV220" s="97"/>
      <c r="AW220" s="97"/>
      <c r="AX220" s="97"/>
      <c r="AY220" s="97"/>
      <c r="AZ220" s="97"/>
      <c r="BA220" s="97"/>
      <c r="BB220" s="97"/>
      <c r="BC220" s="97"/>
      <c r="BD220" s="97"/>
      <c r="BE220" s="97"/>
      <c r="BF220" s="97"/>
      <c r="BG220" s="97"/>
      <c r="BH220" s="97"/>
      <c r="BI220" s="97"/>
      <c r="BJ220" s="97"/>
      <c r="BK220" s="97"/>
      <c r="BL220" s="97"/>
      <c r="BM220" s="97"/>
      <c r="BN220" s="97"/>
      <c r="BO220" s="97"/>
      <c r="BP220" s="97"/>
      <c r="BQ220" s="97"/>
      <c r="BR220" s="97"/>
      <c r="BS220" s="97"/>
      <c r="BT220" s="97"/>
      <c r="BU220" s="97"/>
      <c r="BV220" s="97"/>
      <c r="BW220" s="97"/>
      <c r="BX220" s="97"/>
      <c r="BY220" s="97"/>
      <c r="BZ220" s="97"/>
      <c r="CA220" s="97"/>
      <c r="CB220" s="97"/>
      <c r="CC220" s="97"/>
      <c r="CD220" s="97"/>
      <c r="CE220" s="97"/>
      <c r="CF220" s="97"/>
      <c r="CG220" s="97"/>
      <c r="CH220" s="97"/>
      <c r="CI220" s="97"/>
      <c r="CJ220" s="97"/>
    </row>
    <row r="221" spans="1:88" s="98" customFormat="1" ht="12.75" x14ac:dyDescent="0.25">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c r="AA221" s="97"/>
      <c r="AB221" s="97"/>
      <c r="AC221" s="97"/>
      <c r="AD221" s="97"/>
      <c r="AE221" s="97"/>
      <c r="AF221" s="97"/>
      <c r="AG221" s="97"/>
      <c r="AH221" s="97"/>
      <c r="AI221" s="97"/>
      <c r="AJ221" s="97"/>
      <c r="AK221" s="97"/>
      <c r="AL221" s="97"/>
      <c r="AM221" s="97"/>
      <c r="AN221" s="97"/>
      <c r="AO221" s="97"/>
      <c r="AP221" s="97"/>
      <c r="AQ221" s="97"/>
      <c r="AR221" s="97"/>
      <c r="AS221" s="97"/>
      <c r="AT221" s="97"/>
      <c r="AU221" s="97"/>
      <c r="AV221" s="97"/>
      <c r="AW221" s="97"/>
      <c r="AX221" s="97"/>
      <c r="AY221" s="97"/>
      <c r="AZ221" s="97"/>
      <c r="BA221" s="97"/>
      <c r="BB221" s="97"/>
      <c r="BC221" s="97"/>
      <c r="BD221" s="97"/>
      <c r="BE221" s="97"/>
      <c r="BF221" s="97"/>
      <c r="BG221" s="97"/>
      <c r="BH221" s="97"/>
      <c r="BI221" s="97"/>
      <c r="BJ221" s="97"/>
      <c r="BK221" s="97"/>
      <c r="BL221" s="97"/>
      <c r="BM221" s="97"/>
      <c r="BN221" s="97"/>
      <c r="BO221" s="97"/>
      <c r="BP221" s="97"/>
      <c r="BQ221" s="97"/>
      <c r="BR221" s="97"/>
      <c r="BS221" s="97"/>
      <c r="BT221" s="97"/>
      <c r="BU221" s="97"/>
      <c r="BV221" s="97"/>
      <c r="BW221" s="97"/>
      <c r="BX221" s="97"/>
      <c r="BY221" s="97"/>
      <c r="BZ221" s="97"/>
      <c r="CA221" s="97"/>
      <c r="CB221" s="97"/>
      <c r="CC221" s="97"/>
      <c r="CD221" s="97"/>
      <c r="CE221" s="97"/>
      <c r="CF221" s="97"/>
      <c r="CG221" s="97"/>
      <c r="CH221" s="97"/>
      <c r="CI221" s="97"/>
      <c r="CJ221" s="97"/>
    </row>
    <row r="222" spans="1:88" s="98" customFormat="1" ht="12.75" x14ac:dyDescent="0.25">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c r="AA222" s="97"/>
      <c r="AB222" s="97"/>
      <c r="AC222" s="97"/>
      <c r="AD222" s="97"/>
      <c r="AE222" s="97"/>
      <c r="AF222" s="97"/>
      <c r="AG222" s="97"/>
      <c r="AH222" s="97"/>
      <c r="AI222" s="97"/>
      <c r="AJ222" s="97"/>
      <c r="AK222" s="97"/>
      <c r="AL222" s="97"/>
      <c r="AM222" s="97"/>
      <c r="AN222" s="97"/>
      <c r="AO222" s="97"/>
      <c r="AP222" s="97"/>
      <c r="AQ222" s="97"/>
      <c r="AR222" s="97"/>
      <c r="AS222" s="97"/>
      <c r="AT222" s="97"/>
      <c r="AU222" s="97"/>
      <c r="AV222" s="97"/>
      <c r="AW222" s="97"/>
      <c r="AX222" s="97"/>
      <c r="AY222" s="97"/>
      <c r="AZ222" s="97"/>
      <c r="BA222" s="97"/>
      <c r="BB222" s="97"/>
      <c r="BC222" s="97"/>
      <c r="BD222" s="97"/>
      <c r="BE222" s="97"/>
      <c r="BF222" s="97"/>
      <c r="BG222" s="97"/>
      <c r="BH222" s="97"/>
      <c r="BI222" s="97"/>
      <c r="BJ222" s="97"/>
      <c r="BK222" s="97"/>
      <c r="BL222" s="97"/>
      <c r="BM222" s="97"/>
      <c r="BN222" s="97"/>
      <c r="BO222" s="97"/>
      <c r="BP222" s="97"/>
      <c r="BQ222" s="97"/>
      <c r="BR222" s="97"/>
      <c r="BS222" s="97"/>
      <c r="BT222" s="97"/>
      <c r="BU222" s="97"/>
      <c r="BV222" s="97"/>
      <c r="BW222" s="97"/>
      <c r="BX222" s="97"/>
      <c r="BY222" s="97"/>
      <c r="BZ222" s="97"/>
      <c r="CA222" s="97"/>
      <c r="CB222" s="97"/>
      <c r="CC222" s="97"/>
      <c r="CD222" s="97"/>
      <c r="CE222" s="97"/>
      <c r="CF222" s="97"/>
      <c r="CG222" s="97"/>
      <c r="CH222" s="97"/>
      <c r="CI222" s="97"/>
      <c r="CJ222" s="97"/>
    </row>
    <row r="223" spans="1:88" s="98" customFormat="1" ht="12.75" x14ac:dyDescent="0.25">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c r="AA223" s="97"/>
      <c r="AB223" s="97"/>
      <c r="AC223" s="97"/>
      <c r="AD223" s="97"/>
      <c r="AE223" s="97"/>
      <c r="AF223" s="97"/>
      <c r="AG223" s="97"/>
      <c r="AH223" s="97"/>
      <c r="AI223" s="97"/>
      <c r="AJ223" s="97"/>
      <c r="AK223" s="97"/>
      <c r="AL223" s="97"/>
      <c r="AM223" s="97"/>
      <c r="AN223" s="97"/>
      <c r="AO223" s="97"/>
      <c r="AP223" s="97"/>
      <c r="AQ223" s="97"/>
      <c r="AR223" s="97"/>
      <c r="AS223" s="97"/>
      <c r="AT223" s="97"/>
      <c r="AU223" s="97"/>
      <c r="AV223" s="97"/>
      <c r="AW223" s="97"/>
      <c r="AX223" s="97"/>
      <c r="AY223" s="97"/>
      <c r="AZ223" s="97"/>
      <c r="BA223" s="97"/>
      <c r="BB223" s="97"/>
      <c r="BC223" s="97"/>
      <c r="BD223" s="97"/>
      <c r="BE223" s="97"/>
      <c r="BF223" s="97"/>
      <c r="BG223" s="97"/>
      <c r="BH223" s="97"/>
      <c r="BI223" s="97"/>
      <c r="BJ223" s="97"/>
      <c r="BK223" s="97"/>
      <c r="BL223" s="97"/>
      <c r="BM223" s="97"/>
      <c r="BN223" s="97"/>
      <c r="BO223" s="97"/>
      <c r="BP223" s="97"/>
      <c r="BQ223" s="97"/>
      <c r="BR223" s="97"/>
      <c r="BS223" s="97"/>
      <c r="BT223" s="97"/>
      <c r="BU223" s="97"/>
      <c r="BV223" s="97"/>
      <c r="BW223" s="97"/>
      <c r="BX223" s="97"/>
      <c r="BY223" s="97"/>
      <c r="BZ223" s="97"/>
      <c r="CA223" s="97"/>
      <c r="CB223" s="97"/>
      <c r="CC223" s="97"/>
      <c r="CD223" s="97"/>
      <c r="CE223" s="97"/>
      <c r="CF223" s="97"/>
      <c r="CG223" s="97"/>
      <c r="CH223" s="97"/>
      <c r="CI223" s="97"/>
      <c r="CJ223" s="97"/>
    </row>
    <row r="224" spans="1:88" s="98" customFormat="1" ht="12.75" x14ac:dyDescent="0.25">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c r="AA224" s="97"/>
      <c r="AB224" s="97"/>
      <c r="AC224" s="97"/>
      <c r="AD224" s="97"/>
      <c r="AE224" s="97"/>
      <c r="AF224" s="97"/>
      <c r="AG224" s="97"/>
      <c r="AH224" s="97"/>
      <c r="AI224" s="97"/>
      <c r="AJ224" s="97"/>
      <c r="AK224" s="97"/>
      <c r="AL224" s="97"/>
      <c r="AM224" s="97"/>
      <c r="AN224" s="97"/>
      <c r="AO224" s="97"/>
      <c r="AP224" s="97"/>
      <c r="AQ224" s="97"/>
      <c r="AR224" s="97"/>
      <c r="AS224" s="97"/>
      <c r="AT224" s="97"/>
      <c r="AU224" s="97"/>
      <c r="AV224" s="97"/>
      <c r="AW224" s="97"/>
      <c r="AX224" s="97"/>
      <c r="AY224" s="97"/>
      <c r="AZ224" s="97"/>
      <c r="BA224" s="97"/>
      <c r="BB224" s="97"/>
      <c r="BC224" s="97"/>
      <c r="BD224" s="97"/>
      <c r="BE224" s="97"/>
      <c r="BF224" s="97"/>
      <c r="BG224" s="97"/>
      <c r="BH224" s="97"/>
      <c r="BI224" s="97"/>
      <c r="BJ224" s="97"/>
      <c r="BK224" s="97"/>
      <c r="BL224" s="97"/>
      <c r="BM224" s="97"/>
      <c r="BN224" s="97"/>
      <c r="BO224" s="97"/>
      <c r="BP224" s="97"/>
      <c r="BQ224" s="97"/>
      <c r="BR224" s="97"/>
      <c r="BS224" s="97"/>
      <c r="BT224" s="97"/>
      <c r="BU224" s="97"/>
      <c r="BV224" s="97"/>
      <c r="BW224" s="97"/>
      <c r="BX224" s="97"/>
      <c r="BY224" s="97"/>
      <c r="BZ224" s="97"/>
      <c r="CA224" s="97"/>
      <c r="CB224" s="97"/>
      <c r="CC224" s="97"/>
      <c r="CD224" s="97"/>
      <c r="CE224" s="97"/>
      <c r="CF224" s="97"/>
      <c r="CG224" s="97"/>
      <c r="CH224" s="97"/>
      <c r="CI224" s="97"/>
      <c r="CJ224" s="97"/>
    </row>
    <row r="225" spans="1:88" s="98" customFormat="1" ht="12.75" x14ac:dyDescent="0.25">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c r="AA225" s="97"/>
      <c r="AB225" s="97"/>
      <c r="AC225" s="97"/>
      <c r="AD225" s="97"/>
      <c r="AE225" s="97"/>
      <c r="AF225" s="97"/>
      <c r="AG225" s="97"/>
      <c r="AH225" s="97"/>
      <c r="AI225" s="97"/>
      <c r="AJ225" s="97"/>
      <c r="AK225" s="97"/>
      <c r="AL225" s="97"/>
      <c r="AM225" s="97"/>
      <c r="AN225" s="97"/>
      <c r="AO225" s="97"/>
      <c r="AP225" s="97"/>
      <c r="AQ225" s="97"/>
      <c r="AR225" s="97"/>
      <c r="AS225" s="97"/>
      <c r="AT225" s="97"/>
      <c r="AU225" s="97"/>
      <c r="AV225" s="97"/>
      <c r="AW225" s="97"/>
      <c r="AX225" s="97"/>
      <c r="AY225" s="97"/>
      <c r="AZ225" s="97"/>
      <c r="BA225" s="97"/>
      <c r="BB225" s="97"/>
      <c r="BC225" s="97"/>
      <c r="BD225" s="97"/>
      <c r="BE225" s="97"/>
      <c r="BF225" s="97"/>
      <c r="BG225" s="97"/>
      <c r="BH225" s="97"/>
      <c r="BI225" s="97"/>
      <c r="BJ225" s="97"/>
      <c r="BK225" s="97"/>
      <c r="BL225" s="97"/>
      <c r="BM225" s="97"/>
      <c r="BN225" s="97"/>
      <c r="BO225" s="97"/>
      <c r="BP225" s="97"/>
      <c r="BQ225" s="97"/>
      <c r="BR225" s="97"/>
      <c r="BS225" s="97"/>
      <c r="BT225" s="97"/>
      <c r="BU225" s="97"/>
      <c r="BV225" s="97"/>
      <c r="BW225" s="97"/>
      <c r="BX225" s="97"/>
      <c r="BY225" s="97"/>
      <c r="BZ225" s="97"/>
      <c r="CA225" s="97"/>
      <c r="CB225" s="97"/>
      <c r="CC225" s="97"/>
      <c r="CD225" s="97"/>
      <c r="CE225" s="97"/>
      <c r="CF225" s="97"/>
      <c r="CG225" s="97"/>
      <c r="CH225" s="97"/>
      <c r="CI225" s="97"/>
      <c r="CJ225" s="97"/>
    </row>
    <row r="226" spans="1:88" s="98" customFormat="1" ht="12.75" x14ac:dyDescent="0.25">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c r="AA226" s="97"/>
      <c r="AB226" s="97"/>
      <c r="AC226" s="97"/>
      <c r="AD226" s="97"/>
      <c r="AE226" s="97"/>
      <c r="AF226" s="97"/>
      <c r="AG226" s="97"/>
      <c r="AH226" s="97"/>
      <c r="AI226" s="97"/>
      <c r="AJ226" s="97"/>
      <c r="AK226" s="97"/>
      <c r="AL226" s="97"/>
      <c r="AM226" s="97"/>
      <c r="AN226" s="97"/>
      <c r="AO226" s="97"/>
      <c r="AP226" s="97"/>
      <c r="AQ226" s="97"/>
      <c r="AR226" s="97"/>
      <c r="AS226" s="97"/>
      <c r="AT226" s="97"/>
      <c r="AU226" s="97"/>
      <c r="AV226" s="97"/>
      <c r="AW226" s="97"/>
      <c r="AX226" s="97"/>
      <c r="AY226" s="97"/>
      <c r="AZ226" s="97"/>
      <c r="BA226" s="97"/>
      <c r="BB226" s="97"/>
      <c r="BC226" s="97"/>
      <c r="BD226" s="97"/>
      <c r="BE226" s="97"/>
      <c r="BF226" s="97"/>
      <c r="BG226" s="97"/>
      <c r="BH226" s="97"/>
      <c r="BI226" s="97"/>
      <c r="BJ226" s="97"/>
      <c r="BK226" s="97"/>
      <c r="BL226" s="97"/>
      <c r="BM226" s="97"/>
      <c r="BN226" s="97"/>
      <c r="BO226" s="97"/>
      <c r="BP226" s="97"/>
      <c r="BQ226" s="97"/>
      <c r="BR226" s="97"/>
      <c r="BS226" s="97"/>
      <c r="BT226" s="97"/>
      <c r="BU226" s="97"/>
      <c r="BV226" s="97"/>
      <c r="BW226" s="97"/>
      <c r="BX226" s="97"/>
      <c r="BY226" s="97"/>
      <c r="BZ226" s="97"/>
      <c r="CA226" s="97"/>
      <c r="CB226" s="97"/>
      <c r="CC226" s="97"/>
      <c r="CD226" s="97"/>
      <c r="CE226" s="97"/>
      <c r="CF226" s="97"/>
      <c r="CG226" s="97"/>
      <c r="CH226" s="97"/>
      <c r="CI226" s="97"/>
      <c r="CJ226" s="97"/>
    </row>
    <row r="227" spans="1:88" s="98" customFormat="1" ht="12.75" x14ac:dyDescent="0.25">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c r="AA227" s="97"/>
      <c r="AB227" s="97"/>
      <c r="AC227" s="97"/>
      <c r="AD227" s="97"/>
      <c r="AE227" s="97"/>
      <c r="AF227" s="97"/>
      <c r="AG227" s="97"/>
      <c r="AH227" s="97"/>
      <c r="AI227" s="97"/>
      <c r="AJ227" s="97"/>
      <c r="AK227" s="97"/>
      <c r="AL227" s="97"/>
      <c r="AM227" s="97"/>
      <c r="AN227" s="97"/>
      <c r="AO227" s="97"/>
      <c r="AP227" s="97"/>
      <c r="AQ227" s="97"/>
      <c r="AR227" s="97"/>
      <c r="AS227" s="97"/>
      <c r="AT227" s="97"/>
      <c r="AU227" s="97"/>
      <c r="AV227" s="97"/>
      <c r="AW227" s="97"/>
      <c r="AX227" s="97"/>
      <c r="AY227" s="97"/>
      <c r="AZ227" s="97"/>
      <c r="BA227" s="97"/>
      <c r="BB227" s="97"/>
      <c r="BC227" s="97"/>
      <c r="BD227" s="97"/>
      <c r="BE227" s="97"/>
      <c r="BF227" s="97"/>
      <c r="BG227" s="97"/>
      <c r="BH227" s="97"/>
      <c r="BI227" s="97"/>
      <c r="BJ227" s="97"/>
      <c r="BK227" s="97"/>
      <c r="BL227" s="97"/>
      <c r="BM227" s="97"/>
      <c r="BN227" s="97"/>
      <c r="BO227" s="97"/>
      <c r="BP227" s="97"/>
      <c r="BQ227" s="97"/>
      <c r="BR227" s="97"/>
      <c r="BS227" s="97"/>
      <c r="BT227" s="97"/>
      <c r="BU227" s="97"/>
      <c r="BV227" s="97"/>
      <c r="BW227" s="97"/>
      <c r="BX227" s="97"/>
      <c r="BY227" s="97"/>
      <c r="BZ227" s="97"/>
      <c r="CA227" s="97"/>
      <c r="CB227" s="97"/>
      <c r="CC227" s="97"/>
      <c r="CD227" s="97"/>
      <c r="CE227" s="97"/>
      <c r="CF227" s="97"/>
      <c r="CG227" s="97"/>
      <c r="CH227" s="97"/>
      <c r="CI227" s="97"/>
      <c r="CJ227" s="97"/>
    </row>
    <row r="228" spans="1:88" s="98" customFormat="1" ht="12.75" x14ac:dyDescent="0.25">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c r="AA228" s="97"/>
      <c r="AB228" s="97"/>
      <c r="AC228" s="97"/>
      <c r="AD228" s="97"/>
      <c r="AE228" s="97"/>
      <c r="AF228" s="97"/>
      <c r="AG228" s="97"/>
      <c r="AH228" s="97"/>
      <c r="AI228" s="97"/>
      <c r="AJ228" s="97"/>
      <c r="AK228" s="97"/>
      <c r="AL228" s="97"/>
      <c r="AM228" s="97"/>
      <c r="AN228" s="97"/>
      <c r="AO228" s="97"/>
      <c r="AP228" s="97"/>
      <c r="AQ228" s="97"/>
      <c r="AR228" s="97"/>
      <c r="AS228" s="97"/>
      <c r="AT228" s="97"/>
      <c r="AU228" s="97"/>
      <c r="AV228" s="97"/>
      <c r="AW228" s="97"/>
      <c r="AX228" s="97"/>
      <c r="AY228" s="97"/>
      <c r="AZ228" s="97"/>
      <c r="BA228" s="97"/>
      <c r="BB228" s="97"/>
      <c r="BC228" s="97"/>
      <c r="BD228" s="97"/>
      <c r="BE228" s="97"/>
      <c r="BF228" s="97"/>
      <c r="BG228" s="97"/>
      <c r="BH228" s="97"/>
      <c r="BI228" s="97"/>
      <c r="BJ228" s="97"/>
      <c r="BK228" s="97"/>
      <c r="BL228" s="97"/>
      <c r="BM228" s="97"/>
      <c r="BN228" s="97"/>
      <c r="BO228" s="97"/>
      <c r="BP228" s="97"/>
      <c r="BQ228" s="97"/>
      <c r="BR228" s="97"/>
      <c r="BS228" s="97"/>
      <c r="BT228" s="97"/>
      <c r="BU228" s="97"/>
      <c r="BV228" s="97"/>
      <c r="BW228" s="97"/>
      <c r="BX228" s="97"/>
      <c r="BY228" s="97"/>
      <c r="BZ228" s="97"/>
      <c r="CA228" s="97"/>
      <c r="CB228" s="97"/>
      <c r="CC228" s="97"/>
      <c r="CD228" s="97"/>
      <c r="CE228" s="97"/>
      <c r="CF228" s="97"/>
      <c r="CG228" s="97"/>
      <c r="CH228" s="97"/>
      <c r="CI228" s="97"/>
      <c r="CJ228" s="97"/>
    </row>
    <row r="229" spans="1:88" s="98" customFormat="1" ht="12.75" x14ac:dyDescent="0.25">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c r="AA229" s="97"/>
      <c r="AB229" s="97"/>
      <c r="AC229" s="97"/>
      <c r="AD229" s="97"/>
      <c r="AE229" s="97"/>
      <c r="AF229" s="97"/>
      <c r="AG229" s="97"/>
      <c r="AH229" s="97"/>
      <c r="AI229" s="97"/>
      <c r="AJ229" s="97"/>
      <c r="AK229" s="97"/>
      <c r="AL229" s="97"/>
      <c r="AM229" s="97"/>
      <c r="AN229" s="97"/>
      <c r="AO229" s="97"/>
      <c r="AP229" s="97"/>
      <c r="AQ229" s="97"/>
      <c r="AR229" s="97"/>
      <c r="AS229" s="97"/>
      <c r="AT229" s="97"/>
      <c r="AU229" s="97"/>
      <c r="AV229" s="97"/>
      <c r="AW229" s="97"/>
      <c r="AX229" s="97"/>
      <c r="AY229" s="97"/>
      <c r="AZ229" s="97"/>
      <c r="BA229" s="97"/>
      <c r="BB229" s="97"/>
      <c r="BC229" s="97"/>
      <c r="BD229" s="97"/>
      <c r="BE229" s="97"/>
      <c r="BF229" s="97"/>
      <c r="BG229" s="97"/>
      <c r="BH229" s="97"/>
      <c r="BI229" s="97"/>
      <c r="BJ229" s="97"/>
      <c r="BK229" s="97"/>
      <c r="BL229" s="97"/>
      <c r="BM229" s="97"/>
      <c r="BN229" s="97"/>
      <c r="BO229" s="97"/>
      <c r="BP229" s="97"/>
      <c r="BQ229" s="97"/>
      <c r="BR229" s="97"/>
      <c r="BS229" s="97"/>
      <c r="BT229" s="97"/>
      <c r="BU229" s="97"/>
      <c r="BV229" s="97"/>
      <c r="BW229" s="97"/>
      <c r="BX229" s="97"/>
      <c r="BY229" s="97"/>
      <c r="BZ229" s="97"/>
      <c r="CA229" s="97"/>
      <c r="CB229" s="97"/>
      <c r="CC229" s="97"/>
      <c r="CD229" s="97"/>
      <c r="CE229" s="97"/>
      <c r="CF229" s="97"/>
      <c r="CG229" s="97"/>
      <c r="CH229" s="97"/>
      <c r="CI229" s="97"/>
      <c r="CJ229" s="97"/>
    </row>
    <row r="230" spans="1:88" s="98" customFormat="1" ht="12.75" x14ac:dyDescent="0.25">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c r="AA230" s="97"/>
      <c r="AB230" s="97"/>
      <c r="AC230" s="97"/>
      <c r="AD230" s="97"/>
      <c r="AE230" s="97"/>
      <c r="AF230" s="97"/>
      <c r="AG230" s="97"/>
      <c r="AH230" s="97"/>
      <c r="AI230" s="97"/>
      <c r="AJ230" s="97"/>
      <c r="AK230" s="97"/>
      <c r="AL230" s="97"/>
      <c r="AM230" s="97"/>
      <c r="AN230" s="97"/>
      <c r="AO230" s="97"/>
      <c r="AP230" s="97"/>
      <c r="AQ230" s="97"/>
      <c r="AR230" s="97"/>
      <c r="AS230" s="97"/>
      <c r="AT230" s="97"/>
      <c r="AU230" s="97"/>
      <c r="AV230" s="97"/>
      <c r="AW230" s="97"/>
      <c r="AX230" s="97"/>
      <c r="AY230" s="97"/>
      <c r="AZ230" s="97"/>
      <c r="BA230" s="97"/>
      <c r="BB230" s="97"/>
      <c r="BC230" s="97"/>
      <c r="BD230" s="97"/>
      <c r="BE230" s="97"/>
      <c r="BF230" s="97"/>
      <c r="BG230" s="97"/>
      <c r="BH230" s="97"/>
      <c r="BI230" s="97"/>
      <c r="BJ230" s="97"/>
      <c r="BK230" s="97"/>
      <c r="BL230" s="97"/>
      <c r="BM230" s="97"/>
      <c r="BN230" s="97"/>
      <c r="BO230" s="97"/>
      <c r="BP230" s="97"/>
      <c r="BQ230" s="97"/>
      <c r="BR230" s="97"/>
      <c r="BS230" s="97"/>
      <c r="BT230" s="97"/>
      <c r="BU230" s="97"/>
      <c r="BV230" s="97"/>
      <c r="BW230" s="97"/>
      <c r="BX230" s="97"/>
      <c r="BY230" s="97"/>
      <c r="BZ230" s="97"/>
      <c r="CA230" s="97"/>
      <c r="CB230" s="97"/>
      <c r="CC230" s="97"/>
      <c r="CD230" s="97"/>
      <c r="CE230" s="97"/>
      <c r="CF230" s="97"/>
      <c r="CG230" s="97"/>
      <c r="CH230" s="97"/>
      <c r="CI230" s="97"/>
      <c r="CJ230" s="97"/>
    </row>
    <row r="231" spans="1:88" s="98" customFormat="1" ht="12.75" x14ac:dyDescent="0.25">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c r="AA231" s="97"/>
      <c r="AB231" s="97"/>
      <c r="AC231" s="97"/>
      <c r="AD231" s="97"/>
      <c r="AE231" s="97"/>
      <c r="AF231" s="97"/>
      <c r="AG231" s="97"/>
      <c r="AH231" s="97"/>
      <c r="AI231" s="97"/>
      <c r="AJ231" s="97"/>
      <c r="AK231" s="97"/>
      <c r="AL231" s="97"/>
      <c r="AM231" s="97"/>
      <c r="AN231" s="97"/>
      <c r="AO231" s="97"/>
      <c r="AP231" s="97"/>
      <c r="AQ231" s="97"/>
      <c r="AR231" s="97"/>
      <c r="AS231" s="97"/>
      <c r="AT231" s="97"/>
      <c r="AU231" s="97"/>
      <c r="AV231" s="97"/>
      <c r="AW231" s="97"/>
      <c r="AX231" s="97"/>
      <c r="AY231" s="97"/>
      <c r="AZ231" s="97"/>
      <c r="BA231" s="97"/>
      <c r="BB231" s="97"/>
      <c r="BC231" s="97"/>
      <c r="BD231" s="97"/>
      <c r="BE231" s="97"/>
      <c r="BF231" s="97"/>
      <c r="BG231" s="97"/>
      <c r="BH231" s="97"/>
      <c r="BI231" s="97"/>
      <c r="BJ231" s="97"/>
      <c r="BK231" s="97"/>
      <c r="BL231" s="97"/>
      <c r="BM231" s="97"/>
      <c r="BN231" s="97"/>
      <c r="BO231" s="97"/>
      <c r="BP231" s="97"/>
      <c r="BQ231" s="97"/>
      <c r="BR231" s="97"/>
      <c r="BS231" s="97"/>
      <c r="BT231" s="97"/>
      <c r="BU231" s="97"/>
      <c r="BV231" s="97"/>
      <c r="BW231" s="97"/>
      <c r="BX231" s="97"/>
      <c r="BY231" s="97"/>
      <c r="BZ231" s="97"/>
      <c r="CA231" s="97"/>
      <c r="CB231" s="97"/>
      <c r="CC231" s="97"/>
      <c r="CD231" s="97"/>
      <c r="CE231" s="97"/>
      <c r="CF231" s="97"/>
      <c r="CG231" s="97"/>
      <c r="CH231" s="97"/>
      <c r="CI231" s="97"/>
      <c r="CJ231" s="97"/>
    </row>
    <row r="232" spans="1:88" s="98" customFormat="1" ht="12.75" x14ac:dyDescent="0.25">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c r="AA232" s="97"/>
      <c r="AB232" s="97"/>
      <c r="AC232" s="97"/>
      <c r="AD232" s="97"/>
      <c r="AE232" s="97"/>
      <c r="AF232" s="97"/>
      <c r="AG232" s="97"/>
      <c r="AH232" s="97"/>
      <c r="AI232" s="97"/>
      <c r="AJ232" s="97"/>
      <c r="AK232" s="97"/>
      <c r="AL232" s="97"/>
      <c r="AM232" s="97"/>
      <c r="AN232" s="97"/>
      <c r="AO232" s="97"/>
      <c r="AP232" s="97"/>
      <c r="AQ232" s="97"/>
      <c r="AR232" s="97"/>
      <c r="AS232" s="97"/>
      <c r="AT232" s="97"/>
      <c r="AU232" s="97"/>
      <c r="AV232" s="97"/>
      <c r="AW232" s="97"/>
      <c r="AX232" s="97"/>
      <c r="AY232" s="97"/>
      <c r="AZ232" s="97"/>
      <c r="BA232" s="97"/>
      <c r="BB232" s="97"/>
      <c r="BC232" s="97"/>
      <c r="BD232" s="97"/>
      <c r="BE232" s="97"/>
      <c r="BF232" s="97"/>
      <c r="BG232" s="97"/>
      <c r="BH232" s="97"/>
      <c r="BI232" s="97"/>
      <c r="BJ232" s="97"/>
      <c r="BK232" s="97"/>
      <c r="BL232" s="97"/>
      <c r="BM232" s="97"/>
      <c r="BN232" s="97"/>
      <c r="BO232" s="97"/>
      <c r="BP232" s="97"/>
      <c r="BQ232" s="97"/>
      <c r="BR232" s="97"/>
      <c r="BS232" s="97"/>
      <c r="BT232" s="97"/>
      <c r="BU232" s="97"/>
      <c r="BV232" s="97"/>
      <c r="BW232" s="97"/>
      <c r="BX232" s="97"/>
      <c r="BY232" s="97"/>
      <c r="BZ232" s="97"/>
      <c r="CA232" s="97"/>
      <c r="CB232" s="97"/>
      <c r="CC232" s="97"/>
      <c r="CD232" s="97"/>
      <c r="CE232" s="97"/>
      <c r="CF232" s="97"/>
      <c r="CG232" s="97"/>
      <c r="CH232" s="97"/>
      <c r="CI232" s="97"/>
      <c r="CJ232" s="97"/>
    </row>
    <row r="233" spans="1:88" s="98" customFormat="1" ht="12.75" x14ac:dyDescent="0.25">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c r="AA233" s="97"/>
      <c r="AB233" s="97"/>
      <c r="AC233" s="97"/>
      <c r="AD233" s="97"/>
      <c r="AE233" s="97"/>
      <c r="AF233" s="97"/>
      <c r="AG233" s="97"/>
      <c r="AH233" s="97"/>
      <c r="AI233" s="97"/>
      <c r="AJ233" s="97"/>
      <c r="AK233" s="97"/>
      <c r="AL233" s="97"/>
      <c r="AM233" s="97"/>
      <c r="AN233" s="97"/>
      <c r="AO233" s="97"/>
      <c r="AP233" s="97"/>
      <c r="AQ233" s="97"/>
      <c r="AR233" s="97"/>
      <c r="AS233" s="97"/>
      <c r="AT233" s="97"/>
      <c r="AU233" s="97"/>
      <c r="AV233" s="97"/>
      <c r="AW233" s="97"/>
      <c r="AX233" s="97"/>
      <c r="AY233" s="97"/>
      <c r="AZ233" s="97"/>
      <c r="BA233" s="97"/>
      <c r="BB233" s="97"/>
      <c r="BC233" s="97"/>
      <c r="BD233" s="97"/>
      <c r="BE233" s="97"/>
      <c r="BF233" s="97"/>
      <c r="BG233" s="97"/>
      <c r="BH233" s="97"/>
      <c r="BI233" s="97"/>
      <c r="BJ233" s="97"/>
      <c r="BK233" s="97"/>
      <c r="BL233" s="97"/>
      <c r="BM233" s="97"/>
      <c r="BN233" s="97"/>
      <c r="BO233" s="97"/>
      <c r="BP233" s="97"/>
      <c r="BQ233" s="97"/>
      <c r="BR233" s="97"/>
      <c r="BS233" s="97"/>
      <c r="BT233" s="97"/>
      <c r="BU233" s="97"/>
      <c r="BV233" s="97"/>
      <c r="BW233" s="97"/>
      <c r="BX233" s="97"/>
      <c r="BY233" s="97"/>
      <c r="BZ233" s="97"/>
      <c r="CA233" s="97"/>
      <c r="CB233" s="97"/>
      <c r="CC233" s="97"/>
      <c r="CD233" s="97"/>
      <c r="CE233" s="97"/>
      <c r="CF233" s="97"/>
      <c r="CG233" s="97"/>
      <c r="CH233" s="97"/>
      <c r="CI233" s="97"/>
      <c r="CJ233" s="97"/>
    </row>
    <row r="234" spans="1:88" s="98" customFormat="1" ht="12.75" x14ac:dyDescent="0.25">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c r="AA234" s="97"/>
      <c r="AB234" s="97"/>
      <c r="AC234" s="97"/>
      <c r="AD234" s="97"/>
      <c r="AE234" s="97"/>
      <c r="AF234" s="97"/>
      <c r="AG234" s="97"/>
      <c r="AH234" s="97"/>
      <c r="AI234" s="97"/>
      <c r="AJ234" s="97"/>
      <c r="AK234" s="97"/>
      <c r="AL234" s="97"/>
      <c r="AM234" s="97"/>
      <c r="AN234" s="97"/>
      <c r="AO234" s="97"/>
      <c r="AP234" s="97"/>
      <c r="AQ234" s="97"/>
      <c r="AR234" s="97"/>
      <c r="AS234" s="97"/>
      <c r="AT234" s="97"/>
      <c r="AU234" s="97"/>
      <c r="AV234" s="97"/>
      <c r="AW234" s="97"/>
      <c r="AX234" s="97"/>
      <c r="AY234" s="97"/>
      <c r="AZ234" s="97"/>
      <c r="BA234" s="97"/>
      <c r="BB234" s="97"/>
      <c r="BC234" s="97"/>
      <c r="BD234" s="97"/>
      <c r="BE234" s="97"/>
      <c r="BF234" s="97"/>
      <c r="BG234" s="97"/>
      <c r="BH234" s="97"/>
      <c r="BI234" s="97"/>
      <c r="BJ234" s="97"/>
      <c r="BK234" s="97"/>
      <c r="BL234" s="97"/>
      <c r="BM234" s="97"/>
      <c r="BN234" s="97"/>
      <c r="BO234" s="97"/>
      <c r="BP234" s="97"/>
      <c r="BQ234" s="97"/>
      <c r="BR234" s="97"/>
      <c r="BS234" s="97"/>
      <c r="BT234" s="97"/>
      <c r="BU234" s="97"/>
      <c r="BV234" s="97"/>
      <c r="BW234" s="97"/>
      <c r="BX234" s="97"/>
      <c r="BY234" s="97"/>
      <c r="BZ234" s="97"/>
      <c r="CA234" s="97"/>
      <c r="CB234" s="97"/>
      <c r="CC234" s="97"/>
      <c r="CD234" s="97"/>
      <c r="CE234" s="97"/>
      <c r="CF234" s="97"/>
      <c r="CG234" s="97"/>
      <c r="CH234" s="97"/>
      <c r="CI234" s="97"/>
      <c r="CJ234" s="97"/>
    </row>
    <row r="235" spans="1:88" s="98" customFormat="1" ht="12.75" x14ac:dyDescent="0.25">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c r="AA235" s="97"/>
      <c r="AB235" s="97"/>
      <c r="AC235" s="97"/>
      <c r="AD235" s="97"/>
      <c r="AE235" s="97"/>
      <c r="AF235" s="97"/>
      <c r="AG235" s="97"/>
      <c r="AH235" s="97"/>
      <c r="AI235" s="97"/>
      <c r="AJ235" s="97"/>
      <c r="AK235" s="97"/>
      <c r="AL235" s="97"/>
      <c r="AM235" s="97"/>
      <c r="AN235" s="97"/>
      <c r="AO235" s="97"/>
      <c r="AP235" s="97"/>
      <c r="AQ235" s="97"/>
      <c r="AR235" s="97"/>
      <c r="AS235" s="97"/>
      <c r="AT235" s="97"/>
      <c r="AU235" s="97"/>
      <c r="AV235" s="97"/>
      <c r="AW235" s="97"/>
      <c r="AX235" s="97"/>
      <c r="AY235" s="97"/>
      <c r="AZ235" s="97"/>
      <c r="BA235" s="97"/>
      <c r="BB235" s="97"/>
      <c r="BC235" s="97"/>
      <c r="BD235" s="97"/>
      <c r="BE235" s="97"/>
      <c r="BF235" s="97"/>
      <c r="BG235" s="97"/>
      <c r="BH235" s="97"/>
      <c r="BI235" s="97"/>
      <c r="BJ235" s="97"/>
      <c r="BK235" s="97"/>
      <c r="BL235" s="97"/>
      <c r="BM235" s="97"/>
      <c r="BN235" s="97"/>
      <c r="BO235" s="97"/>
      <c r="BP235" s="97"/>
      <c r="BQ235" s="97"/>
      <c r="BR235" s="97"/>
      <c r="BS235" s="97"/>
      <c r="BT235" s="97"/>
      <c r="BU235" s="97"/>
      <c r="BV235" s="97"/>
      <c r="BW235" s="97"/>
      <c r="BX235" s="97"/>
      <c r="BY235" s="97"/>
      <c r="BZ235" s="97"/>
      <c r="CA235" s="97"/>
      <c r="CB235" s="97"/>
      <c r="CC235" s="97"/>
      <c r="CD235" s="97"/>
      <c r="CE235" s="97"/>
      <c r="CF235" s="97"/>
      <c r="CG235" s="97"/>
      <c r="CH235" s="97"/>
      <c r="CI235" s="97"/>
      <c r="CJ235" s="97"/>
    </row>
    <row r="236" spans="1:88" s="98" customFormat="1" ht="12.75" x14ac:dyDescent="0.25">
      <c r="A236" s="172" t="s">
        <v>992</v>
      </c>
      <c r="B236" s="172"/>
      <c r="C236" s="172"/>
      <c r="D236" s="172"/>
      <c r="E236" s="172"/>
      <c r="F236" s="172"/>
      <c r="G236" s="172"/>
      <c r="H236" s="172"/>
      <c r="I236" s="172"/>
      <c r="J236" s="172"/>
      <c r="K236" s="172"/>
      <c r="L236" s="172"/>
      <c r="M236" s="172"/>
      <c r="N236" s="172"/>
      <c r="O236" s="172"/>
      <c r="P236" s="172"/>
      <c r="Q236" s="172"/>
      <c r="R236" s="172"/>
      <c r="S236" s="172"/>
      <c r="T236" s="172"/>
      <c r="U236" s="172"/>
      <c r="V236" s="172"/>
      <c r="W236" s="172"/>
      <c r="X236" s="172"/>
      <c r="Y236" s="172"/>
      <c r="Z236" s="172"/>
      <c r="AA236" s="172"/>
      <c r="AB236" s="172"/>
      <c r="AC236" s="172"/>
      <c r="AD236" s="172"/>
      <c r="AE236" s="172"/>
      <c r="AF236" s="172"/>
      <c r="AG236" s="172"/>
      <c r="AH236" s="172"/>
      <c r="AI236" s="172"/>
      <c r="AJ236" s="172"/>
      <c r="AK236" s="172"/>
      <c r="AL236" s="172"/>
      <c r="AM236" s="172"/>
      <c r="AN236" s="172"/>
      <c r="AO236" s="172"/>
      <c r="AP236" s="172"/>
      <c r="AQ236" s="172"/>
      <c r="AR236" s="172"/>
      <c r="AS236" s="172"/>
      <c r="AT236" s="172"/>
      <c r="AU236" s="172"/>
      <c r="AV236" s="172"/>
      <c r="AW236" s="172"/>
      <c r="AX236" s="172"/>
      <c r="AY236" s="172"/>
      <c r="AZ236" s="172"/>
      <c r="BA236" s="172"/>
      <c r="BB236" s="172"/>
      <c r="BC236" s="172"/>
      <c r="BD236" s="172"/>
      <c r="BE236" s="172"/>
      <c r="BF236" s="172"/>
      <c r="BG236" s="172"/>
      <c r="BH236" s="172"/>
      <c r="BI236" s="172"/>
      <c r="BJ236" s="172"/>
      <c r="BK236" s="172"/>
      <c r="BL236" s="172"/>
      <c r="BM236" s="172"/>
      <c r="BN236" s="172"/>
      <c r="BO236" s="172"/>
      <c r="BP236" s="172"/>
      <c r="BQ236" s="172"/>
      <c r="BR236" s="172"/>
      <c r="BS236" s="172"/>
      <c r="BT236" s="172"/>
      <c r="BU236" s="172"/>
      <c r="BV236" s="172"/>
      <c r="BW236" s="172"/>
      <c r="BX236" s="172"/>
      <c r="BY236" s="172"/>
      <c r="BZ236" s="172"/>
      <c r="CA236" s="172"/>
      <c r="CB236" s="172"/>
      <c r="CC236" s="172"/>
      <c r="CD236" s="172"/>
      <c r="CE236" s="172"/>
      <c r="CF236" s="172"/>
      <c r="CG236" s="172"/>
      <c r="CH236" s="172"/>
      <c r="CI236" s="172"/>
      <c r="CJ236" s="97"/>
    </row>
    <row r="237" spans="1:88" s="98" customFormat="1" ht="12.75" x14ac:dyDescent="0.25">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c r="AA237" s="97"/>
      <c r="AB237" s="173" t="str">
        <f>IF(AB202="","",AB202)</f>
        <v/>
      </c>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4" t="str">
        <f>IF(AX202="","",AX202)</f>
        <v xml:space="preserve">20__ </v>
      </c>
      <c r="AY237" s="174"/>
      <c r="AZ237" s="174"/>
      <c r="BA237" s="174"/>
      <c r="BB237" s="175" t="s">
        <v>22</v>
      </c>
      <c r="BC237" s="175"/>
      <c r="BD237" s="97"/>
      <c r="BE237" s="97"/>
      <c r="BF237" s="97"/>
      <c r="BG237" s="97"/>
      <c r="BH237" s="97"/>
      <c r="BI237" s="97"/>
      <c r="BJ237" s="97"/>
      <c r="BK237" s="97"/>
      <c r="BL237" s="97"/>
      <c r="BM237" s="97"/>
      <c r="BN237" s="97"/>
      <c r="BO237" s="97"/>
      <c r="BP237" s="97"/>
      <c r="BQ237" s="97"/>
      <c r="BR237" s="97"/>
      <c r="BS237" s="97"/>
      <c r="BT237" s="97"/>
      <c r="BU237" s="97"/>
      <c r="BV237" s="97"/>
      <c r="BW237" s="97"/>
      <c r="BX237" s="97"/>
      <c r="BY237" s="97"/>
      <c r="BZ237" s="97"/>
      <c r="CA237" s="97"/>
      <c r="CB237" s="97"/>
      <c r="CC237" s="97"/>
      <c r="CD237" s="97"/>
      <c r="CE237" s="97"/>
      <c r="CF237" s="97"/>
      <c r="CG237" s="97"/>
      <c r="CH237" s="97"/>
      <c r="CI237" s="97"/>
      <c r="CJ237" s="97"/>
    </row>
    <row r="238" spans="1:88" s="98" customFormat="1" ht="12.75" x14ac:dyDescent="0.25">
      <c r="A238" s="97"/>
      <c r="B238" s="97"/>
      <c r="C238" s="97"/>
      <c r="D238" s="97"/>
      <c r="E238" s="176" t="s">
        <v>1010</v>
      </c>
      <c r="F238" s="176"/>
      <c r="G238" s="176"/>
      <c r="H238" s="176"/>
      <c r="I238" s="17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97"/>
    </row>
    <row r="239" spans="1:88" s="98" customFormat="1" ht="12.75" x14ac:dyDescent="0.2">
      <c r="A239" s="177" t="s">
        <v>1011</v>
      </c>
      <c r="B239" s="177"/>
      <c r="C239" s="177"/>
      <c r="D239" s="177" t="str">
        <f>IF(D204="","",D204)</f>
        <v>__.__.____  г.</v>
      </c>
      <c r="E239" s="177"/>
      <c r="F239" s="177"/>
      <c r="G239" s="177"/>
      <c r="H239" s="177"/>
      <c r="I239" s="177"/>
      <c r="J239" s="177"/>
      <c r="K239" s="177"/>
      <c r="L239" s="177"/>
      <c r="M239" s="177"/>
      <c r="N239" s="177"/>
      <c r="O239" s="177" t="s">
        <v>421</v>
      </c>
      <c r="P239" s="177"/>
      <c r="Q239" s="177"/>
      <c r="R239" s="163" t="str">
        <f>IF(R204="","",R204)</f>
        <v/>
      </c>
      <c r="S239" s="163"/>
      <c r="T239" s="163"/>
      <c r="U239" s="163"/>
      <c r="V239" s="163"/>
      <c r="W239" s="163"/>
      <c r="X239" s="163"/>
      <c r="Y239" s="163"/>
      <c r="Z239" s="163"/>
      <c r="AA239" s="163"/>
      <c r="AB239" s="163"/>
      <c r="AC239" s="163"/>
      <c r="AD239" s="176" t="s">
        <v>1012</v>
      </c>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97"/>
    </row>
    <row r="240" spans="1:88" s="98" customFormat="1" ht="12.75" x14ac:dyDescent="0.25">
      <c r="A240" s="165" t="s">
        <v>1013</v>
      </c>
      <c r="B240" s="165"/>
      <c r="C240" s="165"/>
      <c r="D240" s="165"/>
      <c r="E240" s="165"/>
      <c r="F240" s="165"/>
      <c r="G240" s="165"/>
      <c r="H240" s="165"/>
      <c r="I240" s="165"/>
      <c r="J240" s="165"/>
      <c r="K240" s="165"/>
      <c r="L240" s="165"/>
      <c r="M240" s="165"/>
      <c r="N240" s="165"/>
      <c r="O240" s="165"/>
      <c r="P240" s="165"/>
      <c r="Q240" s="165"/>
      <c r="R240" s="165"/>
      <c r="S240" s="165"/>
      <c r="T240" s="165"/>
      <c r="U240" s="165"/>
      <c r="V240" s="165"/>
      <c r="W240" s="165"/>
      <c r="X240" s="165"/>
      <c r="Y240" s="165"/>
      <c r="Z240" s="165"/>
      <c r="AA240" s="165"/>
      <c r="AB240" s="165"/>
      <c r="AC240" s="165"/>
      <c r="AD240" s="165"/>
      <c r="AE240" s="165"/>
      <c r="AF240" s="165"/>
      <c r="AG240" s="165"/>
      <c r="AH240" s="165"/>
      <c r="AI240" s="165"/>
      <c r="AJ240" s="165"/>
      <c r="AK240" s="165"/>
      <c r="AL240" s="165"/>
      <c r="AM240" s="165"/>
      <c r="AN240" s="165"/>
      <c r="AO240" s="165"/>
      <c r="AP240" s="165"/>
      <c r="AQ240" s="165"/>
      <c r="AR240" s="165"/>
      <c r="AS240" s="165"/>
      <c r="AT240" s="165"/>
      <c r="AU240" s="165"/>
      <c r="AV240" s="165"/>
      <c r="AW240" s="165"/>
      <c r="AX240" s="165"/>
      <c r="AY240" s="165"/>
      <c r="AZ240" s="165"/>
      <c r="BA240" s="165"/>
      <c r="BB240" s="165"/>
      <c r="BC240" s="165"/>
      <c r="BD240" s="165"/>
      <c r="BE240" s="165"/>
      <c r="BF240" s="165"/>
      <c r="BG240" s="165"/>
      <c r="BH240" s="165"/>
      <c r="BI240" s="165"/>
      <c r="BJ240" s="165"/>
      <c r="BK240" s="165"/>
      <c r="BL240" s="165"/>
      <c r="BM240" s="165"/>
      <c r="BN240" s="165"/>
      <c r="BO240" s="165"/>
      <c r="BP240" s="165"/>
      <c r="BQ240" s="165"/>
      <c r="BR240" s="165"/>
      <c r="BS240" s="165"/>
      <c r="BT240" s="165"/>
      <c r="BU240" s="165"/>
      <c r="BV240" s="165"/>
      <c r="BW240" s="165"/>
      <c r="BX240" s="165"/>
      <c r="BY240" s="165"/>
      <c r="BZ240" s="165"/>
      <c r="CA240" s="165"/>
      <c r="CB240" s="165"/>
      <c r="CC240" s="165"/>
      <c r="CD240" s="165"/>
      <c r="CE240" s="165"/>
      <c r="CF240" s="165"/>
      <c r="CG240" s="165"/>
      <c r="CH240" s="165"/>
      <c r="CI240" s="165"/>
      <c r="CJ240" s="97"/>
    </row>
    <row r="241" spans="1:88" s="98" customFormat="1" ht="12.75" x14ac:dyDescent="0.25">
      <c r="A241" s="165"/>
      <c r="B241" s="165"/>
      <c r="C241" s="165"/>
      <c r="D241" s="165"/>
      <c r="E241" s="165"/>
      <c r="F241" s="165"/>
      <c r="G241" s="165"/>
      <c r="H241" s="165"/>
      <c r="I241" s="165"/>
      <c r="J241" s="165"/>
      <c r="K241" s="165"/>
      <c r="L241" s="165"/>
      <c r="M241" s="165"/>
      <c r="N241" s="165"/>
      <c r="O241" s="165"/>
      <c r="P241" s="165"/>
      <c r="Q241" s="165"/>
      <c r="R241" s="165"/>
      <c r="S241" s="165"/>
      <c r="T241" s="165"/>
      <c r="U241" s="165"/>
      <c r="V241" s="165"/>
      <c r="W241" s="165"/>
      <c r="X241" s="165"/>
      <c r="Y241" s="165"/>
      <c r="Z241" s="165"/>
      <c r="AA241" s="165"/>
      <c r="AB241" s="165"/>
      <c r="AC241" s="165"/>
      <c r="AD241" s="165"/>
      <c r="AE241" s="165"/>
      <c r="AF241" s="165"/>
      <c r="AG241" s="165"/>
      <c r="AH241" s="165"/>
      <c r="AI241" s="165"/>
      <c r="AJ241" s="165"/>
      <c r="AK241" s="165"/>
      <c r="AL241" s="165"/>
      <c r="AM241" s="165"/>
      <c r="AN241" s="165"/>
      <c r="AO241" s="165"/>
      <c r="AP241" s="165"/>
      <c r="AQ241" s="165"/>
      <c r="AR241" s="165"/>
      <c r="AS241" s="165"/>
      <c r="AT241" s="165"/>
      <c r="AU241" s="165"/>
      <c r="AV241" s="165"/>
      <c r="AW241" s="165"/>
      <c r="AX241" s="165"/>
      <c r="AY241" s="165"/>
      <c r="AZ241" s="165"/>
      <c r="BA241" s="165"/>
      <c r="BB241" s="165"/>
      <c r="BC241" s="165"/>
      <c r="BD241" s="165"/>
      <c r="BE241" s="165"/>
      <c r="BF241" s="165"/>
      <c r="BG241" s="165"/>
      <c r="BH241" s="165"/>
      <c r="BI241" s="165"/>
      <c r="BJ241" s="165"/>
      <c r="BK241" s="165"/>
      <c r="BL241" s="165"/>
      <c r="BM241" s="165"/>
      <c r="BN241" s="165"/>
      <c r="BO241" s="165"/>
      <c r="BP241" s="165"/>
      <c r="BQ241" s="165"/>
      <c r="BR241" s="165"/>
      <c r="BS241" s="165"/>
      <c r="BT241" s="165"/>
      <c r="BU241" s="165"/>
      <c r="BV241" s="165"/>
      <c r="BW241" s="165"/>
      <c r="BX241" s="165"/>
      <c r="BY241" s="165"/>
      <c r="BZ241" s="165"/>
      <c r="CA241" s="165"/>
      <c r="CB241" s="165"/>
      <c r="CC241" s="165"/>
      <c r="CD241" s="165"/>
      <c r="CE241" s="165"/>
      <c r="CF241" s="165"/>
      <c r="CG241" s="165"/>
      <c r="CH241" s="165"/>
      <c r="CI241" s="165"/>
      <c r="CJ241" s="97"/>
    </row>
    <row r="242" spans="1:88" s="98" customFormat="1" ht="12.75" x14ac:dyDescent="0.25">
      <c r="A242" s="163" t="str">
        <f>Фамилия&amp;" "&amp;Имя&amp;" "&amp;Отчество</f>
        <v xml:space="preserve">  </v>
      </c>
      <c r="B242" s="163"/>
      <c r="C242" s="163"/>
      <c r="D242" s="163"/>
      <c r="E242" s="163"/>
      <c r="F242" s="163"/>
      <c r="G242" s="163"/>
      <c r="H242" s="163"/>
      <c r="I242" s="163"/>
      <c r="J242" s="163"/>
      <c r="K242" s="163"/>
      <c r="L242" s="163"/>
      <c r="M242" s="163"/>
      <c r="N242" s="163"/>
      <c r="O242" s="163"/>
      <c r="P242" s="163"/>
      <c r="Q242" s="163"/>
      <c r="R242" s="163"/>
      <c r="S242" s="163"/>
      <c r="T242" s="163"/>
      <c r="U242" s="163"/>
      <c r="V242" s="163"/>
      <c r="W242" s="163"/>
      <c r="X242" s="163"/>
      <c r="Y242" s="163"/>
      <c r="Z242" s="163"/>
      <c r="AA242" s="163"/>
      <c r="AB242" s="163"/>
      <c r="AC242" s="163"/>
      <c r="AD242" s="163"/>
      <c r="AE242" s="163"/>
      <c r="AF242" s="163"/>
      <c r="AG242" s="163"/>
      <c r="AH242" s="163"/>
      <c r="AI242" s="163"/>
      <c r="AJ242" s="163"/>
      <c r="AK242" s="163"/>
      <c r="AL242" s="163"/>
      <c r="AM242" s="163"/>
      <c r="AN242" s="163"/>
      <c r="AO242" s="163"/>
      <c r="AP242" s="163"/>
      <c r="AQ242" s="163"/>
      <c r="AR242" s="163"/>
      <c r="AS242" s="163"/>
      <c r="AT242" s="163"/>
      <c r="AU242" s="163"/>
      <c r="AV242" s="163"/>
      <c r="AW242" s="163"/>
      <c r="AX242" s="163"/>
      <c r="AY242" s="163"/>
      <c r="AZ242" s="163"/>
      <c r="BA242" s="163"/>
      <c r="BB242" s="163"/>
      <c r="BC242" s="163"/>
      <c r="BD242" s="163"/>
      <c r="BE242" s="163"/>
      <c r="BF242" s="163"/>
      <c r="BG242" s="163"/>
      <c r="BH242" s="163"/>
      <c r="BI242" s="163"/>
      <c r="BJ242" s="163"/>
      <c r="BK242" s="163"/>
      <c r="BL242" s="163"/>
      <c r="BM242" s="163"/>
      <c r="BN242" s="163"/>
      <c r="BO242" s="163"/>
      <c r="BP242" s="163"/>
      <c r="BQ242" s="163"/>
      <c r="BR242" s="163"/>
      <c r="BS242" s="163"/>
      <c r="BT242" s="163"/>
      <c r="BU242" s="163"/>
      <c r="BV242" s="163"/>
      <c r="BW242" s="163"/>
      <c r="BX242" s="163"/>
      <c r="BY242" s="163"/>
      <c r="BZ242" s="163"/>
      <c r="CA242" s="163"/>
      <c r="CB242" s="163"/>
      <c r="CC242" s="163"/>
      <c r="CD242" s="163"/>
      <c r="CE242" s="163"/>
      <c r="CF242" s="163"/>
      <c r="CG242" s="163"/>
      <c r="CH242" s="163"/>
      <c r="CI242" s="163"/>
      <c r="CJ242" s="97"/>
    </row>
    <row r="243" spans="1:88" s="98" customFormat="1" ht="12.75" x14ac:dyDescent="0.25">
      <c r="A243" s="166" t="s">
        <v>1014</v>
      </c>
      <c r="B243" s="166"/>
      <c r="C243" s="166"/>
      <c r="D243" s="166"/>
      <c r="E243" s="166"/>
      <c r="F243" s="166"/>
      <c r="G243" s="166"/>
      <c r="H243" s="166"/>
      <c r="I243" s="166"/>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7" t="str">
        <f>IF(AS208="","",AS208)</f>
        <v/>
      </c>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4" t="s">
        <v>1015</v>
      </c>
      <c r="BS243" s="164"/>
      <c r="BT243" s="164"/>
      <c r="BU243" s="164"/>
      <c r="BV243" s="164"/>
      <c r="BW243" s="164"/>
      <c r="BX243" s="168" t="str">
        <f>IF(BX208="","",BX208)</f>
        <v/>
      </c>
      <c r="BY243" s="168"/>
      <c r="BZ243" s="168"/>
      <c r="CA243" s="168"/>
      <c r="CB243" s="168"/>
      <c r="CC243" s="168"/>
      <c r="CD243" s="164" t="s">
        <v>946</v>
      </c>
      <c r="CE243" s="164"/>
      <c r="CF243" s="164"/>
      <c r="CG243" s="164"/>
      <c r="CH243" s="164"/>
      <c r="CI243" s="164"/>
      <c r="CJ243" s="97"/>
    </row>
    <row r="244" spans="1:88" s="98" customFormat="1" ht="12.75" x14ac:dyDescent="0.25">
      <c r="A244" s="98" t="s">
        <v>1016</v>
      </c>
      <c r="B244" s="169" t="str">
        <f>IF(B209="","",B209)</f>
        <v/>
      </c>
      <c r="C244" s="170"/>
      <c r="D244" s="170"/>
      <c r="E244" s="170"/>
      <c r="F244" s="170"/>
      <c r="G244" s="170"/>
      <c r="H244" s="170"/>
      <c r="I244" s="17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98" t="s">
        <v>1017</v>
      </c>
      <c r="CJ244" s="97"/>
    </row>
    <row r="245" spans="1:88" s="98" customFormat="1" ht="12.75" x14ac:dyDescent="0.25">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c r="AA245" s="97"/>
      <c r="AB245" s="97"/>
      <c r="AC245" s="97"/>
      <c r="AD245" s="97"/>
      <c r="AE245" s="97"/>
      <c r="AF245" s="97"/>
      <c r="AG245" s="97"/>
      <c r="AH245" s="97"/>
      <c r="AI245" s="97"/>
      <c r="AJ245" s="97"/>
      <c r="AK245" s="97"/>
      <c r="AL245" s="97"/>
      <c r="AM245" s="97"/>
      <c r="AN245" s="97"/>
      <c r="AO245" s="97"/>
      <c r="AP245" s="97"/>
      <c r="AQ245" s="97"/>
      <c r="AR245" s="97"/>
      <c r="AS245" s="97"/>
      <c r="AT245" s="97"/>
      <c r="AU245" s="97"/>
      <c r="AV245" s="97"/>
      <c r="AW245" s="97"/>
      <c r="AX245" s="97"/>
      <c r="AY245" s="97"/>
      <c r="AZ245" s="97"/>
      <c r="BA245" s="97"/>
      <c r="BB245" s="97"/>
      <c r="BC245" s="97"/>
      <c r="BD245" s="97"/>
      <c r="BE245" s="97"/>
      <c r="BF245" s="97"/>
      <c r="BG245" s="97"/>
      <c r="BH245" s="97"/>
      <c r="BI245" s="97"/>
      <c r="BJ245" s="97"/>
      <c r="BK245" s="97"/>
      <c r="BL245" s="97"/>
      <c r="BM245" s="97"/>
      <c r="BN245" s="97"/>
      <c r="BO245" s="97"/>
      <c r="BP245" s="97"/>
      <c r="BQ245" s="97"/>
      <c r="BR245" s="97"/>
      <c r="BS245" s="97"/>
      <c r="BT245" s="97"/>
      <c r="BU245" s="97"/>
      <c r="BV245" s="97"/>
      <c r="BW245" s="97"/>
      <c r="BX245" s="97"/>
      <c r="BY245" s="97"/>
      <c r="BZ245" s="97"/>
      <c r="CA245" s="97"/>
      <c r="CB245" s="97"/>
      <c r="CC245" s="97"/>
      <c r="CD245" s="97"/>
      <c r="CE245" s="97"/>
      <c r="CF245" s="97"/>
      <c r="CG245" s="97"/>
      <c r="CH245" s="97"/>
      <c r="CI245" s="97"/>
      <c r="CJ245" s="97"/>
    </row>
    <row r="246" spans="1:88" s="98" customFormat="1" ht="12.75" x14ac:dyDescent="0.25">
      <c r="A246" s="171" t="s">
        <v>972</v>
      </c>
      <c r="B246" s="171"/>
      <c r="C246" s="171"/>
      <c r="D246" s="171"/>
      <c r="E246" s="171"/>
      <c r="F246" s="171"/>
      <c r="G246" s="171"/>
      <c r="H246" s="171"/>
      <c r="I246" s="171"/>
      <c r="J246" s="171"/>
      <c r="K246" s="171"/>
      <c r="L246" s="171"/>
      <c r="M246" s="97"/>
      <c r="N246" s="97"/>
      <c r="O246" s="97"/>
      <c r="P246" s="97"/>
      <c r="Q246" s="97"/>
      <c r="R246" s="97"/>
      <c r="S246" s="97"/>
      <c r="T246" s="97"/>
      <c r="U246" s="97"/>
      <c r="V246" s="97"/>
      <c r="W246" s="97"/>
      <c r="X246" s="97"/>
      <c r="Y246" s="97"/>
      <c r="Z246" s="97"/>
      <c r="AA246" s="97"/>
      <c r="AB246" s="97"/>
      <c r="AC246" s="97"/>
      <c r="AD246" s="97"/>
      <c r="AE246" s="97"/>
      <c r="AF246" s="97"/>
      <c r="AG246" s="97"/>
      <c r="AH246" s="97"/>
      <c r="AI246" s="97"/>
      <c r="AJ246" s="97"/>
      <c r="AK246" s="97"/>
      <c r="AL246" s="97"/>
      <c r="AM246" s="97"/>
      <c r="AN246" s="97"/>
      <c r="AO246" s="97"/>
      <c r="AP246" s="97"/>
      <c r="AQ246" s="97"/>
      <c r="AR246" s="97"/>
      <c r="AS246" s="97"/>
      <c r="AT246" s="171" t="s">
        <v>973</v>
      </c>
      <c r="AU246" s="171"/>
      <c r="AV246" s="171"/>
      <c r="AW246" s="171"/>
      <c r="AX246" s="171"/>
      <c r="AY246" s="171"/>
      <c r="AZ246" s="171"/>
      <c r="BA246" s="171"/>
      <c r="BB246" s="171"/>
      <c r="BC246" s="171"/>
      <c r="BD246" s="171"/>
      <c r="BE246" s="171"/>
      <c r="BF246" s="171"/>
      <c r="BG246" s="171"/>
      <c r="BH246" s="171"/>
      <c r="BI246" s="171"/>
      <c r="BJ246" s="171"/>
      <c r="BK246" s="171"/>
      <c r="BL246" s="97"/>
      <c r="BM246" s="97"/>
      <c r="BN246" s="97"/>
      <c r="BO246" s="97"/>
      <c r="BP246" s="97"/>
      <c r="BQ246" s="97"/>
      <c r="BR246" s="97"/>
      <c r="BS246" s="97"/>
      <c r="BT246" s="97"/>
      <c r="BU246" s="97"/>
      <c r="BV246" s="97"/>
      <c r="BW246" s="97"/>
      <c r="BX246" s="97"/>
      <c r="BY246" s="97"/>
      <c r="BZ246" s="97"/>
      <c r="CA246" s="97"/>
      <c r="CB246" s="97"/>
      <c r="CC246" s="97"/>
      <c r="CD246" s="97"/>
      <c r="CE246" s="97"/>
      <c r="CF246" s="97"/>
      <c r="CG246" s="97"/>
      <c r="CH246" s="97"/>
      <c r="CI246" s="97"/>
      <c r="CJ246" s="97"/>
    </row>
    <row r="247" spans="1:88" s="98" customFormat="1" ht="12.75" x14ac:dyDescent="0.25">
      <c r="A247" s="163"/>
      <c r="B247" s="163"/>
      <c r="C247" s="163"/>
      <c r="D247" s="163"/>
      <c r="E247" s="163"/>
      <c r="F247" s="163"/>
      <c r="G247" s="163"/>
      <c r="H247" s="163"/>
      <c r="I247" s="163"/>
      <c r="J247" s="163"/>
      <c r="K247" s="163"/>
      <c r="L247" s="163"/>
      <c r="M247" s="163"/>
      <c r="N247" s="163"/>
      <c r="O247" s="163"/>
      <c r="P247" s="163"/>
      <c r="Q247" s="163"/>
      <c r="R247" s="163"/>
      <c r="S247" s="163"/>
      <c r="T247" s="163"/>
      <c r="U247" s="163"/>
      <c r="V247" s="163"/>
      <c r="W247" s="97" t="s">
        <v>985</v>
      </c>
      <c r="X247" s="163"/>
      <c r="Y247" s="163"/>
      <c r="Z247" s="163"/>
      <c r="AA247" s="163"/>
      <c r="AB247" s="163"/>
      <c r="AC247" s="163"/>
      <c r="AD247" s="163"/>
      <c r="AE247" s="163"/>
      <c r="AF247" s="163"/>
      <c r="AG247" s="163"/>
      <c r="AH247" s="163"/>
      <c r="AI247" s="163"/>
      <c r="AJ247" s="163"/>
      <c r="AK247" s="163"/>
      <c r="AL247" s="163"/>
      <c r="AM247" s="163"/>
      <c r="AN247" s="163"/>
      <c r="AO247" s="97" t="s">
        <v>985</v>
      </c>
      <c r="AP247" s="97"/>
      <c r="AQ247" s="97"/>
      <c r="AR247" s="97"/>
      <c r="AS247" s="97"/>
      <c r="AT247" s="163"/>
      <c r="AU247" s="163"/>
      <c r="AV247" s="163"/>
      <c r="AW247" s="163"/>
      <c r="AX247" s="163"/>
      <c r="AY247" s="163"/>
      <c r="AZ247" s="163"/>
      <c r="BA247" s="163"/>
      <c r="BB247" s="163"/>
      <c r="BC247" s="163"/>
      <c r="BD247" s="163"/>
      <c r="BE247" s="163"/>
      <c r="BF247" s="163"/>
      <c r="BG247" s="163"/>
      <c r="BH247" s="163"/>
      <c r="BI247" s="163"/>
      <c r="BJ247" s="163"/>
      <c r="BK247" s="163"/>
      <c r="BL247" s="97" t="s">
        <v>985</v>
      </c>
      <c r="BM247" s="163" t="str">
        <f>IF(BM212="","",BM212)</f>
        <v/>
      </c>
      <c r="BN247" s="163"/>
      <c r="BO247" s="163"/>
      <c r="BP247" s="163"/>
      <c r="BQ247" s="163"/>
      <c r="BR247" s="163"/>
      <c r="BS247" s="163"/>
      <c r="BT247" s="163"/>
      <c r="BU247" s="163"/>
      <c r="BV247" s="163"/>
      <c r="BW247" s="163"/>
      <c r="BX247" s="163"/>
      <c r="BY247" s="163"/>
      <c r="BZ247" s="163"/>
      <c r="CA247" s="163"/>
      <c r="CB247" s="163"/>
      <c r="CC247" s="163"/>
      <c r="CD247" s="163"/>
      <c r="CE247" s="163"/>
      <c r="CF247" s="163"/>
      <c r="CG247" s="163"/>
      <c r="CH247" s="163"/>
      <c r="CI247" s="97" t="s">
        <v>985</v>
      </c>
      <c r="CJ247" s="97"/>
    </row>
    <row r="248" spans="1:88" s="98" customFormat="1" ht="12.75" customHeight="1" x14ac:dyDescent="0.25">
      <c r="A248" s="164" t="s">
        <v>1018</v>
      </c>
      <c r="B248" s="164"/>
      <c r="C248" s="164"/>
      <c r="D248" s="164"/>
      <c r="E248" s="164"/>
      <c r="F248" s="164"/>
      <c r="G248" s="164"/>
      <c r="H248" s="97"/>
      <c r="I248" s="97"/>
      <c r="J248" s="97"/>
      <c r="K248" s="97"/>
      <c r="L248" s="97"/>
      <c r="M248" s="97"/>
      <c r="N248" s="97"/>
      <c r="O248" s="97"/>
      <c r="P248" s="97"/>
      <c r="Q248" s="97"/>
      <c r="R248" s="97"/>
      <c r="S248" s="97"/>
      <c r="T248" s="97"/>
      <c r="U248" s="97"/>
      <c r="V248" s="97"/>
      <c r="W248" s="97"/>
      <c r="X248" s="97"/>
      <c r="Y248" s="97"/>
      <c r="Z248" s="97"/>
      <c r="AA248" s="97"/>
      <c r="AB248" s="97"/>
      <c r="AC248" s="97"/>
      <c r="AD248" s="97"/>
      <c r="AE248" s="97"/>
      <c r="AF248" s="97"/>
      <c r="AG248" s="97"/>
      <c r="AH248" s="97"/>
      <c r="AI248" s="97"/>
      <c r="AJ248" s="97"/>
      <c r="AK248" s="97"/>
      <c r="AL248" s="97"/>
      <c r="AM248" s="97"/>
      <c r="AN248" s="97"/>
      <c r="AO248" s="97"/>
      <c r="AP248" s="97"/>
      <c r="AQ248" s="97"/>
      <c r="AR248" s="97"/>
      <c r="AS248" s="97"/>
      <c r="AT248" s="164" t="s">
        <v>1018</v>
      </c>
      <c r="AU248" s="164"/>
      <c r="AV248" s="164"/>
      <c r="AW248" s="164"/>
      <c r="AX248" s="164"/>
      <c r="AY248" s="164"/>
      <c r="AZ248" s="164"/>
      <c r="BA248" s="97"/>
      <c r="BB248" s="97"/>
      <c r="BC248" s="97"/>
      <c r="BD248" s="97"/>
      <c r="BE248" s="97"/>
      <c r="BF248" s="97"/>
      <c r="BG248" s="97"/>
      <c r="BH248" s="97"/>
      <c r="BI248" s="97"/>
      <c r="BJ248" s="97"/>
      <c r="BK248" s="97"/>
      <c r="BL248" s="97"/>
      <c r="BM248" s="97"/>
      <c r="BN248" s="97"/>
      <c r="BO248" s="97"/>
      <c r="BP248" s="97"/>
      <c r="BQ248" s="97"/>
      <c r="BR248" s="97"/>
      <c r="BS248" s="97"/>
      <c r="BT248" s="97"/>
      <c r="BU248" s="97"/>
      <c r="BV248" s="97"/>
      <c r="BW248" s="97"/>
      <c r="BX248" s="97"/>
      <c r="BY248" s="97"/>
      <c r="BZ248" s="97"/>
      <c r="CA248" s="97"/>
      <c r="CB248" s="97"/>
      <c r="CC248" s="97"/>
      <c r="CD248" s="97"/>
      <c r="CE248" s="97"/>
      <c r="CF248" s="97"/>
      <c r="CG248" s="97"/>
      <c r="CH248" s="97"/>
      <c r="CI248" s="97"/>
      <c r="CJ248" s="97"/>
    </row>
    <row r="249" spans="1:88" s="98" customFormat="1" ht="12.75" x14ac:dyDescent="0.25">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c r="AA249" s="97"/>
      <c r="AB249" s="97"/>
      <c r="AC249" s="97"/>
      <c r="AD249" s="97"/>
      <c r="AE249" s="97"/>
      <c r="AF249" s="97"/>
      <c r="AG249" s="97"/>
      <c r="AH249" s="97"/>
      <c r="AI249" s="97"/>
      <c r="AJ249" s="97"/>
      <c r="AK249" s="97"/>
      <c r="AL249" s="97"/>
      <c r="AM249" s="97"/>
      <c r="AN249" s="97"/>
      <c r="AO249" s="97"/>
      <c r="AP249" s="97"/>
      <c r="AQ249" s="97"/>
      <c r="AR249" s="97"/>
      <c r="AS249" s="97"/>
      <c r="AT249" s="97"/>
      <c r="AU249" s="97"/>
      <c r="AV249" s="97"/>
      <c r="AW249" s="97"/>
      <c r="AX249" s="97"/>
      <c r="AY249" s="97"/>
      <c r="AZ249" s="97"/>
      <c r="BA249" s="97"/>
      <c r="BB249" s="97"/>
      <c r="BC249" s="97"/>
      <c r="BD249" s="97"/>
      <c r="BE249" s="97"/>
      <c r="BF249" s="97"/>
      <c r="BG249" s="97"/>
      <c r="BH249" s="97"/>
      <c r="BI249" s="97"/>
      <c r="BJ249" s="97"/>
      <c r="BK249" s="97"/>
      <c r="BL249" s="97"/>
      <c r="BM249" s="97"/>
      <c r="BN249" s="97"/>
      <c r="BO249" s="97"/>
      <c r="BP249" s="97"/>
      <c r="BQ249" s="97"/>
      <c r="BR249" s="97"/>
      <c r="BS249" s="97"/>
      <c r="BT249" s="97"/>
      <c r="BU249" s="97"/>
      <c r="BV249" s="97"/>
      <c r="BW249" s="97"/>
      <c r="BX249" s="97"/>
      <c r="BY249" s="97"/>
      <c r="BZ249" s="97"/>
      <c r="CA249" s="97"/>
      <c r="CB249" s="97"/>
      <c r="CC249" s="97"/>
      <c r="CD249" s="97"/>
      <c r="CE249" s="97"/>
      <c r="CF249" s="97"/>
      <c r="CG249" s="97"/>
      <c r="CH249" s="97"/>
      <c r="CI249" s="97"/>
      <c r="CJ249" s="97"/>
    </row>
    <row r="250" spans="1:88" s="98" customFormat="1" ht="12.75" x14ac:dyDescent="0.25">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c r="AA250" s="97"/>
      <c r="AB250" s="97"/>
      <c r="AC250" s="97"/>
      <c r="AD250" s="97"/>
      <c r="AE250" s="97"/>
      <c r="AF250" s="97"/>
      <c r="AG250" s="97"/>
      <c r="AH250" s="97"/>
      <c r="AI250" s="97"/>
      <c r="AJ250" s="97"/>
      <c r="AK250" s="97"/>
      <c r="AL250" s="97"/>
      <c r="AM250" s="97"/>
      <c r="AN250" s="97"/>
      <c r="AO250" s="97"/>
      <c r="AP250" s="97"/>
      <c r="AQ250" s="97"/>
      <c r="AR250" s="97"/>
      <c r="AS250" s="97"/>
      <c r="AT250" s="97"/>
      <c r="AU250" s="97"/>
      <c r="AV250" s="97"/>
      <c r="AW250" s="97"/>
      <c r="AX250" s="97"/>
      <c r="AY250" s="97"/>
      <c r="AZ250" s="97"/>
      <c r="BA250" s="97"/>
      <c r="BB250" s="97"/>
      <c r="BC250" s="97"/>
      <c r="BD250" s="97"/>
      <c r="BE250" s="97"/>
      <c r="BF250" s="97"/>
      <c r="BG250" s="97"/>
      <c r="BH250" s="97"/>
      <c r="BI250" s="97"/>
      <c r="BJ250" s="97"/>
      <c r="BK250" s="97"/>
      <c r="BL250" s="97"/>
      <c r="BM250" s="97"/>
      <c r="BN250" s="97"/>
      <c r="BO250" s="97"/>
      <c r="BP250" s="97"/>
      <c r="BQ250" s="97"/>
      <c r="BR250" s="97"/>
      <c r="BS250" s="97"/>
      <c r="BT250" s="97"/>
      <c r="BU250" s="97"/>
      <c r="BV250" s="97"/>
      <c r="BW250" s="97"/>
      <c r="BX250" s="97"/>
      <c r="BY250" s="97"/>
      <c r="BZ250" s="97"/>
      <c r="CA250" s="97"/>
      <c r="CB250" s="97"/>
      <c r="CC250" s="97"/>
      <c r="CD250" s="97"/>
      <c r="CE250" s="97"/>
      <c r="CF250" s="97"/>
      <c r="CG250" s="97"/>
      <c r="CH250" s="97"/>
      <c r="CI250" s="97"/>
      <c r="CJ250" s="97"/>
    </row>
    <row r="251" spans="1:88" s="98" customFormat="1" ht="12.75" x14ac:dyDescent="0.25">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c r="AA251" s="97"/>
      <c r="AB251" s="97"/>
      <c r="AC251" s="97"/>
      <c r="AD251" s="97"/>
      <c r="AE251" s="97"/>
      <c r="AF251" s="97"/>
      <c r="AG251" s="97"/>
      <c r="AH251" s="97"/>
      <c r="AI251" s="97"/>
      <c r="AJ251" s="97"/>
      <c r="AK251" s="97"/>
      <c r="AL251" s="97"/>
      <c r="AM251" s="97"/>
      <c r="AN251" s="97"/>
      <c r="AO251" s="97"/>
      <c r="AP251" s="97"/>
      <c r="AQ251" s="97"/>
      <c r="AR251" s="97"/>
      <c r="AS251" s="97"/>
      <c r="AT251" s="97"/>
      <c r="AU251" s="97"/>
      <c r="AV251" s="97"/>
      <c r="AW251" s="97"/>
      <c r="AX251" s="97"/>
      <c r="AY251" s="97"/>
      <c r="AZ251" s="97"/>
      <c r="BA251" s="97"/>
      <c r="BB251" s="97"/>
      <c r="BC251" s="97"/>
      <c r="BD251" s="97"/>
      <c r="BE251" s="97"/>
      <c r="BF251" s="97"/>
      <c r="BG251" s="97"/>
      <c r="BH251" s="97"/>
      <c r="BI251" s="97"/>
      <c r="BJ251" s="97"/>
      <c r="BK251" s="97"/>
      <c r="BL251" s="97"/>
      <c r="BM251" s="97"/>
      <c r="BN251" s="97"/>
      <c r="BO251" s="97"/>
      <c r="BP251" s="97"/>
      <c r="BQ251" s="97"/>
      <c r="BR251" s="97"/>
      <c r="BS251" s="97"/>
      <c r="BT251" s="97"/>
      <c r="BU251" s="97"/>
      <c r="BV251" s="97"/>
      <c r="BW251" s="97"/>
      <c r="BX251" s="97"/>
      <c r="BY251" s="97"/>
      <c r="BZ251" s="97"/>
      <c r="CA251" s="97"/>
      <c r="CB251" s="97"/>
      <c r="CC251" s="97"/>
      <c r="CD251" s="97"/>
      <c r="CE251" s="97"/>
      <c r="CF251" s="97"/>
      <c r="CG251" s="97"/>
      <c r="CH251" s="97"/>
      <c r="CI251" s="97"/>
      <c r="CJ251" s="97"/>
    </row>
    <row r="252" spans="1:88" s="98" customFormat="1" ht="12.75" x14ac:dyDescent="0.25">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c r="AA252" s="97"/>
      <c r="AB252" s="97"/>
      <c r="AC252" s="97"/>
      <c r="AD252" s="97"/>
      <c r="AE252" s="97"/>
      <c r="AF252" s="97"/>
      <c r="AG252" s="97"/>
      <c r="AH252" s="97"/>
      <c r="AI252" s="97"/>
      <c r="AJ252" s="97"/>
      <c r="AK252" s="97"/>
      <c r="AL252" s="97"/>
      <c r="AM252" s="97"/>
      <c r="AN252" s="97"/>
      <c r="AO252" s="97"/>
      <c r="AP252" s="97"/>
      <c r="AQ252" s="97"/>
      <c r="AR252" s="97"/>
      <c r="AS252" s="97"/>
      <c r="AT252" s="97"/>
      <c r="AU252" s="97"/>
      <c r="AV252" s="97"/>
      <c r="AW252" s="97"/>
      <c r="AX252" s="97"/>
      <c r="AY252" s="97"/>
      <c r="AZ252" s="97"/>
      <c r="BA252" s="97"/>
      <c r="BB252" s="97"/>
      <c r="BC252" s="97"/>
      <c r="BD252" s="97"/>
      <c r="BE252" s="97"/>
      <c r="BF252" s="97"/>
      <c r="BG252" s="97"/>
      <c r="BH252" s="97"/>
      <c r="BI252" s="97"/>
      <c r="BJ252" s="97"/>
      <c r="BK252" s="97"/>
      <c r="BL252" s="97"/>
      <c r="BM252" s="97"/>
      <c r="BN252" s="97"/>
      <c r="BO252" s="97"/>
      <c r="BP252" s="97"/>
      <c r="BQ252" s="97"/>
      <c r="BR252" s="97"/>
      <c r="BS252" s="97"/>
      <c r="BT252" s="97"/>
      <c r="BU252" s="97"/>
      <c r="BV252" s="97"/>
      <c r="BW252" s="97"/>
      <c r="BX252" s="97"/>
      <c r="BY252" s="97"/>
      <c r="BZ252" s="97"/>
      <c r="CA252" s="97"/>
      <c r="CB252" s="97"/>
      <c r="CC252" s="97"/>
      <c r="CD252" s="97"/>
      <c r="CE252" s="97"/>
      <c r="CF252" s="97"/>
      <c r="CG252" s="97"/>
      <c r="CH252" s="97"/>
      <c r="CI252" s="97"/>
      <c r="CJ252" s="97"/>
    </row>
    <row r="253" spans="1:88" s="98" customFormat="1" ht="12.75" x14ac:dyDescent="0.25">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c r="AA253" s="97"/>
      <c r="AB253" s="97"/>
      <c r="AC253" s="97"/>
      <c r="AD253" s="97"/>
      <c r="AE253" s="97"/>
      <c r="AF253" s="97"/>
      <c r="AG253" s="97"/>
      <c r="AH253" s="97"/>
      <c r="AI253" s="97"/>
      <c r="AJ253" s="97"/>
      <c r="AK253" s="97"/>
      <c r="AL253" s="97"/>
      <c r="AM253" s="97"/>
      <c r="AN253" s="97"/>
      <c r="AO253" s="97"/>
      <c r="AP253" s="97"/>
      <c r="AQ253" s="97"/>
      <c r="AR253" s="97"/>
      <c r="AS253" s="97"/>
      <c r="AT253" s="97"/>
      <c r="AU253" s="97"/>
      <c r="AV253" s="97"/>
      <c r="AW253" s="97"/>
      <c r="AX253" s="97"/>
      <c r="AY253" s="97"/>
      <c r="AZ253" s="97"/>
      <c r="BA253" s="97"/>
      <c r="BB253" s="97"/>
      <c r="BC253" s="97"/>
      <c r="BD253" s="97"/>
      <c r="BE253" s="97"/>
      <c r="BF253" s="97"/>
      <c r="BG253" s="97"/>
      <c r="BH253" s="97"/>
      <c r="BI253" s="97"/>
      <c r="BJ253" s="97"/>
      <c r="BK253" s="97"/>
      <c r="BL253" s="97"/>
      <c r="BM253" s="97"/>
      <c r="BN253" s="97"/>
      <c r="BO253" s="97"/>
      <c r="BP253" s="97"/>
      <c r="BQ253" s="97"/>
      <c r="BR253" s="97"/>
      <c r="BS253" s="97"/>
      <c r="BT253" s="97"/>
      <c r="BU253" s="97"/>
      <c r="BV253" s="97"/>
      <c r="BW253" s="97"/>
      <c r="BX253" s="97"/>
      <c r="BY253" s="97"/>
      <c r="BZ253" s="97"/>
      <c r="CA253" s="97"/>
      <c r="CB253" s="97"/>
      <c r="CC253" s="97"/>
      <c r="CD253" s="97"/>
      <c r="CE253" s="97"/>
      <c r="CF253" s="97"/>
      <c r="CG253" s="97"/>
      <c r="CH253" s="97"/>
      <c r="CI253" s="97"/>
      <c r="CJ253" s="97"/>
    </row>
    <row r="254" spans="1:88" s="98" customFormat="1" ht="12.75" x14ac:dyDescent="0.25">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c r="AA254" s="97"/>
      <c r="AB254" s="97"/>
      <c r="AC254" s="97"/>
      <c r="AD254" s="97"/>
      <c r="AE254" s="97"/>
      <c r="AF254" s="97"/>
      <c r="AG254" s="97"/>
      <c r="AH254" s="97"/>
      <c r="AI254" s="97"/>
      <c r="AJ254" s="97"/>
      <c r="AK254" s="97"/>
      <c r="AL254" s="97"/>
      <c r="AM254" s="97"/>
      <c r="AN254" s="97"/>
      <c r="AO254" s="97"/>
      <c r="AP254" s="97"/>
      <c r="AQ254" s="97"/>
      <c r="AR254" s="97"/>
      <c r="AS254" s="97"/>
      <c r="AT254" s="97"/>
      <c r="AU254" s="97"/>
      <c r="AV254" s="97"/>
      <c r="AW254" s="97"/>
      <c r="AX254" s="97"/>
      <c r="AY254" s="97"/>
      <c r="AZ254" s="97"/>
      <c r="BA254" s="97"/>
      <c r="BB254" s="97"/>
      <c r="BC254" s="97"/>
      <c r="BD254" s="97"/>
      <c r="BE254" s="97"/>
      <c r="BF254" s="97"/>
      <c r="BG254" s="97"/>
      <c r="BH254" s="97"/>
      <c r="BI254" s="97"/>
      <c r="BJ254" s="97"/>
      <c r="BK254" s="97"/>
      <c r="BL254" s="97"/>
      <c r="BM254" s="97"/>
      <c r="BN254" s="97"/>
      <c r="BO254" s="97"/>
      <c r="BP254" s="97"/>
      <c r="BQ254" s="97"/>
      <c r="BR254" s="97"/>
      <c r="BS254" s="97"/>
      <c r="BT254" s="97"/>
      <c r="BU254" s="97"/>
      <c r="BV254" s="97"/>
      <c r="BW254" s="97"/>
      <c r="BX254" s="97"/>
      <c r="BY254" s="97"/>
      <c r="BZ254" s="97"/>
      <c r="CA254" s="97"/>
      <c r="CB254" s="97"/>
      <c r="CC254" s="97"/>
      <c r="CD254" s="97"/>
      <c r="CE254" s="97"/>
      <c r="CF254" s="97"/>
      <c r="CG254" s="97"/>
      <c r="CH254" s="97"/>
      <c r="CI254" s="97"/>
      <c r="CJ254" s="97"/>
    </row>
    <row r="255" spans="1:88" s="98" customFormat="1" ht="12.75" x14ac:dyDescent="0.25">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c r="AA255" s="97"/>
      <c r="AB255" s="97"/>
      <c r="AC255" s="97"/>
      <c r="AD255" s="97"/>
      <c r="AE255" s="97"/>
      <c r="AF255" s="97"/>
      <c r="AG255" s="97"/>
      <c r="AH255" s="97"/>
      <c r="AI255" s="97"/>
      <c r="AJ255" s="97"/>
      <c r="AK255" s="97"/>
      <c r="AL255" s="97"/>
      <c r="AM255" s="97"/>
      <c r="AN255" s="97"/>
      <c r="AO255" s="97"/>
      <c r="AP255" s="97"/>
      <c r="AQ255" s="97"/>
      <c r="AR255" s="97"/>
      <c r="AS255" s="97"/>
      <c r="AT255" s="97"/>
      <c r="AU255" s="97"/>
      <c r="AV255" s="97"/>
      <c r="AW255" s="97"/>
      <c r="AX255" s="97"/>
      <c r="AY255" s="97"/>
      <c r="AZ255" s="97"/>
      <c r="BA255" s="97"/>
      <c r="BB255" s="97"/>
      <c r="BC255" s="97"/>
      <c r="BD255" s="97"/>
      <c r="BE255" s="97"/>
      <c r="BF255" s="97"/>
      <c r="BG255" s="97"/>
      <c r="BH255" s="97"/>
      <c r="BI255" s="97"/>
      <c r="BJ255" s="97"/>
      <c r="BK255" s="97"/>
      <c r="BL255" s="97"/>
      <c r="BM255" s="97"/>
      <c r="BN255" s="97"/>
      <c r="BO255" s="97"/>
      <c r="BP255" s="97"/>
      <c r="BQ255" s="97"/>
      <c r="BR255" s="97"/>
      <c r="BS255" s="97"/>
      <c r="BT255" s="97"/>
      <c r="BU255" s="97"/>
      <c r="BV255" s="97"/>
      <c r="BW255" s="97"/>
      <c r="BX255" s="97"/>
      <c r="BY255" s="97"/>
      <c r="BZ255" s="97"/>
      <c r="CA255" s="97"/>
      <c r="CB255" s="97"/>
      <c r="CC255" s="97"/>
      <c r="CD255" s="97"/>
      <c r="CE255" s="97"/>
      <c r="CF255" s="97"/>
      <c r="CG255" s="97"/>
      <c r="CH255" s="97"/>
      <c r="CI255" s="97"/>
      <c r="CJ255" s="97"/>
    </row>
    <row r="256" spans="1:88" s="98" customFormat="1" ht="12.75" x14ac:dyDescent="0.25">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c r="AA256" s="97"/>
      <c r="AB256" s="97"/>
      <c r="AC256" s="97"/>
      <c r="AD256" s="97"/>
      <c r="AE256" s="97"/>
      <c r="AF256" s="97"/>
      <c r="AG256" s="97"/>
      <c r="AH256" s="97"/>
      <c r="AI256" s="97"/>
      <c r="AJ256" s="97"/>
      <c r="AK256" s="97"/>
      <c r="AL256" s="97"/>
      <c r="AM256" s="97"/>
      <c r="AN256" s="97"/>
      <c r="AO256" s="97"/>
      <c r="AP256" s="97"/>
      <c r="AQ256" s="97"/>
      <c r="AR256" s="97"/>
      <c r="AS256" s="97"/>
      <c r="AT256" s="97"/>
      <c r="AU256" s="97"/>
      <c r="AV256" s="97"/>
      <c r="AW256" s="97"/>
      <c r="AX256" s="97"/>
      <c r="AY256" s="97"/>
      <c r="AZ256" s="97"/>
      <c r="BA256" s="97"/>
      <c r="BB256" s="97"/>
      <c r="BC256" s="97"/>
      <c r="BD256" s="97"/>
      <c r="BE256" s="97"/>
      <c r="BF256" s="97"/>
      <c r="BG256" s="97"/>
      <c r="BH256" s="97"/>
      <c r="BI256" s="97"/>
      <c r="BJ256" s="97"/>
      <c r="BK256" s="97"/>
      <c r="BL256" s="97"/>
      <c r="BM256" s="97"/>
      <c r="BN256" s="97"/>
      <c r="BO256" s="97"/>
      <c r="BP256" s="97"/>
      <c r="BQ256" s="97"/>
      <c r="BR256" s="97"/>
      <c r="BS256" s="97"/>
      <c r="BT256" s="97"/>
      <c r="BU256" s="97"/>
      <c r="BV256" s="97"/>
      <c r="BW256" s="97"/>
      <c r="BX256" s="97"/>
      <c r="BY256" s="97"/>
      <c r="BZ256" s="97"/>
      <c r="CA256" s="97"/>
      <c r="CB256" s="97"/>
      <c r="CC256" s="97"/>
      <c r="CD256" s="97"/>
      <c r="CE256" s="97"/>
      <c r="CF256" s="97"/>
      <c r="CG256" s="97"/>
      <c r="CH256" s="97"/>
      <c r="CI256" s="97"/>
      <c r="CJ256" s="97"/>
    </row>
    <row r="257" spans="1:88" s="98" customFormat="1" ht="12.75" x14ac:dyDescent="0.25">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c r="AA257" s="97"/>
      <c r="AB257" s="97"/>
      <c r="AC257" s="97"/>
      <c r="AD257" s="97"/>
      <c r="AE257" s="97"/>
      <c r="AF257" s="97"/>
      <c r="AG257" s="97"/>
      <c r="AH257" s="97"/>
      <c r="AI257" s="97"/>
      <c r="AJ257" s="97"/>
      <c r="AK257" s="97"/>
      <c r="AL257" s="97"/>
      <c r="AM257" s="97"/>
      <c r="AN257" s="97"/>
      <c r="AO257" s="97"/>
      <c r="AP257" s="97"/>
      <c r="AQ257" s="97"/>
      <c r="AR257" s="97"/>
      <c r="AS257" s="97"/>
      <c r="AT257" s="97"/>
      <c r="AU257" s="97"/>
      <c r="AV257" s="97"/>
      <c r="AW257" s="97"/>
      <c r="AX257" s="97"/>
      <c r="AY257" s="97"/>
      <c r="AZ257" s="97"/>
      <c r="BA257" s="97"/>
      <c r="BB257" s="97"/>
      <c r="BC257" s="97"/>
      <c r="BD257" s="97"/>
      <c r="BE257" s="97"/>
      <c r="BF257" s="97"/>
      <c r="BG257" s="97"/>
      <c r="BH257" s="97"/>
      <c r="BI257" s="97"/>
      <c r="BJ257" s="97"/>
      <c r="BK257" s="97"/>
      <c r="BL257" s="97"/>
      <c r="BM257" s="97"/>
      <c r="BN257" s="97"/>
      <c r="BO257" s="97"/>
      <c r="BP257" s="97"/>
      <c r="BQ257" s="97"/>
      <c r="BR257" s="97"/>
      <c r="BS257" s="97"/>
      <c r="BT257" s="97"/>
      <c r="BU257" s="97"/>
      <c r="BV257" s="97"/>
      <c r="BW257" s="97"/>
      <c r="BX257" s="97"/>
      <c r="BY257" s="97"/>
      <c r="BZ257" s="97"/>
      <c r="CA257" s="97"/>
      <c r="CB257" s="97"/>
      <c r="CC257" s="97"/>
      <c r="CD257" s="97"/>
      <c r="CE257" s="97"/>
      <c r="CF257" s="97"/>
      <c r="CG257" s="97"/>
      <c r="CH257" s="97"/>
      <c r="CI257" s="97"/>
      <c r="CJ257" s="97"/>
    </row>
    <row r="258" spans="1:88" s="98" customFormat="1" ht="12.75" x14ac:dyDescent="0.25">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c r="AA258" s="97"/>
      <c r="AB258" s="97"/>
      <c r="AC258" s="97"/>
      <c r="AD258" s="97"/>
      <c r="AE258" s="97"/>
      <c r="AF258" s="97"/>
      <c r="AG258" s="97"/>
      <c r="AH258" s="97"/>
      <c r="AI258" s="97"/>
      <c r="AJ258" s="97"/>
      <c r="AK258" s="97"/>
      <c r="AL258" s="97"/>
      <c r="AM258" s="97"/>
      <c r="AN258" s="97"/>
      <c r="AO258" s="97"/>
      <c r="AP258" s="97"/>
      <c r="AQ258" s="97"/>
      <c r="AR258" s="97"/>
      <c r="AS258" s="97"/>
      <c r="AT258" s="97"/>
      <c r="AU258" s="97"/>
      <c r="AV258" s="97"/>
      <c r="AW258" s="97"/>
      <c r="AX258" s="97"/>
      <c r="AY258" s="97"/>
      <c r="AZ258" s="97"/>
      <c r="BA258" s="97"/>
      <c r="BB258" s="97"/>
      <c r="BC258" s="97"/>
      <c r="BD258" s="97"/>
      <c r="BE258" s="97"/>
      <c r="BF258" s="97"/>
      <c r="BG258" s="97"/>
      <c r="BH258" s="97"/>
      <c r="BI258" s="97"/>
      <c r="BJ258" s="97"/>
      <c r="BK258" s="97"/>
      <c r="BL258" s="97"/>
      <c r="BM258" s="97"/>
      <c r="BN258" s="97"/>
      <c r="BO258" s="97"/>
      <c r="BP258" s="97"/>
      <c r="BQ258" s="97"/>
      <c r="BR258" s="97"/>
      <c r="BS258" s="97"/>
      <c r="BT258" s="97"/>
      <c r="BU258" s="97"/>
      <c r="BV258" s="97"/>
      <c r="BW258" s="97"/>
      <c r="BX258" s="97"/>
      <c r="BY258" s="97"/>
      <c r="BZ258" s="97"/>
      <c r="CA258" s="97"/>
      <c r="CB258" s="97"/>
      <c r="CC258" s="97"/>
      <c r="CD258" s="97"/>
      <c r="CE258" s="97"/>
      <c r="CF258" s="97"/>
      <c r="CG258" s="97"/>
      <c r="CH258" s="97"/>
      <c r="CI258" s="97"/>
      <c r="CJ258" s="97"/>
    </row>
    <row r="259" spans="1:88" s="98" customFormat="1" ht="12.75" x14ac:dyDescent="0.25">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c r="AA259" s="97"/>
      <c r="AB259" s="97"/>
      <c r="AC259" s="97"/>
      <c r="AD259" s="97"/>
      <c r="AE259" s="97"/>
      <c r="AF259" s="97"/>
      <c r="AG259" s="97"/>
      <c r="AH259" s="97"/>
      <c r="AI259" s="97"/>
      <c r="AJ259" s="97"/>
      <c r="AK259" s="97"/>
      <c r="AL259" s="97"/>
      <c r="AM259" s="97"/>
      <c r="AN259" s="97"/>
      <c r="AO259" s="97"/>
      <c r="AP259" s="97"/>
      <c r="AQ259" s="97"/>
      <c r="AR259" s="97"/>
      <c r="AS259" s="97"/>
      <c r="AT259" s="97"/>
      <c r="AU259" s="97"/>
      <c r="AV259" s="97"/>
      <c r="AW259" s="97"/>
      <c r="AX259" s="97"/>
      <c r="AY259" s="97"/>
      <c r="AZ259" s="97"/>
      <c r="BA259" s="97"/>
      <c r="BB259" s="97"/>
      <c r="BC259" s="97"/>
      <c r="BD259" s="97"/>
      <c r="BE259" s="97"/>
      <c r="BF259" s="97"/>
      <c r="BG259" s="97"/>
      <c r="BH259" s="97"/>
      <c r="BI259" s="97"/>
      <c r="BJ259" s="97"/>
      <c r="BK259" s="97"/>
      <c r="BL259" s="97"/>
      <c r="BM259" s="97"/>
      <c r="BN259" s="97"/>
      <c r="BO259" s="97"/>
      <c r="BP259" s="97"/>
      <c r="BQ259" s="97"/>
      <c r="BR259" s="97"/>
      <c r="BS259" s="97"/>
      <c r="BT259" s="97"/>
      <c r="BU259" s="97"/>
      <c r="BV259" s="97"/>
      <c r="BW259" s="97"/>
      <c r="BX259" s="97"/>
      <c r="BY259" s="97"/>
      <c r="BZ259" s="97"/>
      <c r="CA259" s="97"/>
      <c r="CB259" s="97"/>
      <c r="CC259" s="97"/>
      <c r="CD259" s="97"/>
      <c r="CE259" s="97"/>
      <c r="CF259" s="97"/>
      <c r="CG259" s="97"/>
      <c r="CH259" s="97"/>
      <c r="CI259" s="97"/>
      <c r="CJ259" s="97"/>
    </row>
    <row r="260" spans="1:88" s="98" customFormat="1" ht="12.75" x14ac:dyDescent="0.25">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c r="AA260" s="97"/>
      <c r="AB260" s="97"/>
      <c r="AC260" s="97"/>
      <c r="AD260" s="97"/>
      <c r="AE260" s="97"/>
      <c r="AF260" s="97"/>
      <c r="AG260" s="97"/>
      <c r="AH260" s="97"/>
      <c r="AI260" s="97"/>
      <c r="AJ260" s="97"/>
      <c r="AK260" s="97"/>
      <c r="AL260" s="97"/>
      <c r="AM260" s="97"/>
      <c r="AN260" s="97"/>
      <c r="AO260" s="97"/>
      <c r="AP260" s="97"/>
      <c r="AQ260" s="97"/>
      <c r="AR260" s="97"/>
      <c r="AS260" s="97"/>
      <c r="AT260" s="97"/>
      <c r="AU260" s="97"/>
      <c r="AV260" s="97"/>
      <c r="AW260" s="97"/>
      <c r="AX260" s="97"/>
      <c r="AY260" s="97"/>
      <c r="AZ260" s="97"/>
      <c r="BA260" s="97"/>
      <c r="BB260" s="97"/>
      <c r="BC260" s="97"/>
      <c r="BD260" s="97"/>
      <c r="BE260" s="97"/>
      <c r="BF260" s="97"/>
      <c r="BG260" s="97"/>
      <c r="BH260" s="97"/>
      <c r="BI260" s="97"/>
      <c r="BJ260" s="97"/>
      <c r="BK260" s="97"/>
      <c r="BL260" s="97"/>
      <c r="BM260" s="97"/>
      <c r="BN260" s="97"/>
      <c r="BO260" s="97"/>
      <c r="BP260" s="97"/>
      <c r="BQ260" s="97"/>
      <c r="BR260" s="97"/>
      <c r="BS260" s="97"/>
      <c r="BT260" s="97"/>
      <c r="BU260" s="97"/>
      <c r="BV260" s="97"/>
      <c r="BW260" s="97"/>
      <c r="BX260" s="97"/>
      <c r="BY260" s="97"/>
      <c r="BZ260" s="97"/>
      <c r="CA260" s="97"/>
      <c r="CB260" s="97"/>
      <c r="CC260" s="97"/>
      <c r="CD260" s="97"/>
      <c r="CE260" s="97"/>
      <c r="CF260" s="97"/>
      <c r="CG260" s="97"/>
      <c r="CH260" s="97"/>
      <c r="CI260" s="97"/>
      <c r="CJ260" s="97"/>
    </row>
    <row r="261" spans="1:88" s="98" customFormat="1" ht="12.75" x14ac:dyDescent="0.25">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c r="AA261" s="97"/>
      <c r="AB261" s="97"/>
      <c r="AC261" s="97"/>
      <c r="AD261" s="97"/>
      <c r="AE261" s="97"/>
      <c r="AF261" s="97"/>
      <c r="AG261" s="97"/>
      <c r="AH261" s="97"/>
      <c r="AI261" s="97"/>
      <c r="AJ261" s="97"/>
      <c r="AK261" s="97"/>
      <c r="AL261" s="97"/>
      <c r="AM261" s="97"/>
      <c r="AN261" s="97"/>
      <c r="AO261" s="97"/>
      <c r="AP261" s="97"/>
      <c r="AQ261" s="97"/>
      <c r="AR261" s="97"/>
      <c r="AS261" s="97"/>
      <c r="AT261" s="97"/>
      <c r="AU261" s="97"/>
      <c r="AV261" s="97"/>
      <c r="AW261" s="97"/>
      <c r="AX261" s="97"/>
      <c r="AY261" s="97"/>
      <c r="AZ261" s="97"/>
      <c r="BA261" s="97"/>
      <c r="BB261" s="97"/>
      <c r="BC261" s="97"/>
      <c r="BD261" s="97"/>
      <c r="BE261" s="97"/>
      <c r="BF261" s="97"/>
      <c r="BG261" s="97"/>
      <c r="BH261" s="97"/>
      <c r="BI261" s="97"/>
      <c r="BJ261" s="97"/>
      <c r="BK261" s="97"/>
      <c r="BL261" s="97"/>
      <c r="BM261" s="97"/>
      <c r="BN261" s="97"/>
      <c r="BO261" s="97"/>
      <c r="BP261" s="97"/>
      <c r="BQ261" s="97"/>
      <c r="BR261" s="97"/>
      <c r="BS261" s="97"/>
      <c r="BT261" s="97"/>
      <c r="BU261" s="97"/>
      <c r="BV261" s="97"/>
      <c r="BW261" s="97"/>
      <c r="BX261" s="97"/>
      <c r="BY261" s="97"/>
      <c r="BZ261" s="97"/>
      <c r="CA261" s="97"/>
      <c r="CB261" s="97"/>
      <c r="CC261" s="97"/>
      <c r="CD261" s="97"/>
      <c r="CE261" s="97"/>
      <c r="CF261" s="97"/>
      <c r="CG261" s="97"/>
      <c r="CH261" s="97"/>
      <c r="CI261" s="97"/>
      <c r="CJ261" s="97"/>
    </row>
    <row r="262" spans="1:88" s="98" customFormat="1" ht="12.75" x14ac:dyDescent="0.25">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c r="AA262" s="97"/>
      <c r="AB262" s="97"/>
      <c r="AC262" s="97"/>
      <c r="AD262" s="97"/>
      <c r="AE262" s="97"/>
      <c r="AF262" s="97"/>
      <c r="AG262" s="97"/>
      <c r="AH262" s="97"/>
      <c r="AI262" s="97"/>
      <c r="AJ262" s="97"/>
      <c r="AK262" s="97"/>
      <c r="AL262" s="97"/>
      <c r="AM262" s="97"/>
      <c r="AN262" s="97"/>
      <c r="AO262" s="97"/>
      <c r="AP262" s="97"/>
      <c r="AQ262" s="97"/>
      <c r="AR262" s="97"/>
      <c r="AS262" s="97"/>
      <c r="AT262" s="97"/>
      <c r="AU262" s="97"/>
      <c r="AV262" s="97"/>
      <c r="AW262" s="97"/>
      <c r="AX262" s="97"/>
      <c r="AY262" s="97"/>
      <c r="AZ262" s="97"/>
      <c r="BA262" s="97"/>
      <c r="BB262" s="97"/>
      <c r="BC262" s="97"/>
      <c r="BD262" s="97"/>
      <c r="BE262" s="97"/>
      <c r="BF262" s="97"/>
      <c r="BG262" s="97"/>
      <c r="BH262" s="97"/>
      <c r="BI262" s="97"/>
      <c r="BJ262" s="97"/>
      <c r="BK262" s="97"/>
      <c r="BL262" s="97"/>
      <c r="BM262" s="97"/>
      <c r="BN262" s="97"/>
      <c r="BO262" s="97"/>
      <c r="BP262" s="97"/>
      <c r="BQ262" s="97"/>
      <c r="BR262" s="97"/>
      <c r="BS262" s="97"/>
      <c r="BT262" s="97"/>
      <c r="BU262" s="97"/>
      <c r="BV262" s="97"/>
      <c r="BW262" s="97"/>
      <c r="BX262" s="97"/>
      <c r="BY262" s="97"/>
      <c r="BZ262" s="97"/>
      <c r="CA262" s="97"/>
      <c r="CB262" s="97"/>
      <c r="CC262" s="97"/>
      <c r="CD262" s="97"/>
      <c r="CE262" s="97"/>
      <c r="CF262" s="97"/>
      <c r="CG262" s="97"/>
      <c r="CH262" s="97"/>
      <c r="CI262" s="97"/>
      <c r="CJ262" s="97"/>
    </row>
    <row r="263" spans="1:88" x14ac:dyDescent="0.25">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c r="AA263" s="85"/>
      <c r="AB263" s="85"/>
      <c r="AC263" s="85"/>
      <c r="AD263" s="85"/>
      <c r="AE263" s="85"/>
      <c r="AF263" s="85"/>
      <c r="AG263" s="85"/>
      <c r="AH263" s="85"/>
      <c r="AI263" s="85"/>
      <c r="AJ263" s="85"/>
      <c r="AK263" s="85"/>
      <c r="AL263" s="85"/>
      <c r="AM263" s="85"/>
      <c r="AN263" s="85"/>
      <c r="AO263" s="85"/>
      <c r="AP263" s="85"/>
      <c r="AQ263" s="85"/>
      <c r="AR263" s="85"/>
      <c r="AS263" s="85"/>
      <c r="AT263" s="85"/>
      <c r="AU263" s="85"/>
      <c r="AV263" s="85"/>
      <c r="AW263" s="85"/>
      <c r="AX263" s="85"/>
      <c r="AY263" s="85"/>
      <c r="AZ263" s="85"/>
      <c r="BA263" s="85"/>
      <c r="BB263" s="85"/>
      <c r="BC263" s="85"/>
      <c r="BD263" s="85"/>
      <c r="BE263" s="85"/>
      <c r="BF263" s="85"/>
      <c r="BG263" s="85"/>
      <c r="BH263" s="85"/>
      <c r="BI263" s="85"/>
      <c r="BJ263" s="85"/>
      <c r="BK263" s="85"/>
      <c r="BL263" s="85"/>
      <c r="BM263" s="85"/>
      <c r="BN263" s="85"/>
      <c r="BO263" s="85"/>
      <c r="BP263" s="85"/>
      <c r="BQ263" s="85"/>
      <c r="BR263" s="85"/>
      <c r="BS263" s="85"/>
      <c r="BT263" s="85"/>
      <c r="BU263" s="85"/>
      <c r="BV263" s="85"/>
      <c r="BW263" s="85"/>
      <c r="BX263" s="85"/>
      <c r="BY263" s="85"/>
      <c r="BZ263" s="85"/>
      <c r="CA263" s="85"/>
      <c r="CB263" s="85"/>
      <c r="CC263" s="85"/>
      <c r="CD263" s="85"/>
      <c r="CE263" s="85"/>
      <c r="CF263" s="85"/>
      <c r="CG263" s="85"/>
      <c r="CH263" s="85"/>
      <c r="CI263" s="85"/>
      <c r="CJ263" s="85"/>
    </row>
    <row r="264" spans="1:88" x14ac:dyDescent="0.25">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c r="AA264" s="85"/>
      <c r="AB264" s="85"/>
      <c r="AC264" s="85"/>
      <c r="AD264" s="85"/>
      <c r="AE264" s="85"/>
      <c r="AF264" s="85"/>
      <c r="AG264" s="85"/>
      <c r="AH264" s="85"/>
      <c r="AI264" s="85"/>
      <c r="AJ264" s="85"/>
      <c r="AK264" s="85"/>
      <c r="AL264" s="85"/>
      <c r="AM264" s="85"/>
      <c r="AN264" s="85"/>
      <c r="AO264" s="85"/>
      <c r="AP264" s="85"/>
      <c r="AQ264" s="85"/>
      <c r="AR264" s="85"/>
      <c r="AS264" s="85"/>
      <c r="AT264" s="85"/>
      <c r="AU264" s="85"/>
      <c r="AV264" s="85"/>
      <c r="AW264" s="85"/>
      <c r="AX264" s="85"/>
      <c r="AY264" s="85"/>
      <c r="AZ264" s="85"/>
      <c r="BA264" s="85"/>
      <c r="BB264" s="85"/>
      <c r="BC264" s="85"/>
      <c r="BD264" s="85"/>
      <c r="BE264" s="85"/>
      <c r="BF264" s="85"/>
      <c r="BG264" s="85"/>
      <c r="BH264" s="85"/>
      <c r="BI264" s="85"/>
      <c r="BJ264" s="85"/>
      <c r="BK264" s="85"/>
      <c r="BL264" s="85"/>
      <c r="BM264" s="85"/>
      <c r="BN264" s="85"/>
      <c r="BO264" s="85"/>
      <c r="BP264" s="85"/>
      <c r="BQ264" s="85"/>
      <c r="BR264" s="85"/>
      <c r="BS264" s="85"/>
      <c r="BT264" s="85"/>
      <c r="BU264" s="85"/>
      <c r="BV264" s="85"/>
      <c r="BW264" s="85"/>
      <c r="BX264" s="85"/>
      <c r="BY264" s="85"/>
      <c r="BZ264" s="85"/>
      <c r="CA264" s="85"/>
      <c r="CB264" s="85"/>
      <c r="CC264" s="85"/>
      <c r="CD264" s="85"/>
      <c r="CE264" s="85"/>
      <c r="CF264" s="85"/>
      <c r="CG264" s="85"/>
      <c r="CH264" s="85"/>
      <c r="CI264" s="85"/>
      <c r="CJ264" s="85"/>
    </row>
    <row r="265" spans="1:88" x14ac:dyDescent="0.25">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c r="AA265" s="85"/>
      <c r="AB265" s="85"/>
      <c r="AC265" s="85"/>
      <c r="AD265" s="85"/>
      <c r="AE265" s="85"/>
      <c r="AF265" s="85"/>
      <c r="AG265" s="85"/>
      <c r="AH265" s="85"/>
      <c r="AI265" s="85"/>
      <c r="AJ265" s="85"/>
      <c r="AK265" s="85"/>
      <c r="AL265" s="85"/>
      <c r="AM265" s="85"/>
      <c r="AN265" s="85"/>
      <c r="AO265" s="85"/>
      <c r="AP265" s="85"/>
      <c r="AQ265" s="85"/>
      <c r="AR265" s="85"/>
      <c r="AS265" s="85"/>
      <c r="AT265" s="85"/>
      <c r="AU265" s="85"/>
      <c r="AV265" s="85"/>
      <c r="AW265" s="85"/>
      <c r="AX265" s="85"/>
      <c r="AY265" s="85"/>
      <c r="AZ265" s="85"/>
      <c r="BA265" s="85"/>
      <c r="BB265" s="85"/>
      <c r="BC265" s="85"/>
      <c r="BD265" s="85"/>
      <c r="BE265" s="85"/>
      <c r="BF265" s="85"/>
      <c r="BG265" s="85"/>
      <c r="BH265" s="85"/>
      <c r="BI265" s="85"/>
      <c r="BJ265" s="85"/>
      <c r="BK265" s="85"/>
      <c r="BL265" s="85"/>
      <c r="BM265" s="85"/>
      <c r="BN265" s="85"/>
      <c r="BO265" s="85"/>
      <c r="BP265" s="85"/>
      <c r="BQ265" s="85"/>
      <c r="BR265" s="85"/>
      <c r="BS265" s="85"/>
      <c r="BT265" s="85"/>
      <c r="BU265" s="85"/>
      <c r="BV265" s="85"/>
      <c r="BW265" s="85"/>
      <c r="BX265" s="85"/>
      <c r="BY265" s="85"/>
      <c r="BZ265" s="85"/>
      <c r="CA265" s="85"/>
      <c r="CB265" s="85"/>
      <c r="CC265" s="85"/>
      <c r="CD265" s="85"/>
      <c r="CE265" s="85"/>
      <c r="CF265" s="85"/>
      <c r="CG265" s="85"/>
      <c r="CH265" s="85"/>
      <c r="CI265" s="85"/>
      <c r="CJ265" s="85"/>
    </row>
    <row r="266" spans="1:88" x14ac:dyDescent="0.25">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c r="AA266" s="85"/>
      <c r="AB266" s="85"/>
      <c r="AC266" s="85"/>
      <c r="AD266" s="85"/>
      <c r="AE266" s="85"/>
      <c r="AF266" s="85"/>
      <c r="AG266" s="85"/>
      <c r="AH266" s="85"/>
      <c r="AI266" s="85"/>
      <c r="AJ266" s="85"/>
      <c r="AK266" s="85"/>
      <c r="AL266" s="85"/>
      <c r="AM266" s="85"/>
      <c r="AN266" s="85"/>
      <c r="AO266" s="85"/>
      <c r="AP266" s="85"/>
      <c r="AQ266" s="85"/>
      <c r="AR266" s="85"/>
      <c r="AS266" s="85"/>
      <c r="AT266" s="85"/>
      <c r="AU266" s="85"/>
      <c r="AV266" s="85"/>
      <c r="AW266" s="85"/>
      <c r="AX266" s="85"/>
      <c r="AY266" s="85"/>
      <c r="AZ266" s="85"/>
      <c r="BA266" s="85"/>
      <c r="BB266" s="85"/>
      <c r="BC266" s="85"/>
      <c r="BD266" s="85"/>
      <c r="BE266" s="85"/>
      <c r="BF266" s="85"/>
      <c r="BG266" s="85"/>
      <c r="BH266" s="85"/>
      <c r="BI266" s="85"/>
      <c r="BJ266" s="85"/>
      <c r="BK266" s="85"/>
      <c r="BL266" s="85"/>
      <c r="BM266" s="85"/>
      <c r="BN266" s="85"/>
      <c r="BO266" s="85"/>
      <c r="BP266" s="85"/>
      <c r="BQ266" s="85"/>
      <c r="BR266" s="85"/>
      <c r="BS266" s="85"/>
      <c r="BT266" s="85"/>
      <c r="BU266" s="85"/>
      <c r="BV266" s="85"/>
      <c r="BW266" s="85"/>
      <c r="BX266" s="85"/>
      <c r="BY266" s="85"/>
      <c r="BZ266" s="85"/>
      <c r="CA266" s="85"/>
      <c r="CB266" s="85"/>
      <c r="CC266" s="85"/>
      <c r="CD266" s="85"/>
      <c r="CE266" s="85"/>
      <c r="CF266" s="85"/>
      <c r="CG266" s="85"/>
      <c r="CH266" s="85"/>
      <c r="CI266" s="85"/>
      <c r="CJ266" s="85"/>
    </row>
    <row r="267" spans="1:88" x14ac:dyDescent="0.25">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c r="AA267" s="85"/>
      <c r="AB267" s="85"/>
      <c r="AC267" s="85"/>
      <c r="AD267" s="85"/>
      <c r="AE267" s="85"/>
      <c r="AF267" s="85"/>
      <c r="AG267" s="85"/>
      <c r="AH267" s="85"/>
      <c r="AI267" s="85"/>
      <c r="AJ267" s="85"/>
      <c r="AK267" s="85"/>
      <c r="AL267" s="85"/>
      <c r="AM267" s="85"/>
      <c r="AN267" s="85"/>
      <c r="AO267" s="85"/>
      <c r="AP267" s="85"/>
      <c r="AQ267" s="85"/>
      <c r="AR267" s="85"/>
      <c r="AS267" s="85"/>
      <c r="AT267" s="85"/>
      <c r="AU267" s="85"/>
      <c r="AV267" s="85"/>
      <c r="AW267" s="85"/>
      <c r="AX267" s="85"/>
      <c r="AY267" s="85"/>
      <c r="AZ267" s="85"/>
      <c r="BA267" s="85"/>
      <c r="BB267" s="85"/>
      <c r="BC267" s="85"/>
      <c r="BD267" s="85"/>
      <c r="BE267" s="85"/>
      <c r="BF267" s="85"/>
      <c r="BG267" s="85"/>
      <c r="BH267" s="85"/>
      <c r="BI267" s="85"/>
      <c r="BJ267" s="85"/>
      <c r="BK267" s="85"/>
      <c r="BL267" s="85"/>
      <c r="BM267" s="85"/>
      <c r="BN267" s="85"/>
      <c r="BO267" s="85"/>
      <c r="BP267" s="85"/>
      <c r="BQ267" s="85"/>
      <c r="BR267" s="85"/>
      <c r="BS267" s="85"/>
      <c r="BT267" s="85"/>
      <c r="BU267" s="85"/>
      <c r="BV267" s="85"/>
      <c r="BW267" s="85"/>
      <c r="BX267" s="85"/>
      <c r="BY267" s="85"/>
      <c r="BZ267" s="85"/>
      <c r="CA267" s="85"/>
      <c r="CB267" s="85"/>
      <c r="CC267" s="85"/>
      <c r="CD267" s="85"/>
      <c r="CE267" s="85"/>
      <c r="CF267" s="85"/>
      <c r="CG267" s="85"/>
      <c r="CH267" s="85"/>
      <c r="CI267" s="85"/>
      <c r="CJ267" s="85"/>
    </row>
    <row r="268" spans="1:88" x14ac:dyDescent="0.25">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c r="AA268" s="85"/>
      <c r="AB268" s="85"/>
      <c r="AC268" s="85"/>
      <c r="AD268" s="85"/>
      <c r="AE268" s="85"/>
      <c r="AF268" s="85"/>
      <c r="AG268" s="85"/>
      <c r="AH268" s="85"/>
      <c r="AI268" s="85"/>
      <c r="AJ268" s="85"/>
      <c r="AK268" s="85"/>
      <c r="AL268" s="85"/>
      <c r="AM268" s="85"/>
      <c r="AN268" s="85"/>
      <c r="AO268" s="85"/>
      <c r="AP268" s="85"/>
      <c r="AQ268" s="85"/>
      <c r="AR268" s="85"/>
      <c r="AS268" s="85"/>
      <c r="AT268" s="85"/>
      <c r="AU268" s="85"/>
      <c r="AV268" s="85"/>
      <c r="AW268" s="85"/>
      <c r="AX268" s="85"/>
      <c r="AY268" s="85"/>
      <c r="AZ268" s="85"/>
      <c r="BA268" s="85"/>
      <c r="BB268" s="85"/>
      <c r="BC268" s="85"/>
      <c r="BD268" s="85"/>
      <c r="BE268" s="85"/>
      <c r="BF268" s="85"/>
      <c r="BG268" s="85"/>
      <c r="BH268" s="85"/>
      <c r="BI268" s="85"/>
      <c r="BJ268" s="85"/>
      <c r="BK268" s="85"/>
      <c r="BL268" s="85"/>
      <c r="BM268" s="85"/>
      <c r="BN268" s="85"/>
      <c r="BO268" s="85"/>
      <c r="BP268" s="85"/>
      <c r="BQ268" s="85"/>
      <c r="BR268" s="85"/>
      <c r="BS268" s="85"/>
      <c r="BT268" s="85"/>
      <c r="BU268" s="85"/>
      <c r="BV268" s="85"/>
      <c r="BW268" s="85"/>
      <c r="BX268" s="85"/>
      <c r="BY268" s="85"/>
      <c r="BZ268" s="85"/>
      <c r="CA268" s="85"/>
      <c r="CB268" s="85"/>
      <c r="CC268" s="85"/>
      <c r="CD268" s="85"/>
      <c r="CE268" s="85"/>
      <c r="CF268" s="85"/>
      <c r="CG268" s="85"/>
      <c r="CH268" s="85"/>
      <c r="CI268" s="85"/>
      <c r="CJ268" s="85"/>
    </row>
    <row r="269" spans="1:88" x14ac:dyDescent="0.25">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c r="AA269" s="85"/>
      <c r="AB269" s="85"/>
      <c r="AC269" s="85"/>
      <c r="AD269" s="85"/>
      <c r="AE269" s="85"/>
      <c r="AF269" s="85"/>
      <c r="AG269" s="85"/>
      <c r="AH269" s="85"/>
      <c r="AI269" s="85"/>
      <c r="AJ269" s="85"/>
      <c r="AK269" s="85"/>
      <c r="AL269" s="85"/>
      <c r="AM269" s="85"/>
      <c r="AN269" s="85"/>
      <c r="AO269" s="85"/>
      <c r="AP269" s="85"/>
      <c r="AQ269" s="85"/>
      <c r="AR269" s="85"/>
      <c r="AS269" s="85"/>
      <c r="AT269" s="85"/>
      <c r="AU269" s="85"/>
      <c r="AV269" s="85"/>
      <c r="AW269" s="85"/>
      <c r="AX269" s="85"/>
      <c r="AY269" s="85"/>
      <c r="AZ269" s="85"/>
      <c r="BA269" s="85"/>
      <c r="BB269" s="85"/>
      <c r="BC269" s="85"/>
      <c r="BD269" s="85"/>
      <c r="BE269" s="85"/>
      <c r="BF269" s="85"/>
      <c r="BG269" s="85"/>
      <c r="BH269" s="85"/>
      <c r="BI269" s="85"/>
      <c r="BJ269" s="85"/>
      <c r="BK269" s="85"/>
      <c r="BL269" s="85"/>
      <c r="BM269" s="85"/>
      <c r="BN269" s="85"/>
      <c r="BO269" s="85"/>
      <c r="BP269" s="85"/>
      <c r="BQ269" s="85"/>
      <c r="BR269" s="85"/>
      <c r="BS269" s="85"/>
      <c r="BT269" s="85"/>
      <c r="BU269" s="85"/>
      <c r="BV269" s="85"/>
      <c r="BW269" s="85"/>
      <c r="BX269" s="85"/>
      <c r="BY269" s="85"/>
      <c r="BZ269" s="85"/>
      <c r="CA269" s="85"/>
      <c r="CB269" s="85"/>
      <c r="CC269" s="85"/>
      <c r="CD269" s="85"/>
      <c r="CE269" s="85"/>
      <c r="CF269" s="85"/>
      <c r="CG269" s="85"/>
      <c r="CH269" s="85"/>
      <c r="CI269" s="85"/>
      <c r="CJ269" s="85"/>
    </row>
    <row r="270" spans="1:88" x14ac:dyDescent="0.25">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85"/>
      <c r="AQ270" s="85"/>
      <c r="AR270" s="85"/>
      <c r="AS270" s="85"/>
      <c r="AT270" s="85"/>
      <c r="AU270" s="85"/>
      <c r="AV270" s="85"/>
      <c r="AW270" s="85"/>
      <c r="AX270" s="85"/>
      <c r="AY270" s="85"/>
      <c r="AZ270" s="85"/>
      <c r="BA270" s="85"/>
      <c r="BB270" s="85"/>
      <c r="BC270" s="85"/>
      <c r="BD270" s="85"/>
      <c r="BE270" s="85"/>
      <c r="BF270" s="85"/>
      <c r="BG270" s="85"/>
      <c r="BH270" s="85"/>
      <c r="BI270" s="85"/>
      <c r="BJ270" s="85"/>
      <c r="BK270" s="85"/>
      <c r="BL270" s="85"/>
      <c r="BM270" s="85"/>
      <c r="BN270" s="85"/>
      <c r="BO270" s="85"/>
      <c r="BP270" s="85"/>
      <c r="BQ270" s="85"/>
      <c r="BR270" s="85"/>
      <c r="BS270" s="85"/>
      <c r="BT270" s="85"/>
      <c r="BU270" s="85"/>
      <c r="BV270" s="85"/>
      <c r="BW270" s="85"/>
      <c r="BX270" s="85"/>
      <c r="BY270" s="85"/>
      <c r="BZ270" s="85"/>
      <c r="CA270" s="85"/>
      <c r="CB270" s="85"/>
      <c r="CC270" s="85"/>
      <c r="CD270" s="85"/>
      <c r="CE270" s="85"/>
      <c r="CF270" s="85"/>
      <c r="CG270" s="85"/>
      <c r="CH270" s="85"/>
      <c r="CI270" s="85"/>
      <c r="CJ270" s="85"/>
    </row>
    <row r="271" spans="1:88" x14ac:dyDescent="0.25">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c r="AA271" s="85"/>
      <c r="AB271" s="85"/>
      <c r="AC271" s="85"/>
      <c r="AD271" s="85"/>
      <c r="AE271" s="85"/>
      <c r="AF271" s="85"/>
      <c r="AG271" s="85"/>
      <c r="AH271" s="85"/>
      <c r="AI271" s="85"/>
      <c r="AJ271" s="85"/>
      <c r="AK271" s="85"/>
      <c r="AL271" s="85"/>
      <c r="AM271" s="85"/>
      <c r="AN271" s="85"/>
      <c r="AO271" s="85"/>
      <c r="AP271" s="85"/>
      <c r="AQ271" s="85"/>
      <c r="AR271" s="85"/>
      <c r="AS271" s="85"/>
      <c r="AT271" s="85"/>
      <c r="AU271" s="85"/>
      <c r="AV271" s="85"/>
      <c r="AW271" s="85"/>
      <c r="AX271" s="85"/>
      <c r="AY271" s="85"/>
      <c r="AZ271" s="85"/>
      <c r="BA271" s="85"/>
      <c r="BB271" s="85"/>
      <c r="BC271" s="85"/>
      <c r="BD271" s="85"/>
      <c r="BE271" s="85"/>
      <c r="BF271" s="85"/>
      <c r="BG271" s="85"/>
      <c r="BH271" s="85"/>
      <c r="BI271" s="85"/>
      <c r="BJ271" s="85"/>
      <c r="BK271" s="85"/>
      <c r="BL271" s="85"/>
      <c r="BM271" s="85"/>
      <c r="BN271" s="85"/>
      <c r="BO271" s="85"/>
      <c r="BP271" s="85"/>
      <c r="BQ271" s="85"/>
      <c r="BR271" s="85"/>
      <c r="BS271" s="85"/>
      <c r="BT271" s="85"/>
      <c r="BU271" s="85"/>
      <c r="BV271" s="85"/>
      <c r="BW271" s="85"/>
      <c r="BX271" s="85"/>
      <c r="BY271" s="85"/>
      <c r="BZ271" s="85"/>
      <c r="CA271" s="85"/>
      <c r="CB271" s="85"/>
      <c r="CC271" s="85"/>
      <c r="CD271" s="85"/>
      <c r="CE271" s="85"/>
      <c r="CF271" s="85"/>
      <c r="CG271" s="85"/>
      <c r="CH271" s="85"/>
      <c r="CI271" s="85"/>
      <c r="CJ271" s="85"/>
    </row>
    <row r="272" spans="1:88" x14ac:dyDescent="0.25">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c r="AA272" s="85"/>
      <c r="AB272" s="85"/>
      <c r="AC272" s="85"/>
      <c r="AD272" s="85"/>
      <c r="AE272" s="85"/>
      <c r="AF272" s="85"/>
      <c r="AG272" s="85"/>
      <c r="AH272" s="85"/>
      <c r="AI272" s="85"/>
      <c r="AJ272" s="85"/>
      <c r="AK272" s="85"/>
      <c r="AL272" s="85"/>
      <c r="AM272" s="85"/>
      <c r="AN272" s="85"/>
      <c r="AO272" s="85"/>
      <c r="AP272" s="85"/>
      <c r="AQ272" s="85"/>
      <c r="AR272" s="85"/>
      <c r="AS272" s="85"/>
      <c r="AT272" s="85"/>
      <c r="AU272" s="85"/>
      <c r="AV272" s="85"/>
      <c r="AW272" s="85"/>
      <c r="AX272" s="85"/>
      <c r="AY272" s="85"/>
      <c r="AZ272" s="85"/>
      <c r="BA272" s="85"/>
      <c r="BB272" s="85"/>
      <c r="BC272" s="85"/>
      <c r="BD272" s="85"/>
      <c r="BE272" s="85"/>
      <c r="BF272" s="85"/>
      <c r="BG272" s="85"/>
      <c r="BH272" s="85"/>
      <c r="BI272" s="85"/>
      <c r="BJ272" s="85"/>
      <c r="BK272" s="85"/>
      <c r="BL272" s="85"/>
      <c r="BM272" s="85"/>
      <c r="BN272" s="85"/>
      <c r="BO272" s="85"/>
      <c r="BP272" s="85"/>
      <c r="BQ272" s="85"/>
      <c r="BR272" s="85"/>
      <c r="BS272" s="85"/>
      <c r="BT272" s="85"/>
      <c r="BU272" s="85"/>
      <c r="BV272" s="85"/>
      <c r="BW272" s="85"/>
      <c r="BX272" s="85"/>
      <c r="BY272" s="85"/>
      <c r="BZ272" s="85"/>
      <c r="CA272" s="85"/>
      <c r="CB272" s="85"/>
      <c r="CC272" s="85"/>
      <c r="CD272" s="85"/>
      <c r="CE272" s="85"/>
      <c r="CF272" s="85"/>
      <c r="CG272" s="85"/>
      <c r="CH272" s="85"/>
      <c r="CI272" s="85"/>
      <c r="CJ272" s="85"/>
    </row>
    <row r="273" spans="1:88" x14ac:dyDescent="0.25">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c r="AA273" s="85"/>
      <c r="AB273" s="85"/>
      <c r="AC273" s="85"/>
      <c r="AD273" s="85"/>
      <c r="AE273" s="85"/>
      <c r="AF273" s="85"/>
      <c r="AG273" s="85"/>
      <c r="AH273" s="85"/>
      <c r="AI273" s="85"/>
      <c r="AJ273" s="85"/>
      <c r="AK273" s="85"/>
      <c r="AL273" s="85"/>
      <c r="AM273" s="85"/>
      <c r="AN273" s="85"/>
      <c r="AO273" s="85"/>
      <c r="AP273" s="85"/>
      <c r="AQ273" s="85"/>
      <c r="AR273" s="85"/>
      <c r="AS273" s="85"/>
      <c r="AT273" s="85"/>
      <c r="AU273" s="85"/>
      <c r="AV273" s="85"/>
      <c r="AW273" s="85"/>
      <c r="AX273" s="85"/>
      <c r="AY273" s="85"/>
      <c r="AZ273" s="85"/>
      <c r="BA273" s="85"/>
      <c r="BB273" s="85"/>
      <c r="BC273" s="85"/>
      <c r="BD273" s="85"/>
      <c r="BE273" s="85"/>
      <c r="BF273" s="85"/>
      <c r="BG273" s="85"/>
      <c r="BH273" s="85"/>
      <c r="BI273" s="85"/>
      <c r="BJ273" s="85"/>
      <c r="BK273" s="85"/>
      <c r="BL273" s="85"/>
      <c r="BM273" s="85"/>
      <c r="BN273" s="85"/>
      <c r="BO273" s="85"/>
      <c r="BP273" s="85"/>
      <c r="BQ273" s="85"/>
      <c r="BR273" s="85"/>
      <c r="BS273" s="85"/>
      <c r="BT273" s="85"/>
      <c r="BU273" s="85"/>
      <c r="BV273" s="85"/>
      <c r="BW273" s="85"/>
      <c r="BX273" s="85"/>
      <c r="BY273" s="85"/>
      <c r="BZ273" s="85"/>
      <c r="CA273" s="85"/>
      <c r="CB273" s="85"/>
      <c r="CC273" s="85"/>
      <c r="CD273" s="85"/>
      <c r="CE273" s="85"/>
      <c r="CF273" s="85"/>
      <c r="CG273" s="85"/>
      <c r="CH273" s="85"/>
      <c r="CI273" s="85"/>
      <c r="CJ273" s="85"/>
    </row>
    <row r="274" spans="1:88" x14ac:dyDescent="0.25">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c r="AA274" s="85"/>
      <c r="AB274" s="85"/>
      <c r="AC274" s="85"/>
      <c r="AD274" s="85"/>
      <c r="AE274" s="85"/>
      <c r="AF274" s="85"/>
      <c r="AG274" s="85"/>
      <c r="AH274" s="85"/>
      <c r="AI274" s="85"/>
      <c r="AJ274" s="85"/>
      <c r="AK274" s="85"/>
      <c r="AL274" s="85"/>
      <c r="AM274" s="85"/>
      <c r="AN274" s="85"/>
      <c r="AO274" s="85"/>
      <c r="AP274" s="85"/>
      <c r="AQ274" s="85"/>
      <c r="AR274" s="85"/>
      <c r="AS274" s="85"/>
      <c r="AT274" s="85"/>
      <c r="AU274" s="85"/>
      <c r="AV274" s="85"/>
      <c r="AW274" s="85"/>
      <c r="AX274" s="85"/>
      <c r="AY274" s="85"/>
      <c r="AZ274" s="85"/>
      <c r="BA274" s="85"/>
      <c r="BB274" s="85"/>
      <c r="BC274" s="85"/>
      <c r="BD274" s="85"/>
      <c r="BE274" s="85"/>
      <c r="BF274" s="85"/>
      <c r="BG274" s="85"/>
      <c r="BH274" s="85"/>
      <c r="BI274" s="85"/>
      <c r="BJ274" s="85"/>
      <c r="BK274" s="85"/>
      <c r="BL274" s="85"/>
      <c r="BM274" s="85"/>
      <c r="BN274" s="85"/>
      <c r="BO274" s="85"/>
      <c r="BP274" s="85"/>
      <c r="BQ274" s="85"/>
      <c r="BR274" s="85"/>
      <c r="BS274" s="85"/>
      <c r="BT274" s="85"/>
      <c r="BU274" s="85"/>
      <c r="BV274" s="85"/>
      <c r="BW274" s="85"/>
      <c r="BX274" s="85"/>
      <c r="BY274" s="85"/>
      <c r="BZ274" s="85"/>
      <c r="CA274" s="85"/>
      <c r="CB274" s="85"/>
      <c r="CC274" s="85"/>
      <c r="CD274" s="85"/>
      <c r="CE274" s="85"/>
      <c r="CF274" s="85"/>
      <c r="CG274" s="85"/>
      <c r="CH274" s="85"/>
      <c r="CI274" s="85"/>
      <c r="CJ274" s="85"/>
    </row>
    <row r="275" spans="1:88" x14ac:dyDescent="0.25">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c r="AA275" s="85"/>
      <c r="AB275" s="85"/>
      <c r="AC275" s="85"/>
      <c r="AD275" s="85"/>
      <c r="AE275" s="85"/>
      <c r="AF275" s="85"/>
      <c r="AG275" s="85"/>
      <c r="AH275" s="85"/>
      <c r="AI275" s="85"/>
      <c r="AJ275" s="85"/>
      <c r="AK275" s="85"/>
      <c r="AL275" s="85"/>
      <c r="AM275" s="85"/>
      <c r="AN275" s="85"/>
      <c r="AO275" s="85"/>
      <c r="AP275" s="85"/>
      <c r="AQ275" s="85"/>
      <c r="AR275" s="85"/>
      <c r="AS275" s="85"/>
      <c r="AT275" s="85"/>
      <c r="AU275" s="85"/>
      <c r="AV275" s="85"/>
      <c r="AW275" s="85"/>
      <c r="AX275" s="85"/>
      <c r="AY275" s="85"/>
      <c r="AZ275" s="85"/>
      <c r="BA275" s="85"/>
      <c r="BB275" s="85"/>
      <c r="BC275" s="85"/>
      <c r="BD275" s="85"/>
      <c r="BE275" s="85"/>
      <c r="BF275" s="85"/>
      <c r="BG275" s="85"/>
      <c r="BH275" s="85"/>
      <c r="BI275" s="85"/>
      <c r="BJ275" s="85"/>
      <c r="BK275" s="85"/>
      <c r="BL275" s="85"/>
      <c r="BM275" s="85"/>
      <c r="BN275" s="85"/>
      <c r="BO275" s="85"/>
      <c r="BP275" s="85"/>
      <c r="BQ275" s="85"/>
      <c r="BR275" s="85"/>
      <c r="BS275" s="85"/>
      <c r="BT275" s="85"/>
      <c r="BU275" s="85"/>
      <c r="BV275" s="85"/>
      <c r="BW275" s="85"/>
      <c r="BX275" s="85"/>
      <c r="BY275" s="85"/>
      <c r="BZ275" s="85"/>
      <c r="CA275" s="85"/>
      <c r="CB275" s="85"/>
      <c r="CC275" s="85"/>
      <c r="CD275" s="85"/>
      <c r="CE275" s="85"/>
      <c r="CF275" s="85"/>
      <c r="CG275" s="85"/>
      <c r="CH275" s="85"/>
      <c r="CI275" s="85"/>
      <c r="CJ275" s="85"/>
    </row>
    <row r="276" spans="1:88" x14ac:dyDescent="0.25">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c r="AA276" s="85"/>
      <c r="AB276" s="85"/>
      <c r="AC276" s="85"/>
      <c r="AD276" s="85"/>
      <c r="AE276" s="85"/>
      <c r="AF276" s="85"/>
      <c r="AG276" s="85"/>
      <c r="AH276" s="85"/>
      <c r="AI276" s="85"/>
      <c r="AJ276" s="85"/>
      <c r="AK276" s="85"/>
      <c r="AL276" s="85"/>
      <c r="AM276" s="85"/>
      <c r="AN276" s="85"/>
      <c r="AO276" s="85"/>
      <c r="AP276" s="85"/>
      <c r="AQ276" s="85"/>
      <c r="AR276" s="85"/>
      <c r="AS276" s="85"/>
      <c r="AT276" s="85"/>
      <c r="AU276" s="85"/>
      <c r="AV276" s="85"/>
      <c r="AW276" s="85"/>
      <c r="AX276" s="85"/>
      <c r="AY276" s="85"/>
      <c r="AZ276" s="85"/>
      <c r="BA276" s="85"/>
      <c r="BB276" s="85"/>
      <c r="BC276" s="85"/>
      <c r="BD276" s="85"/>
      <c r="BE276" s="85"/>
      <c r="BF276" s="85"/>
      <c r="BG276" s="85"/>
      <c r="BH276" s="85"/>
      <c r="BI276" s="85"/>
      <c r="BJ276" s="85"/>
      <c r="BK276" s="85"/>
      <c r="BL276" s="85"/>
      <c r="BM276" s="85"/>
      <c r="BN276" s="85"/>
      <c r="BO276" s="85"/>
      <c r="BP276" s="85"/>
      <c r="BQ276" s="85"/>
      <c r="BR276" s="85"/>
      <c r="BS276" s="85"/>
      <c r="BT276" s="85"/>
      <c r="BU276" s="85"/>
      <c r="BV276" s="85"/>
      <c r="BW276" s="85"/>
      <c r="BX276" s="85"/>
      <c r="BY276" s="85"/>
      <c r="BZ276" s="85"/>
      <c r="CA276" s="85"/>
      <c r="CB276" s="85"/>
      <c r="CC276" s="85"/>
      <c r="CD276" s="85"/>
      <c r="CE276" s="85"/>
      <c r="CF276" s="85"/>
      <c r="CG276" s="85"/>
      <c r="CH276" s="85"/>
      <c r="CI276" s="85"/>
      <c r="CJ276" s="85"/>
    </row>
    <row r="277" spans="1:88" x14ac:dyDescent="0.25">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c r="AA277" s="85"/>
      <c r="AB277" s="85"/>
      <c r="AC277" s="85"/>
      <c r="AD277" s="85"/>
      <c r="AE277" s="85"/>
      <c r="AF277" s="85"/>
      <c r="AG277" s="85"/>
      <c r="AH277" s="85"/>
      <c r="AI277" s="85"/>
      <c r="AJ277" s="85"/>
      <c r="AK277" s="85"/>
      <c r="AL277" s="85"/>
      <c r="AM277" s="85"/>
      <c r="AN277" s="85"/>
      <c r="AO277" s="85"/>
      <c r="AP277" s="85"/>
      <c r="AQ277" s="85"/>
      <c r="AR277" s="85"/>
      <c r="AS277" s="85"/>
      <c r="AT277" s="85"/>
      <c r="AU277" s="85"/>
      <c r="AV277" s="85"/>
      <c r="AW277" s="85"/>
      <c r="AX277" s="85"/>
      <c r="AY277" s="85"/>
      <c r="AZ277" s="85"/>
      <c r="BA277" s="85"/>
      <c r="BB277" s="85"/>
      <c r="BC277" s="85"/>
      <c r="BD277" s="85"/>
      <c r="BE277" s="85"/>
      <c r="BF277" s="85"/>
      <c r="BG277" s="85"/>
      <c r="BH277" s="85"/>
      <c r="BI277" s="85"/>
      <c r="BJ277" s="85"/>
      <c r="BK277" s="85"/>
      <c r="BL277" s="85"/>
      <c r="BM277" s="85"/>
      <c r="BN277" s="85"/>
      <c r="BO277" s="85"/>
      <c r="BP277" s="85"/>
      <c r="BQ277" s="85"/>
      <c r="BR277" s="85"/>
      <c r="BS277" s="85"/>
      <c r="BT277" s="85"/>
      <c r="BU277" s="85"/>
      <c r="BV277" s="85"/>
      <c r="BW277" s="85"/>
      <c r="BX277" s="85"/>
      <c r="BY277" s="85"/>
      <c r="BZ277" s="85"/>
      <c r="CA277" s="85"/>
      <c r="CB277" s="85"/>
      <c r="CC277" s="85"/>
      <c r="CD277" s="85"/>
      <c r="CE277" s="85"/>
      <c r="CF277" s="85"/>
      <c r="CG277" s="85"/>
      <c r="CH277" s="85"/>
      <c r="CI277" s="85"/>
      <c r="CJ277" s="85"/>
    </row>
    <row r="278" spans="1:88" x14ac:dyDescent="0.25">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c r="AA278" s="85"/>
      <c r="AB278" s="85"/>
      <c r="AC278" s="85"/>
      <c r="AD278" s="85"/>
      <c r="AE278" s="85"/>
      <c r="AF278" s="85"/>
      <c r="AG278" s="85"/>
      <c r="AH278" s="85"/>
      <c r="AI278" s="85"/>
      <c r="AJ278" s="85"/>
      <c r="AK278" s="85"/>
      <c r="AL278" s="85"/>
      <c r="AM278" s="85"/>
      <c r="AN278" s="85"/>
      <c r="AO278" s="85"/>
      <c r="AP278" s="85"/>
      <c r="AQ278" s="85"/>
      <c r="AR278" s="85"/>
      <c r="AS278" s="85"/>
      <c r="AT278" s="85"/>
      <c r="AU278" s="85"/>
      <c r="AV278" s="85"/>
      <c r="AW278" s="85"/>
      <c r="AX278" s="85"/>
      <c r="AY278" s="85"/>
      <c r="AZ278" s="85"/>
      <c r="BA278" s="85"/>
      <c r="BB278" s="85"/>
      <c r="BC278" s="85"/>
      <c r="BD278" s="85"/>
      <c r="BE278" s="85"/>
      <c r="BF278" s="85"/>
      <c r="BG278" s="85"/>
      <c r="BH278" s="85"/>
      <c r="BI278" s="85"/>
      <c r="BJ278" s="85"/>
      <c r="BK278" s="85"/>
      <c r="BL278" s="85"/>
      <c r="BM278" s="85"/>
      <c r="BN278" s="85"/>
      <c r="BO278" s="85"/>
      <c r="BP278" s="85"/>
      <c r="BQ278" s="85"/>
      <c r="BR278" s="85"/>
      <c r="BS278" s="85"/>
      <c r="BT278" s="85"/>
      <c r="BU278" s="85"/>
      <c r="BV278" s="85"/>
      <c r="BW278" s="85"/>
      <c r="BX278" s="85"/>
      <c r="BY278" s="85"/>
      <c r="BZ278" s="85"/>
      <c r="CA278" s="85"/>
      <c r="CB278" s="85"/>
      <c r="CC278" s="85"/>
      <c r="CD278" s="85"/>
      <c r="CE278" s="85"/>
      <c r="CF278" s="85"/>
      <c r="CG278" s="85"/>
      <c r="CH278" s="85"/>
      <c r="CI278" s="85"/>
      <c r="CJ278" s="85"/>
    </row>
    <row r="279" spans="1:88" x14ac:dyDescent="0.25">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c r="AA279" s="85"/>
      <c r="AB279" s="85"/>
      <c r="AC279" s="85"/>
      <c r="AD279" s="85"/>
      <c r="AE279" s="85"/>
      <c r="AF279" s="85"/>
      <c r="AG279" s="85"/>
      <c r="AH279" s="85"/>
      <c r="AI279" s="85"/>
      <c r="AJ279" s="85"/>
      <c r="AK279" s="85"/>
      <c r="AL279" s="85"/>
      <c r="AM279" s="85"/>
      <c r="AN279" s="85"/>
      <c r="AO279" s="85"/>
      <c r="AP279" s="85"/>
      <c r="AQ279" s="85"/>
      <c r="AR279" s="85"/>
      <c r="AS279" s="85"/>
      <c r="AT279" s="85"/>
      <c r="AU279" s="85"/>
      <c r="AV279" s="85"/>
      <c r="AW279" s="85"/>
      <c r="AX279" s="85"/>
      <c r="AY279" s="85"/>
      <c r="AZ279" s="85"/>
      <c r="BA279" s="85"/>
      <c r="BB279" s="85"/>
      <c r="BC279" s="85"/>
      <c r="BD279" s="85"/>
      <c r="BE279" s="85"/>
      <c r="BF279" s="85"/>
      <c r="BG279" s="85"/>
      <c r="BH279" s="85"/>
      <c r="BI279" s="85"/>
      <c r="BJ279" s="85"/>
      <c r="BK279" s="85"/>
      <c r="BL279" s="85"/>
      <c r="BM279" s="85"/>
      <c r="BN279" s="85"/>
      <c r="BO279" s="85"/>
      <c r="BP279" s="85"/>
      <c r="BQ279" s="85"/>
      <c r="BR279" s="85"/>
      <c r="BS279" s="85"/>
      <c r="BT279" s="85"/>
      <c r="BU279" s="85"/>
      <c r="BV279" s="85"/>
      <c r="BW279" s="85"/>
      <c r="BX279" s="85"/>
      <c r="BY279" s="85"/>
      <c r="BZ279" s="85"/>
      <c r="CA279" s="85"/>
      <c r="CB279" s="85"/>
      <c r="CC279" s="85"/>
      <c r="CD279" s="85"/>
      <c r="CE279" s="85"/>
      <c r="CF279" s="85"/>
      <c r="CG279" s="85"/>
      <c r="CH279" s="85"/>
      <c r="CI279" s="85"/>
      <c r="CJ279" s="85"/>
    </row>
    <row r="280" spans="1:88" x14ac:dyDescent="0.25">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c r="AA280" s="85"/>
      <c r="AB280" s="85"/>
      <c r="AC280" s="85"/>
      <c r="AD280" s="85"/>
      <c r="AE280" s="85"/>
      <c r="AF280" s="85"/>
      <c r="AG280" s="85"/>
      <c r="AH280" s="85"/>
      <c r="AI280" s="85"/>
      <c r="AJ280" s="85"/>
      <c r="AK280" s="85"/>
      <c r="AL280" s="85"/>
      <c r="AM280" s="85"/>
      <c r="AN280" s="85"/>
      <c r="AO280" s="85"/>
      <c r="AP280" s="85"/>
      <c r="AQ280" s="85"/>
      <c r="AR280" s="85"/>
      <c r="AS280" s="85"/>
      <c r="AT280" s="85"/>
      <c r="AU280" s="85"/>
      <c r="AV280" s="85"/>
      <c r="AW280" s="85"/>
      <c r="AX280" s="85"/>
      <c r="AY280" s="85"/>
      <c r="AZ280" s="85"/>
      <c r="BA280" s="85"/>
      <c r="BB280" s="85"/>
      <c r="BC280" s="85"/>
      <c r="BD280" s="85"/>
      <c r="BE280" s="85"/>
      <c r="BF280" s="85"/>
      <c r="BG280" s="85"/>
      <c r="BH280" s="85"/>
      <c r="BI280" s="85"/>
      <c r="BJ280" s="85"/>
      <c r="BK280" s="85"/>
      <c r="BL280" s="85"/>
      <c r="BM280" s="85"/>
      <c r="BN280" s="85"/>
      <c r="BO280" s="85"/>
      <c r="BP280" s="85"/>
      <c r="BQ280" s="85"/>
      <c r="BR280" s="85"/>
      <c r="BS280" s="85"/>
      <c r="BT280" s="85"/>
      <c r="BU280" s="85"/>
      <c r="BV280" s="85"/>
      <c r="BW280" s="85"/>
      <c r="BX280" s="85"/>
      <c r="BY280" s="85"/>
      <c r="BZ280" s="85"/>
      <c r="CA280" s="85"/>
      <c r="CB280" s="85"/>
      <c r="CC280" s="85"/>
      <c r="CD280" s="85"/>
      <c r="CE280" s="85"/>
      <c r="CF280" s="85"/>
      <c r="CG280" s="85"/>
      <c r="CH280" s="85"/>
      <c r="CI280" s="85"/>
      <c r="CJ280" s="85"/>
    </row>
    <row r="281" spans="1:88" x14ac:dyDescent="0.25">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c r="AA281" s="85"/>
      <c r="AB281" s="85"/>
      <c r="AC281" s="85"/>
      <c r="AD281" s="85"/>
      <c r="AE281" s="85"/>
      <c r="AF281" s="85"/>
      <c r="AG281" s="85"/>
      <c r="AH281" s="85"/>
      <c r="AI281" s="85"/>
      <c r="AJ281" s="85"/>
      <c r="AK281" s="85"/>
      <c r="AL281" s="85"/>
      <c r="AM281" s="85"/>
      <c r="AN281" s="85"/>
      <c r="AO281" s="85"/>
      <c r="AP281" s="85"/>
      <c r="AQ281" s="85"/>
      <c r="AR281" s="85"/>
      <c r="AS281" s="85"/>
      <c r="AT281" s="85"/>
      <c r="AU281" s="85"/>
      <c r="AV281" s="85"/>
      <c r="AW281" s="85"/>
      <c r="AX281" s="85"/>
      <c r="AY281" s="85"/>
      <c r="AZ281" s="85"/>
      <c r="BA281" s="85"/>
      <c r="BB281" s="85"/>
      <c r="BC281" s="85"/>
      <c r="BD281" s="85"/>
      <c r="BE281" s="85"/>
      <c r="BF281" s="85"/>
      <c r="BG281" s="85"/>
      <c r="BH281" s="85"/>
      <c r="BI281" s="85"/>
      <c r="BJ281" s="85"/>
      <c r="BK281" s="85"/>
      <c r="BL281" s="85"/>
      <c r="BM281" s="85"/>
      <c r="BN281" s="85"/>
      <c r="BO281" s="85"/>
      <c r="BP281" s="85"/>
      <c r="BQ281" s="85"/>
      <c r="BR281" s="85"/>
      <c r="BS281" s="85"/>
      <c r="BT281" s="85"/>
      <c r="BU281" s="85"/>
      <c r="BV281" s="85"/>
      <c r="BW281" s="85"/>
      <c r="BX281" s="85"/>
      <c r="BY281" s="85"/>
      <c r="BZ281" s="85"/>
      <c r="CA281" s="85"/>
      <c r="CB281" s="85"/>
      <c r="CC281" s="85"/>
      <c r="CD281" s="85"/>
      <c r="CE281" s="85"/>
      <c r="CF281" s="85"/>
      <c r="CG281" s="85"/>
      <c r="CH281" s="85"/>
      <c r="CI281" s="85"/>
      <c r="CJ281" s="85"/>
    </row>
    <row r="282" spans="1:88" x14ac:dyDescent="0.25">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c r="AA282" s="85"/>
      <c r="AB282" s="85"/>
      <c r="AC282" s="85"/>
      <c r="AD282" s="85"/>
      <c r="AE282" s="85"/>
      <c r="AF282" s="85"/>
      <c r="AG282" s="85"/>
      <c r="AH282" s="85"/>
      <c r="AI282" s="85"/>
      <c r="AJ282" s="85"/>
      <c r="AK282" s="85"/>
      <c r="AL282" s="85"/>
      <c r="AM282" s="85"/>
      <c r="AN282" s="85"/>
      <c r="AO282" s="85"/>
      <c r="AP282" s="85"/>
      <c r="AQ282" s="85"/>
      <c r="AR282" s="85"/>
      <c r="AS282" s="85"/>
      <c r="AT282" s="85"/>
      <c r="AU282" s="85"/>
      <c r="AV282" s="85"/>
      <c r="AW282" s="85"/>
      <c r="AX282" s="85"/>
      <c r="AY282" s="85"/>
      <c r="AZ282" s="85"/>
      <c r="BA282" s="85"/>
      <c r="BB282" s="85"/>
      <c r="BC282" s="85"/>
      <c r="BD282" s="85"/>
      <c r="BE282" s="85"/>
      <c r="BF282" s="85"/>
      <c r="BG282" s="85"/>
      <c r="BH282" s="85"/>
      <c r="BI282" s="85"/>
      <c r="BJ282" s="85"/>
      <c r="BK282" s="85"/>
      <c r="BL282" s="85"/>
      <c r="BM282" s="85"/>
      <c r="BN282" s="85"/>
      <c r="BO282" s="85"/>
      <c r="BP282" s="85"/>
      <c r="BQ282" s="85"/>
      <c r="BR282" s="85"/>
      <c r="BS282" s="85"/>
      <c r="BT282" s="85"/>
      <c r="BU282" s="85"/>
      <c r="BV282" s="85"/>
      <c r="BW282" s="85"/>
      <c r="BX282" s="85"/>
      <c r="BY282" s="85"/>
      <c r="BZ282" s="85"/>
      <c r="CA282" s="85"/>
      <c r="CB282" s="85"/>
      <c r="CC282" s="85"/>
      <c r="CD282" s="85"/>
      <c r="CE282" s="85"/>
      <c r="CF282" s="85"/>
      <c r="CG282" s="85"/>
      <c r="CH282" s="85"/>
      <c r="CI282" s="85"/>
      <c r="CJ282" s="85"/>
    </row>
    <row r="283" spans="1:88" x14ac:dyDescent="0.25">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c r="AA283" s="85"/>
      <c r="AB283" s="85"/>
      <c r="AC283" s="85"/>
      <c r="AD283" s="85"/>
      <c r="AE283" s="85"/>
      <c r="AF283" s="85"/>
      <c r="AG283" s="85"/>
      <c r="AH283" s="85"/>
      <c r="AI283" s="85"/>
      <c r="AJ283" s="85"/>
      <c r="AK283" s="85"/>
      <c r="AL283" s="85"/>
      <c r="AM283" s="85"/>
      <c r="AN283" s="85"/>
      <c r="AO283" s="85"/>
      <c r="AP283" s="85"/>
      <c r="AQ283" s="85"/>
      <c r="AR283" s="85"/>
      <c r="AS283" s="85"/>
      <c r="AT283" s="85"/>
      <c r="AU283" s="85"/>
      <c r="AV283" s="85"/>
      <c r="AW283" s="85"/>
      <c r="AX283" s="85"/>
      <c r="AY283" s="85"/>
      <c r="AZ283" s="85"/>
      <c r="BA283" s="85"/>
      <c r="BB283" s="85"/>
      <c r="BC283" s="85"/>
      <c r="BD283" s="85"/>
      <c r="BE283" s="85"/>
      <c r="BF283" s="85"/>
      <c r="BG283" s="85"/>
      <c r="BH283" s="85"/>
      <c r="BI283" s="85"/>
      <c r="BJ283" s="85"/>
      <c r="BK283" s="85"/>
      <c r="BL283" s="85"/>
      <c r="BM283" s="85"/>
      <c r="BN283" s="85"/>
      <c r="BO283" s="85"/>
      <c r="BP283" s="85"/>
      <c r="BQ283" s="85"/>
      <c r="BR283" s="85"/>
      <c r="BS283" s="85"/>
      <c r="BT283" s="85"/>
      <c r="BU283" s="85"/>
      <c r="BV283" s="85"/>
      <c r="BW283" s="85"/>
      <c r="BX283" s="85"/>
      <c r="BY283" s="85"/>
      <c r="BZ283" s="85"/>
      <c r="CA283" s="85"/>
      <c r="CB283" s="85"/>
      <c r="CC283" s="85"/>
      <c r="CD283" s="85"/>
      <c r="CE283" s="85"/>
      <c r="CF283" s="85"/>
      <c r="CG283" s="85"/>
      <c r="CH283" s="85"/>
      <c r="CI283" s="85"/>
      <c r="CJ283" s="85"/>
    </row>
    <row r="284" spans="1:88" x14ac:dyDescent="0.25">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c r="AA284" s="85"/>
      <c r="AB284" s="85"/>
      <c r="AC284" s="85"/>
      <c r="AD284" s="85"/>
      <c r="AE284" s="85"/>
      <c r="AF284" s="85"/>
      <c r="AG284" s="85"/>
      <c r="AH284" s="85"/>
      <c r="AI284" s="85"/>
      <c r="AJ284" s="85"/>
      <c r="AK284" s="85"/>
      <c r="AL284" s="85"/>
      <c r="AM284" s="85"/>
      <c r="AN284" s="85"/>
      <c r="AO284" s="85"/>
      <c r="AP284" s="85"/>
      <c r="AQ284" s="85"/>
      <c r="AR284" s="85"/>
      <c r="AS284" s="85"/>
      <c r="AT284" s="85"/>
      <c r="AU284" s="85"/>
      <c r="AV284" s="85"/>
      <c r="AW284" s="85"/>
      <c r="AX284" s="85"/>
      <c r="AY284" s="85"/>
      <c r="AZ284" s="85"/>
      <c r="BA284" s="85"/>
      <c r="BB284" s="85"/>
      <c r="BC284" s="85"/>
      <c r="BD284" s="85"/>
      <c r="BE284" s="85"/>
      <c r="BF284" s="85"/>
      <c r="BG284" s="85"/>
      <c r="BH284" s="85"/>
      <c r="BI284" s="85"/>
      <c r="BJ284" s="85"/>
      <c r="BK284" s="85"/>
      <c r="BL284" s="85"/>
      <c r="BM284" s="85"/>
      <c r="BN284" s="85"/>
      <c r="BO284" s="85"/>
      <c r="BP284" s="85"/>
      <c r="BQ284" s="85"/>
      <c r="BR284" s="85"/>
      <c r="BS284" s="85"/>
      <c r="BT284" s="85"/>
      <c r="BU284" s="85"/>
      <c r="BV284" s="85"/>
      <c r="BW284" s="85"/>
      <c r="BX284" s="85"/>
      <c r="BY284" s="85"/>
      <c r="BZ284" s="85"/>
      <c r="CA284" s="85"/>
      <c r="CB284" s="85"/>
      <c r="CC284" s="85"/>
      <c r="CD284" s="85"/>
      <c r="CE284" s="85"/>
      <c r="CF284" s="85"/>
      <c r="CG284" s="85"/>
      <c r="CH284" s="85"/>
      <c r="CI284" s="85"/>
      <c r="CJ284" s="85"/>
    </row>
    <row r="285" spans="1:88" x14ac:dyDescent="0.25">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c r="AA285" s="85"/>
      <c r="AB285" s="85"/>
      <c r="AC285" s="85"/>
      <c r="AD285" s="85"/>
      <c r="AE285" s="85"/>
      <c r="AF285" s="85"/>
      <c r="AG285" s="85"/>
      <c r="AH285" s="85"/>
      <c r="AI285" s="85"/>
      <c r="AJ285" s="85"/>
      <c r="AK285" s="85"/>
      <c r="AL285" s="85"/>
      <c r="AM285" s="85"/>
      <c r="AN285" s="85"/>
      <c r="AO285" s="85"/>
      <c r="AP285" s="85"/>
      <c r="AQ285" s="85"/>
      <c r="AR285" s="85"/>
      <c r="AS285" s="85"/>
      <c r="AT285" s="85"/>
      <c r="AU285" s="85"/>
      <c r="AV285" s="85"/>
      <c r="AW285" s="85"/>
      <c r="AX285" s="85"/>
      <c r="AY285" s="85"/>
      <c r="AZ285" s="85"/>
      <c r="BA285" s="85"/>
      <c r="BB285" s="85"/>
      <c r="BC285" s="85"/>
      <c r="BD285" s="85"/>
      <c r="BE285" s="85"/>
      <c r="BF285" s="85"/>
      <c r="BG285" s="85"/>
      <c r="BH285" s="85"/>
      <c r="BI285" s="85"/>
      <c r="BJ285" s="85"/>
      <c r="BK285" s="85"/>
      <c r="BL285" s="85"/>
      <c r="BM285" s="85"/>
      <c r="BN285" s="85"/>
      <c r="BO285" s="85"/>
      <c r="BP285" s="85"/>
      <c r="BQ285" s="85"/>
      <c r="BR285" s="85"/>
      <c r="BS285" s="85"/>
      <c r="BT285" s="85"/>
      <c r="BU285" s="85"/>
      <c r="BV285" s="85"/>
      <c r="BW285" s="85"/>
      <c r="BX285" s="85"/>
      <c r="BY285" s="85"/>
      <c r="BZ285" s="85"/>
      <c r="CA285" s="85"/>
      <c r="CB285" s="85"/>
      <c r="CC285" s="85"/>
      <c r="CD285" s="85"/>
      <c r="CE285" s="85"/>
      <c r="CF285" s="85"/>
      <c r="CG285" s="85"/>
      <c r="CH285" s="85"/>
      <c r="CI285" s="85"/>
      <c r="CJ285" s="85"/>
    </row>
    <row r="286" spans="1:88" x14ac:dyDescent="0.25">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c r="AA286" s="85"/>
      <c r="AB286" s="85"/>
      <c r="AC286" s="85"/>
      <c r="AD286" s="85"/>
      <c r="AE286" s="85"/>
      <c r="AF286" s="85"/>
      <c r="AG286" s="85"/>
      <c r="AH286" s="85"/>
      <c r="AI286" s="85"/>
      <c r="AJ286" s="85"/>
      <c r="AK286" s="85"/>
      <c r="AL286" s="85"/>
      <c r="AM286" s="85"/>
      <c r="AN286" s="85"/>
      <c r="AO286" s="85"/>
      <c r="AP286" s="85"/>
      <c r="AQ286" s="85"/>
      <c r="AR286" s="85"/>
      <c r="AS286" s="85"/>
      <c r="AT286" s="85"/>
      <c r="AU286" s="85"/>
      <c r="AV286" s="85"/>
      <c r="AW286" s="85"/>
      <c r="AX286" s="85"/>
      <c r="AY286" s="85"/>
      <c r="AZ286" s="85"/>
      <c r="BA286" s="85"/>
      <c r="BB286" s="85"/>
      <c r="BC286" s="85"/>
      <c r="BD286" s="85"/>
      <c r="BE286" s="85"/>
      <c r="BF286" s="85"/>
      <c r="BG286" s="85"/>
      <c r="BH286" s="85"/>
      <c r="BI286" s="85"/>
      <c r="BJ286" s="85"/>
      <c r="BK286" s="85"/>
      <c r="BL286" s="85"/>
      <c r="BM286" s="85"/>
      <c r="BN286" s="85"/>
      <c r="BO286" s="85"/>
      <c r="BP286" s="85"/>
      <c r="BQ286" s="85"/>
      <c r="BR286" s="85"/>
      <c r="BS286" s="85"/>
      <c r="BT286" s="85"/>
      <c r="BU286" s="85"/>
      <c r="BV286" s="85"/>
      <c r="BW286" s="85"/>
      <c r="BX286" s="85"/>
      <c r="BY286" s="85"/>
      <c r="BZ286" s="85"/>
      <c r="CA286" s="85"/>
      <c r="CB286" s="85"/>
      <c r="CC286" s="85"/>
      <c r="CD286" s="85"/>
      <c r="CE286" s="85"/>
      <c r="CF286" s="85"/>
      <c r="CG286" s="85"/>
      <c r="CH286" s="85"/>
      <c r="CI286" s="85"/>
      <c r="CJ286" s="85"/>
    </row>
    <row r="287" spans="1:88" x14ac:dyDescent="0.25">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85"/>
      <c r="AQ287" s="85"/>
      <c r="AR287" s="85"/>
      <c r="AS287" s="85"/>
      <c r="AT287" s="85"/>
      <c r="AU287" s="85"/>
      <c r="AV287" s="85"/>
      <c r="AW287" s="85"/>
      <c r="AX287" s="85"/>
      <c r="AY287" s="85"/>
      <c r="AZ287" s="85"/>
      <c r="BA287" s="85"/>
      <c r="BB287" s="85"/>
      <c r="BC287" s="85"/>
      <c r="BD287" s="85"/>
      <c r="BE287" s="85"/>
      <c r="BF287" s="85"/>
      <c r="BG287" s="85"/>
      <c r="BH287" s="85"/>
      <c r="BI287" s="85"/>
      <c r="BJ287" s="85"/>
      <c r="BK287" s="85"/>
      <c r="BL287" s="85"/>
      <c r="BM287" s="85"/>
      <c r="BN287" s="85"/>
      <c r="BO287" s="85"/>
      <c r="BP287" s="85"/>
      <c r="BQ287" s="85"/>
      <c r="BR287" s="85"/>
      <c r="BS287" s="85"/>
      <c r="BT287" s="85"/>
      <c r="BU287" s="85"/>
      <c r="BV287" s="85"/>
      <c r="BW287" s="85"/>
      <c r="BX287" s="85"/>
      <c r="BY287" s="85"/>
      <c r="BZ287" s="85"/>
      <c r="CA287" s="85"/>
      <c r="CB287" s="85"/>
      <c r="CC287" s="85"/>
      <c r="CD287" s="85"/>
      <c r="CE287" s="85"/>
      <c r="CF287" s="85"/>
      <c r="CG287" s="85"/>
      <c r="CH287" s="85"/>
      <c r="CI287" s="85"/>
      <c r="CJ287" s="85"/>
    </row>
    <row r="288" spans="1:88" x14ac:dyDescent="0.25">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c r="AA288" s="85"/>
      <c r="AB288" s="85"/>
      <c r="AC288" s="85"/>
      <c r="AD288" s="85"/>
      <c r="AE288" s="85"/>
      <c r="AF288" s="85"/>
      <c r="AG288" s="85"/>
      <c r="AH288" s="85"/>
      <c r="AI288" s="85"/>
      <c r="AJ288" s="85"/>
      <c r="AK288" s="85"/>
      <c r="AL288" s="85"/>
      <c r="AM288" s="85"/>
      <c r="AN288" s="85"/>
      <c r="AO288" s="85"/>
      <c r="AP288" s="85"/>
      <c r="AQ288" s="85"/>
      <c r="AR288" s="85"/>
      <c r="AS288" s="85"/>
      <c r="AT288" s="85"/>
      <c r="AU288" s="85"/>
      <c r="AV288" s="85"/>
      <c r="AW288" s="85"/>
      <c r="AX288" s="85"/>
      <c r="AY288" s="85"/>
      <c r="AZ288" s="85"/>
      <c r="BA288" s="85"/>
      <c r="BB288" s="85"/>
      <c r="BC288" s="85"/>
      <c r="BD288" s="85"/>
      <c r="BE288" s="85"/>
      <c r="BF288" s="85"/>
      <c r="BG288" s="85"/>
      <c r="BH288" s="85"/>
      <c r="BI288" s="85"/>
      <c r="BJ288" s="85"/>
      <c r="BK288" s="85"/>
      <c r="BL288" s="85"/>
      <c r="BM288" s="85"/>
      <c r="BN288" s="85"/>
      <c r="BO288" s="85"/>
      <c r="BP288" s="85"/>
      <c r="BQ288" s="85"/>
      <c r="BR288" s="85"/>
      <c r="BS288" s="85"/>
      <c r="BT288" s="85"/>
      <c r="BU288" s="85"/>
      <c r="BV288" s="85"/>
      <c r="BW288" s="85"/>
      <c r="BX288" s="85"/>
      <c r="BY288" s="85"/>
      <c r="BZ288" s="85"/>
      <c r="CA288" s="85"/>
      <c r="CB288" s="85"/>
      <c r="CC288" s="85"/>
      <c r="CD288" s="85"/>
      <c r="CE288" s="85"/>
      <c r="CF288" s="85"/>
      <c r="CG288" s="85"/>
      <c r="CH288" s="85"/>
      <c r="CI288" s="85"/>
      <c r="CJ288" s="85"/>
    </row>
    <row r="289" spans="1:88" x14ac:dyDescent="0.25">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c r="AA289" s="85"/>
      <c r="AB289" s="85"/>
      <c r="AC289" s="85"/>
      <c r="AD289" s="85"/>
      <c r="AE289" s="85"/>
      <c r="AF289" s="85"/>
      <c r="AG289" s="85"/>
      <c r="AH289" s="85"/>
      <c r="AI289" s="85"/>
      <c r="AJ289" s="85"/>
      <c r="AK289" s="85"/>
      <c r="AL289" s="85"/>
      <c r="AM289" s="85"/>
      <c r="AN289" s="85"/>
      <c r="AO289" s="85"/>
      <c r="AP289" s="85"/>
      <c r="AQ289" s="85"/>
      <c r="AR289" s="85"/>
      <c r="AS289" s="85"/>
      <c r="AT289" s="85"/>
      <c r="AU289" s="85"/>
      <c r="AV289" s="85"/>
      <c r="AW289" s="85"/>
      <c r="AX289" s="85"/>
      <c r="AY289" s="85"/>
      <c r="AZ289" s="85"/>
      <c r="BA289" s="85"/>
      <c r="BB289" s="85"/>
      <c r="BC289" s="85"/>
      <c r="BD289" s="85"/>
      <c r="BE289" s="85"/>
      <c r="BF289" s="85"/>
      <c r="BG289" s="85"/>
      <c r="BH289" s="85"/>
      <c r="BI289" s="85"/>
      <c r="BJ289" s="85"/>
      <c r="BK289" s="85"/>
      <c r="BL289" s="85"/>
      <c r="BM289" s="85"/>
      <c r="BN289" s="85"/>
      <c r="BO289" s="85"/>
      <c r="BP289" s="85"/>
      <c r="BQ289" s="85"/>
      <c r="BR289" s="85"/>
      <c r="BS289" s="85"/>
      <c r="BT289" s="85"/>
      <c r="BU289" s="85"/>
      <c r="BV289" s="85"/>
      <c r="BW289" s="85"/>
      <c r="BX289" s="85"/>
      <c r="BY289" s="85"/>
      <c r="BZ289" s="85"/>
      <c r="CA289" s="85"/>
      <c r="CB289" s="85"/>
      <c r="CC289" s="85"/>
      <c r="CD289" s="85"/>
      <c r="CE289" s="85"/>
      <c r="CF289" s="85"/>
      <c r="CG289" s="85"/>
      <c r="CH289" s="85"/>
      <c r="CI289" s="85"/>
      <c r="CJ289" s="85"/>
    </row>
    <row r="290" spans="1:88" x14ac:dyDescent="0.25">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c r="AA290" s="85"/>
      <c r="AB290" s="85"/>
      <c r="AC290" s="85"/>
      <c r="AD290" s="85"/>
      <c r="AE290" s="85"/>
      <c r="AF290" s="85"/>
      <c r="AG290" s="85"/>
      <c r="AH290" s="85"/>
      <c r="AI290" s="85"/>
      <c r="AJ290" s="85"/>
      <c r="AK290" s="85"/>
      <c r="AL290" s="85"/>
      <c r="AM290" s="85"/>
      <c r="AN290" s="85"/>
      <c r="AO290" s="85"/>
      <c r="AP290" s="85"/>
      <c r="AQ290" s="85"/>
      <c r="AR290" s="85"/>
      <c r="AS290" s="85"/>
      <c r="AT290" s="85"/>
      <c r="AU290" s="85"/>
      <c r="AV290" s="85"/>
      <c r="AW290" s="85"/>
      <c r="AX290" s="85"/>
      <c r="AY290" s="85"/>
      <c r="AZ290" s="85"/>
      <c r="BA290" s="85"/>
      <c r="BB290" s="85"/>
      <c r="BC290" s="85"/>
      <c r="BD290" s="85"/>
      <c r="BE290" s="85"/>
      <c r="BF290" s="85"/>
      <c r="BG290" s="85"/>
      <c r="BH290" s="85"/>
      <c r="BI290" s="85"/>
      <c r="BJ290" s="85"/>
      <c r="BK290" s="85"/>
      <c r="BL290" s="85"/>
      <c r="BM290" s="85"/>
      <c r="BN290" s="85"/>
      <c r="BO290" s="85"/>
      <c r="BP290" s="85"/>
      <c r="BQ290" s="85"/>
      <c r="BR290" s="85"/>
      <c r="BS290" s="85"/>
      <c r="BT290" s="85"/>
      <c r="BU290" s="85"/>
      <c r="BV290" s="85"/>
      <c r="BW290" s="85"/>
      <c r="BX290" s="85"/>
      <c r="BY290" s="85"/>
      <c r="BZ290" s="85"/>
      <c r="CA290" s="85"/>
      <c r="CB290" s="85"/>
      <c r="CC290" s="85"/>
      <c r="CD290" s="85"/>
      <c r="CE290" s="85"/>
      <c r="CF290" s="85"/>
      <c r="CG290" s="85"/>
      <c r="CH290" s="85"/>
      <c r="CI290" s="85"/>
      <c r="CJ290" s="85"/>
    </row>
    <row r="291" spans="1:88" x14ac:dyDescent="0.25">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c r="AA291" s="85"/>
      <c r="AB291" s="85"/>
      <c r="AC291" s="85"/>
      <c r="AD291" s="85"/>
      <c r="AE291" s="85"/>
      <c r="AF291" s="85"/>
      <c r="AG291" s="85"/>
      <c r="AH291" s="85"/>
      <c r="AI291" s="85"/>
      <c r="AJ291" s="85"/>
      <c r="AK291" s="85"/>
      <c r="AL291" s="85"/>
      <c r="AM291" s="85"/>
      <c r="AN291" s="85"/>
      <c r="AO291" s="85"/>
      <c r="AP291" s="85"/>
      <c r="AQ291" s="85"/>
      <c r="AR291" s="85"/>
      <c r="AS291" s="85"/>
      <c r="AT291" s="85"/>
      <c r="AU291" s="85"/>
      <c r="AV291" s="85"/>
      <c r="AW291" s="85"/>
      <c r="AX291" s="85"/>
      <c r="AY291" s="85"/>
      <c r="AZ291" s="85"/>
      <c r="BA291" s="85"/>
      <c r="BB291" s="85"/>
      <c r="BC291" s="85"/>
      <c r="BD291" s="85"/>
      <c r="BE291" s="85"/>
      <c r="BF291" s="85"/>
      <c r="BG291" s="85"/>
      <c r="BH291" s="85"/>
      <c r="BI291" s="85"/>
      <c r="BJ291" s="85"/>
      <c r="BK291" s="85"/>
      <c r="BL291" s="85"/>
      <c r="BM291" s="85"/>
      <c r="BN291" s="85"/>
      <c r="BO291" s="85"/>
      <c r="BP291" s="85"/>
      <c r="BQ291" s="85"/>
      <c r="BR291" s="85"/>
      <c r="BS291" s="85"/>
      <c r="BT291" s="85"/>
      <c r="BU291" s="85"/>
      <c r="BV291" s="85"/>
      <c r="BW291" s="85"/>
      <c r="BX291" s="85"/>
      <c r="BY291" s="85"/>
      <c r="BZ291" s="85"/>
      <c r="CA291" s="85"/>
      <c r="CB291" s="85"/>
      <c r="CC291" s="85"/>
      <c r="CD291" s="85"/>
      <c r="CE291" s="85"/>
      <c r="CF291" s="85"/>
      <c r="CG291" s="85"/>
      <c r="CH291" s="85"/>
      <c r="CI291" s="85"/>
      <c r="CJ291" s="85"/>
    </row>
    <row r="292" spans="1:88" x14ac:dyDescent="0.25">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c r="AA292" s="85"/>
      <c r="AB292" s="85"/>
      <c r="AC292" s="85"/>
      <c r="AD292" s="85"/>
      <c r="AE292" s="85"/>
      <c r="AF292" s="85"/>
      <c r="AG292" s="85"/>
      <c r="AH292" s="85"/>
      <c r="AI292" s="85"/>
      <c r="AJ292" s="85"/>
      <c r="AK292" s="85"/>
      <c r="AL292" s="85"/>
      <c r="AM292" s="85"/>
      <c r="AN292" s="85"/>
      <c r="AO292" s="85"/>
      <c r="AP292" s="85"/>
      <c r="AQ292" s="85"/>
      <c r="AR292" s="85"/>
      <c r="AS292" s="85"/>
      <c r="AT292" s="85"/>
      <c r="AU292" s="85"/>
      <c r="AV292" s="85"/>
      <c r="AW292" s="85"/>
      <c r="AX292" s="85"/>
      <c r="AY292" s="85"/>
      <c r="AZ292" s="85"/>
      <c r="BA292" s="85"/>
      <c r="BB292" s="85"/>
      <c r="BC292" s="85"/>
      <c r="BD292" s="85"/>
      <c r="BE292" s="85"/>
      <c r="BF292" s="85"/>
      <c r="BG292" s="85"/>
      <c r="BH292" s="85"/>
      <c r="BI292" s="85"/>
      <c r="BJ292" s="85"/>
      <c r="BK292" s="85"/>
      <c r="BL292" s="85"/>
      <c r="BM292" s="85"/>
      <c r="BN292" s="85"/>
      <c r="BO292" s="85"/>
      <c r="BP292" s="85"/>
      <c r="BQ292" s="85"/>
      <c r="BR292" s="85"/>
      <c r="BS292" s="85"/>
      <c r="BT292" s="85"/>
      <c r="BU292" s="85"/>
      <c r="BV292" s="85"/>
      <c r="BW292" s="85"/>
      <c r="BX292" s="85"/>
      <c r="BY292" s="85"/>
      <c r="BZ292" s="85"/>
      <c r="CA292" s="85"/>
      <c r="CB292" s="85"/>
      <c r="CC292" s="85"/>
      <c r="CD292" s="85"/>
      <c r="CE292" s="85"/>
      <c r="CF292" s="85"/>
      <c r="CG292" s="85"/>
      <c r="CH292" s="85"/>
      <c r="CI292" s="85"/>
      <c r="CJ292" s="85"/>
    </row>
    <row r="293" spans="1:88" x14ac:dyDescent="0.25">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c r="AA293" s="85"/>
      <c r="AB293" s="85"/>
      <c r="AC293" s="85"/>
      <c r="AD293" s="85"/>
      <c r="AE293" s="85"/>
      <c r="AF293" s="85"/>
      <c r="AG293" s="85"/>
      <c r="AH293" s="85"/>
      <c r="AI293" s="85"/>
      <c r="AJ293" s="85"/>
      <c r="AK293" s="85"/>
      <c r="AL293" s="85"/>
      <c r="AM293" s="85"/>
      <c r="AN293" s="85"/>
      <c r="AO293" s="85"/>
      <c r="AP293" s="85"/>
      <c r="AQ293" s="85"/>
      <c r="AR293" s="85"/>
      <c r="AS293" s="85"/>
      <c r="AT293" s="85"/>
      <c r="AU293" s="85"/>
      <c r="AV293" s="85"/>
      <c r="AW293" s="85"/>
      <c r="AX293" s="85"/>
      <c r="AY293" s="85"/>
      <c r="AZ293" s="85"/>
      <c r="BA293" s="85"/>
      <c r="BB293" s="85"/>
      <c r="BC293" s="85"/>
      <c r="BD293" s="85"/>
      <c r="BE293" s="85"/>
      <c r="BF293" s="85"/>
      <c r="BG293" s="85"/>
      <c r="BH293" s="85"/>
      <c r="BI293" s="85"/>
      <c r="BJ293" s="85"/>
      <c r="BK293" s="85"/>
      <c r="BL293" s="85"/>
      <c r="BM293" s="85"/>
      <c r="BN293" s="85"/>
      <c r="BO293" s="85"/>
      <c r="BP293" s="85"/>
      <c r="BQ293" s="85"/>
      <c r="BR293" s="85"/>
      <c r="BS293" s="85"/>
      <c r="BT293" s="85"/>
      <c r="BU293" s="85"/>
      <c r="BV293" s="85"/>
      <c r="BW293" s="85"/>
      <c r="BX293" s="85"/>
      <c r="BY293" s="85"/>
      <c r="BZ293" s="85"/>
      <c r="CA293" s="85"/>
      <c r="CB293" s="85"/>
      <c r="CC293" s="85"/>
      <c r="CD293" s="85"/>
      <c r="CE293" s="85"/>
      <c r="CF293" s="85"/>
      <c r="CG293" s="85"/>
      <c r="CH293" s="85"/>
      <c r="CI293" s="85"/>
      <c r="CJ293" s="85"/>
    </row>
    <row r="294" spans="1:88" x14ac:dyDescent="0.25">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c r="AA294" s="85"/>
      <c r="AB294" s="85"/>
      <c r="AC294" s="85"/>
      <c r="AD294" s="85"/>
      <c r="AE294" s="85"/>
      <c r="AF294" s="85"/>
      <c r="AG294" s="85"/>
      <c r="AH294" s="85"/>
      <c r="AI294" s="85"/>
      <c r="AJ294" s="85"/>
      <c r="AK294" s="85"/>
      <c r="AL294" s="85"/>
      <c r="AM294" s="85"/>
      <c r="AN294" s="85"/>
      <c r="AO294" s="85"/>
      <c r="AP294" s="85"/>
      <c r="AQ294" s="85"/>
      <c r="AR294" s="85"/>
      <c r="AS294" s="85"/>
      <c r="AT294" s="85"/>
      <c r="AU294" s="85"/>
      <c r="AV294" s="85"/>
      <c r="AW294" s="85"/>
      <c r="AX294" s="85"/>
      <c r="AY294" s="85"/>
      <c r="AZ294" s="85"/>
      <c r="BA294" s="85"/>
      <c r="BB294" s="85"/>
      <c r="BC294" s="85"/>
      <c r="BD294" s="85"/>
      <c r="BE294" s="85"/>
      <c r="BF294" s="85"/>
      <c r="BG294" s="85"/>
      <c r="BH294" s="85"/>
      <c r="BI294" s="85"/>
      <c r="BJ294" s="85"/>
      <c r="BK294" s="85"/>
      <c r="BL294" s="85"/>
      <c r="BM294" s="85"/>
      <c r="BN294" s="85"/>
      <c r="BO294" s="85"/>
      <c r="BP294" s="85"/>
      <c r="BQ294" s="85"/>
      <c r="BR294" s="85"/>
      <c r="BS294" s="85"/>
      <c r="BT294" s="85"/>
      <c r="BU294" s="85"/>
      <c r="BV294" s="85"/>
      <c r="BW294" s="85"/>
      <c r="BX294" s="85"/>
      <c r="BY294" s="85"/>
      <c r="BZ294" s="85"/>
      <c r="CA294" s="85"/>
      <c r="CB294" s="85"/>
      <c r="CC294" s="85"/>
      <c r="CD294" s="85"/>
      <c r="CE294" s="85"/>
      <c r="CF294" s="85"/>
      <c r="CG294" s="85"/>
      <c r="CH294" s="85"/>
      <c r="CI294" s="85"/>
      <c r="CJ294" s="85"/>
    </row>
    <row r="295" spans="1:88" x14ac:dyDescent="0.25">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c r="AA295" s="85"/>
      <c r="AB295" s="85"/>
      <c r="AC295" s="85"/>
      <c r="AD295" s="85"/>
      <c r="AE295" s="85"/>
      <c r="AF295" s="85"/>
      <c r="AG295" s="85"/>
      <c r="AH295" s="85"/>
      <c r="AI295" s="85"/>
      <c r="AJ295" s="85"/>
      <c r="AK295" s="85"/>
      <c r="AL295" s="85"/>
      <c r="AM295" s="85"/>
      <c r="AN295" s="85"/>
      <c r="AO295" s="85"/>
      <c r="AP295" s="85"/>
      <c r="AQ295" s="85"/>
      <c r="AR295" s="85"/>
      <c r="AS295" s="85"/>
      <c r="AT295" s="85"/>
      <c r="AU295" s="85"/>
      <c r="AV295" s="85"/>
      <c r="AW295" s="85"/>
      <c r="AX295" s="85"/>
      <c r="AY295" s="85"/>
      <c r="AZ295" s="85"/>
      <c r="BA295" s="85"/>
      <c r="BB295" s="85"/>
      <c r="BC295" s="85"/>
      <c r="BD295" s="85"/>
      <c r="BE295" s="85"/>
      <c r="BF295" s="85"/>
      <c r="BG295" s="85"/>
      <c r="BH295" s="85"/>
      <c r="BI295" s="85"/>
      <c r="BJ295" s="85"/>
      <c r="BK295" s="85"/>
      <c r="BL295" s="85"/>
      <c r="BM295" s="85"/>
      <c r="BN295" s="85"/>
      <c r="BO295" s="85"/>
      <c r="BP295" s="85"/>
      <c r="BQ295" s="85"/>
      <c r="BR295" s="85"/>
      <c r="BS295" s="85"/>
      <c r="BT295" s="85"/>
      <c r="BU295" s="85"/>
      <c r="BV295" s="85"/>
      <c r="BW295" s="85"/>
      <c r="BX295" s="85"/>
      <c r="BY295" s="85"/>
      <c r="BZ295" s="85"/>
      <c r="CA295" s="85"/>
      <c r="CB295" s="85"/>
      <c r="CC295" s="85"/>
      <c r="CD295" s="85"/>
      <c r="CE295" s="85"/>
      <c r="CF295" s="85"/>
      <c r="CG295" s="85"/>
      <c r="CH295" s="85"/>
      <c r="CI295" s="85"/>
      <c r="CJ295" s="85"/>
    </row>
    <row r="296" spans="1:88" x14ac:dyDescent="0.25">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c r="AA296" s="85"/>
      <c r="AB296" s="85"/>
      <c r="AC296" s="85"/>
      <c r="AD296" s="85"/>
      <c r="AE296" s="85"/>
      <c r="AF296" s="85"/>
      <c r="AG296" s="85"/>
      <c r="AH296" s="85"/>
      <c r="AI296" s="85"/>
      <c r="AJ296" s="85"/>
      <c r="AK296" s="85"/>
      <c r="AL296" s="85"/>
      <c r="AM296" s="85"/>
      <c r="AN296" s="85"/>
      <c r="AO296" s="85"/>
      <c r="AP296" s="85"/>
      <c r="AQ296" s="85"/>
      <c r="AR296" s="85"/>
      <c r="AS296" s="85"/>
      <c r="AT296" s="85"/>
      <c r="AU296" s="85"/>
      <c r="AV296" s="85"/>
      <c r="AW296" s="85"/>
      <c r="AX296" s="85"/>
      <c r="AY296" s="85"/>
      <c r="AZ296" s="85"/>
      <c r="BA296" s="85"/>
      <c r="BB296" s="85"/>
      <c r="BC296" s="85"/>
      <c r="BD296" s="85"/>
      <c r="BE296" s="85"/>
      <c r="BF296" s="85"/>
      <c r="BG296" s="85"/>
      <c r="BH296" s="85"/>
      <c r="BI296" s="85"/>
      <c r="BJ296" s="85"/>
      <c r="BK296" s="85"/>
      <c r="BL296" s="85"/>
      <c r="BM296" s="85"/>
      <c r="BN296" s="85"/>
      <c r="BO296" s="85"/>
      <c r="BP296" s="85"/>
      <c r="BQ296" s="85"/>
      <c r="BR296" s="85"/>
      <c r="BS296" s="85"/>
      <c r="BT296" s="85"/>
      <c r="BU296" s="85"/>
      <c r="BV296" s="85"/>
      <c r="BW296" s="85"/>
      <c r="BX296" s="85"/>
      <c r="BY296" s="85"/>
      <c r="BZ296" s="85"/>
      <c r="CA296" s="85"/>
      <c r="CB296" s="85"/>
      <c r="CC296" s="85"/>
      <c r="CD296" s="85"/>
      <c r="CE296" s="85"/>
      <c r="CF296" s="85"/>
      <c r="CG296" s="85"/>
      <c r="CH296" s="85"/>
      <c r="CI296" s="85"/>
      <c r="CJ296" s="85"/>
    </row>
    <row r="297" spans="1:88" x14ac:dyDescent="0.25">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c r="AA297" s="85"/>
      <c r="AB297" s="85"/>
      <c r="AC297" s="85"/>
      <c r="AD297" s="85"/>
      <c r="AE297" s="85"/>
      <c r="AF297" s="85"/>
      <c r="AG297" s="85"/>
      <c r="AH297" s="85"/>
      <c r="AI297" s="85"/>
      <c r="AJ297" s="85"/>
      <c r="AK297" s="85"/>
      <c r="AL297" s="85"/>
      <c r="AM297" s="85"/>
      <c r="AN297" s="85"/>
      <c r="AO297" s="85"/>
      <c r="AP297" s="85"/>
      <c r="AQ297" s="85"/>
      <c r="AR297" s="85"/>
      <c r="AS297" s="85"/>
      <c r="AT297" s="85"/>
      <c r="AU297" s="85"/>
      <c r="AV297" s="85"/>
      <c r="AW297" s="85"/>
      <c r="AX297" s="85"/>
      <c r="AY297" s="85"/>
      <c r="AZ297" s="85"/>
      <c r="BA297" s="85"/>
      <c r="BB297" s="85"/>
      <c r="BC297" s="85"/>
      <c r="BD297" s="85"/>
      <c r="BE297" s="85"/>
      <c r="BF297" s="85"/>
      <c r="BG297" s="85"/>
      <c r="BH297" s="85"/>
      <c r="BI297" s="85"/>
      <c r="BJ297" s="85"/>
      <c r="BK297" s="85"/>
      <c r="BL297" s="85"/>
      <c r="BM297" s="85"/>
      <c r="BN297" s="85"/>
      <c r="BO297" s="85"/>
      <c r="BP297" s="85"/>
      <c r="BQ297" s="85"/>
      <c r="BR297" s="85"/>
      <c r="BS297" s="85"/>
      <c r="BT297" s="85"/>
      <c r="BU297" s="85"/>
      <c r="BV297" s="85"/>
      <c r="BW297" s="85"/>
      <c r="BX297" s="85"/>
      <c r="BY297" s="85"/>
      <c r="BZ297" s="85"/>
      <c r="CA297" s="85"/>
      <c r="CB297" s="85"/>
      <c r="CC297" s="85"/>
      <c r="CD297" s="85"/>
      <c r="CE297" s="85"/>
      <c r="CF297" s="85"/>
      <c r="CG297" s="85"/>
      <c r="CH297" s="85"/>
      <c r="CI297" s="85"/>
      <c r="CJ297" s="85"/>
    </row>
    <row r="298" spans="1:88" x14ac:dyDescent="0.25">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c r="AA298" s="85"/>
      <c r="AB298" s="85"/>
      <c r="AC298" s="85"/>
      <c r="AD298" s="85"/>
      <c r="AE298" s="85"/>
      <c r="AF298" s="85"/>
      <c r="AG298" s="85"/>
      <c r="AH298" s="85"/>
      <c r="AI298" s="85"/>
      <c r="AJ298" s="85"/>
      <c r="AK298" s="85"/>
      <c r="AL298" s="85"/>
      <c r="AM298" s="85"/>
      <c r="AN298" s="85"/>
      <c r="AO298" s="85"/>
      <c r="AP298" s="85"/>
      <c r="AQ298" s="85"/>
      <c r="AR298" s="85"/>
      <c r="AS298" s="85"/>
      <c r="AT298" s="85"/>
      <c r="AU298" s="85"/>
      <c r="AV298" s="85"/>
      <c r="AW298" s="85"/>
      <c r="AX298" s="85"/>
      <c r="AY298" s="85"/>
      <c r="AZ298" s="85"/>
      <c r="BA298" s="85"/>
      <c r="BB298" s="85"/>
      <c r="BC298" s="85"/>
      <c r="BD298" s="85"/>
      <c r="BE298" s="85"/>
      <c r="BF298" s="85"/>
      <c r="BG298" s="85"/>
      <c r="BH298" s="85"/>
      <c r="BI298" s="85"/>
      <c r="BJ298" s="85"/>
      <c r="BK298" s="85"/>
      <c r="BL298" s="85"/>
      <c r="BM298" s="85"/>
      <c r="BN298" s="85"/>
      <c r="BO298" s="85"/>
      <c r="BP298" s="85"/>
      <c r="BQ298" s="85"/>
      <c r="BR298" s="85"/>
      <c r="BS298" s="85"/>
      <c r="BT298" s="85"/>
      <c r="BU298" s="85"/>
      <c r="BV298" s="85"/>
      <c r="BW298" s="85"/>
      <c r="BX298" s="85"/>
      <c r="BY298" s="85"/>
      <c r="BZ298" s="85"/>
      <c r="CA298" s="85"/>
      <c r="CB298" s="85"/>
      <c r="CC298" s="85"/>
      <c r="CD298" s="85"/>
      <c r="CE298" s="85"/>
      <c r="CF298" s="85"/>
      <c r="CG298" s="85"/>
      <c r="CH298" s="85"/>
      <c r="CI298" s="85"/>
      <c r="CJ298" s="85"/>
    </row>
    <row r="299" spans="1:88" x14ac:dyDescent="0.25">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c r="AA299" s="85"/>
      <c r="AB299" s="85"/>
      <c r="AC299" s="85"/>
      <c r="AD299" s="85"/>
      <c r="AE299" s="85"/>
      <c r="AF299" s="85"/>
      <c r="AG299" s="85"/>
      <c r="AH299" s="85"/>
      <c r="AI299" s="85"/>
      <c r="AJ299" s="85"/>
      <c r="AK299" s="85"/>
      <c r="AL299" s="85"/>
      <c r="AM299" s="85"/>
      <c r="AN299" s="85"/>
      <c r="AO299" s="85"/>
      <c r="AP299" s="85"/>
      <c r="AQ299" s="85"/>
      <c r="AR299" s="85"/>
      <c r="AS299" s="85"/>
      <c r="AT299" s="85"/>
      <c r="AU299" s="85"/>
      <c r="AV299" s="85"/>
      <c r="AW299" s="85"/>
      <c r="AX299" s="85"/>
      <c r="AY299" s="85"/>
      <c r="AZ299" s="85"/>
      <c r="BA299" s="85"/>
      <c r="BB299" s="85"/>
      <c r="BC299" s="85"/>
      <c r="BD299" s="85"/>
      <c r="BE299" s="85"/>
      <c r="BF299" s="85"/>
      <c r="BG299" s="85"/>
      <c r="BH299" s="85"/>
      <c r="BI299" s="85"/>
      <c r="BJ299" s="85"/>
      <c r="BK299" s="85"/>
      <c r="BL299" s="85"/>
      <c r="BM299" s="85"/>
      <c r="BN299" s="85"/>
      <c r="BO299" s="85"/>
      <c r="BP299" s="85"/>
      <c r="BQ299" s="85"/>
      <c r="BR299" s="85"/>
      <c r="BS299" s="85"/>
      <c r="BT299" s="85"/>
      <c r="BU299" s="85"/>
      <c r="BV299" s="85"/>
      <c r="BW299" s="85"/>
      <c r="BX299" s="85"/>
      <c r="BY299" s="85"/>
      <c r="BZ299" s="85"/>
      <c r="CA299" s="85"/>
      <c r="CB299" s="85"/>
      <c r="CC299" s="85"/>
      <c r="CD299" s="85"/>
      <c r="CE299" s="85"/>
      <c r="CF299" s="85"/>
      <c r="CG299" s="85"/>
      <c r="CH299" s="85"/>
      <c r="CI299" s="85"/>
      <c r="CJ299" s="85"/>
    </row>
    <row r="300" spans="1:88" x14ac:dyDescent="0.25">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c r="AA300" s="85"/>
      <c r="AB300" s="85"/>
      <c r="AC300" s="85"/>
      <c r="AD300" s="85"/>
      <c r="AE300" s="85"/>
      <c r="AF300" s="85"/>
      <c r="AG300" s="85"/>
      <c r="AH300" s="85"/>
      <c r="AI300" s="85"/>
      <c r="AJ300" s="85"/>
      <c r="AK300" s="85"/>
      <c r="AL300" s="85"/>
      <c r="AM300" s="85"/>
      <c r="AN300" s="85"/>
      <c r="AO300" s="85"/>
      <c r="AP300" s="85"/>
      <c r="AQ300" s="85"/>
      <c r="AR300" s="85"/>
      <c r="AS300" s="85"/>
      <c r="AT300" s="85"/>
      <c r="AU300" s="85"/>
      <c r="AV300" s="85"/>
      <c r="AW300" s="85"/>
      <c r="AX300" s="85"/>
      <c r="AY300" s="85"/>
      <c r="AZ300" s="85"/>
      <c r="BA300" s="85"/>
      <c r="BB300" s="85"/>
      <c r="BC300" s="85"/>
      <c r="BD300" s="85"/>
      <c r="BE300" s="85"/>
      <c r="BF300" s="85"/>
      <c r="BG300" s="85"/>
      <c r="BH300" s="85"/>
      <c r="BI300" s="85"/>
      <c r="BJ300" s="85"/>
      <c r="BK300" s="85"/>
      <c r="BL300" s="85"/>
      <c r="BM300" s="85"/>
      <c r="BN300" s="85"/>
      <c r="BO300" s="85"/>
      <c r="BP300" s="85"/>
      <c r="BQ300" s="85"/>
      <c r="BR300" s="85"/>
      <c r="BS300" s="85"/>
      <c r="BT300" s="85"/>
      <c r="BU300" s="85"/>
      <c r="BV300" s="85"/>
      <c r="BW300" s="85"/>
      <c r="BX300" s="85"/>
      <c r="BY300" s="85"/>
      <c r="BZ300" s="85"/>
      <c r="CA300" s="85"/>
      <c r="CB300" s="85"/>
      <c r="CC300" s="85"/>
      <c r="CD300" s="85"/>
      <c r="CE300" s="85"/>
      <c r="CF300" s="85"/>
      <c r="CG300" s="85"/>
      <c r="CH300" s="85"/>
      <c r="CI300" s="85"/>
      <c r="CJ300" s="85"/>
    </row>
    <row r="301" spans="1:88" x14ac:dyDescent="0.25">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c r="AA301" s="85"/>
      <c r="AB301" s="85"/>
      <c r="AC301" s="85"/>
      <c r="AD301" s="85"/>
      <c r="AE301" s="85"/>
      <c r="AF301" s="85"/>
      <c r="AG301" s="85"/>
      <c r="AH301" s="85"/>
      <c r="AI301" s="85"/>
      <c r="AJ301" s="85"/>
      <c r="AK301" s="85"/>
      <c r="AL301" s="85"/>
      <c r="AM301" s="85"/>
      <c r="AN301" s="85"/>
      <c r="AO301" s="85"/>
      <c r="AP301" s="85"/>
      <c r="AQ301" s="85"/>
      <c r="AR301" s="85"/>
      <c r="AS301" s="85"/>
      <c r="AT301" s="85"/>
      <c r="AU301" s="85"/>
      <c r="AV301" s="85"/>
      <c r="AW301" s="85"/>
      <c r="AX301" s="85"/>
      <c r="AY301" s="85"/>
      <c r="AZ301" s="85"/>
      <c r="BA301" s="85"/>
      <c r="BB301" s="85"/>
      <c r="BC301" s="85"/>
      <c r="BD301" s="85"/>
      <c r="BE301" s="85"/>
      <c r="BF301" s="85"/>
      <c r="BG301" s="85"/>
      <c r="BH301" s="85"/>
      <c r="BI301" s="85"/>
      <c r="BJ301" s="85"/>
      <c r="BK301" s="85"/>
      <c r="BL301" s="85"/>
      <c r="BM301" s="85"/>
      <c r="BN301" s="85"/>
      <c r="BO301" s="85"/>
      <c r="BP301" s="85"/>
      <c r="BQ301" s="85"/>
      <c r="BR301" s="85"/>
      <c r="BS301" s="85"/>
      <c r="BT301" s="85"/>
      <c r="BU301" s="85"/>
      <c r="BV301" s="85"/>
      <c r="BW301" s="85"/>
      <c r="BX301" s="85"/>
      <c r="BY301" s="85"/>
      <c r="BZ301" s="85"/>
      <c r="CA301" s="85"/>
      <c r="CB301" s="85"/>
      <c r="CC301" s="85"/>
      <c r="CD301" s="85"/>
      <c r="CE301" s="85"/>
      <c r="CF301" s="85"/>
      <c r="CG301" s="85"/>
      <c r="CH301" s="85"/>
      <c r="CI301" s="85"/>
      <c r="CJ301" s="85"/>
    </row>
    <row r="302" spans="1:88" x14ac:dyDescent="0.25">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c r="AA302" s="85"/>
      <c r="AB302" s="85"/>
      <c r="AC302" s="85"/>
      <c r="AD302" s="85"/>
      <c r="AE302" s="85"/>
      <c r="AF302" s="85"/>
      <c r="AG302" s="85"/>
      <c r="AH302" s="85"/>
      <c r="AI302" s="85"/>
      <c r="AJ302" s="85"/>
      <c r="AK302" s="85"/>
      <c r="AL302" s="85"/>
      <c r="AM302" s="85"/>
      <c r="AN302" s="85"/>
      <c r="AO302" s="85"/>
      <c r="AP302" s="85"/>
      <c r="AQ302" s="85"/>
      <c r="AR302" s="85"/>
      <c r="AS302" s="85"/>
      <c r="AT302" s="85"/>
      <c r="AU302" s="85"/>
      <c r="AV302" s="85"/>
      <c r="AW302" s="85"/>
      <c r="AX302" s="85"/>
      <c r="AY302" s="85"/>
      <c r="AZ302" s="85"/>
      <c r="BA302" s="85"/>
      <c r="BB302" s="85"/>
      <c r="BC302" s="85"/>
      <c r="BD302" s="85"/>
      <c r="BE302" s="85"/>
      <c r="BF302" s="85"/>
      <c r="BG302" s="85"/>
      <c r="BH302" s="85"/>
      <c r="BI302" s="85"/>
      <c r="BJ302" s="85"/>
      <c r="BK302" s="85"/>
      <c r="BL302" s="85"/>
      <c r="BM302" s="85"/>
      <c r="BN302" s="85"/>
      <c r="BO302" s="85"/>
      <c r="BP302" s="85"/>
      <c r="BQ302" s="85"/>
      <c r="BR302" s="85"/>
      <c r="BS302" s="85"/>
      <c r="BT302" s="85"/>
      <c r="BU302" s="85"/>
      <c r="BV302" s="85"/>
      <c r="BW302" s="85"/>
      <c r="BX302" s="85"/>
      <c r="BY302" s="85"/>
      <c r="BZ302" s="85"/>
      <c r="CA302" s="85"/>
      <c r="CB302" s="85"/>
      <c r="CC302" s="85"/>
      <c r="CD302" s="85"/>
      <c r="CE302" s="85"/>
      <c r="CF302" s="85"/>
      <c r="CG302" s="85"/>
      <c r="CH302" s="85"/>
      <c r="CI302" s="85"/>
      <c r="CJ302" s="85"/>
    </row>
    <row r="303" spans="1:88" x14ac:dyDescent="0.25">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c r="AA303" s="85"/>
      <c r="AB303" s="85"/>
      <c r="AC303" s="85"/>
      <c r="AD303" s="85"/>
      <c r="AE303" s="85"/>
      <c r="AF303" s="85"/>
      <c r="AG303" s="85"/>
      <c r="AH303" s="85"/>
      <c r="AI303" s="85"/>
      <c r="AJ303" s="85"/>
      <c r="AK303" s="85"/>
      <c r="AL303" s="85"/>
      <c r="AM303" s="85"/>
      <c r="AN303" s="85"/>
      <c r="AO303" s="85"/>
      <c r="AP303" s="85"/>
      <c r="AQ303" s="85"/>
      <c r="AR303" s="85"/>
      <c r="AS303" s="85"/>
      <c r="AT303" s="85"/>
      <c r="AU303" s="85"/>
      <c r="AV303" s="85"/>
      <c r="AW303" s="85"/>
      <c r="AX303" s="85"/>
      <c r="AY303" s="85"/>
      <c r="AZ303" s="85"/>
      <c r="BA303" s="85"/>
      <c r="BB303" s="85"/>
      <c r="BC303" s="85"/>
      <c r="BD303" s="85"/>
      <c r="BE303" s="85"/>
      <c r="BF303" s="85"/>
      <c r="BG303" s="85"/>
      <c r="BH303" s="85"/>
      <c r="BI303" s="85"/>
      <c r="BJ303" s="85"/>
      <c r="BK303" s="85"/>
      <c r="BL303" s="85"/>
      <c r="BM303" s="85"/>
      <c r="BN303" s="85"/>
      <c r="BO303" s="85"/>
      <c r="BP303" s="85"/>
      <c r="BQ303" s="85"/>
      <c r="BR303" s="85"/>
      <c r="BS303" s="85"/>
      <c r="BT303" s="85"/>
      <c r="BU303" s="85"/>
      <c r="BV303" s="85"/>
      <c r="BW303" s="85"/>
      <c r="BX303" s="85"/>
      <c r="BY303" s="85"/>
      <c r="BZ303" s="85"/>
      <c r="CA303" s="85"/>
      <c r="CB303" s="85"/>
      <c r="CC303" s="85"/>
      <c r="CD303" s="85"/>
      <c r="CE303" s="85"/>
      <c r="CF303" s="85"/>
      <c r="CG303" s="85"/>
      <c r="CH303" s="85"/>
      <c r="CI303" s="85"/>
      <c r="CJ303" s="85"/>
    </row>
    <row r="304" spans="1:88" x14ac:dyDescent="0.25">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c r="AA304" s="85"/>
      <c r="AB304" s="85"/>
      <c r="AC304" s="85"/>
      <c r="AD304" s="85"/>
      <c r="AE304" s="85"/>
      <c r="AF304" s="85"/>
      <c r="AG304" s="85"/>
      <c r="AH304" s="85"/>
      <c r="AI304" s="85"/>
      <c r="AJ304" s="85"/>
      <c r="AK304" s="85"/>
      <c r="AL304" s="85"/>
      <c r="AM304" s="85"/>
      <c r="AN304" s="85"/>
      <c r="AO304" s="85"/>
      <c r="AP304" s="85"/>
      <c r="AQ304" s="85"/>
      <c r="AR304" s="85"/>
      <c r="AS304" s="85"/>
      <c r="AT304" s="85"/>
      <c r="AU304" s="85"/>
      <c r="AV304" s="85"/>
      <c r="AW304" s="85"/>
      <c r="AX304" s="85"/>
      <c r="AY304" s="85"/>
      <c r="AZ304" s="85"/>
      <c r="BA304" s="85"/>
      <c r="BB304" s="85"/>
      <c r="BC304" s="85"/>
      <c r="BD304" s="85"/>
      <c r="BE304" s="85"/>
      <c r="BF304" s="85"/>
      <c r="BG304" s="85"/>
      <c r="BH304" s="85"/>
      <c r="BI304" s="85"/>
      <c r="BJ304" s="85"/>
      <c r="BK304" s="85"/>
      <c r="BL304" s="85"/>
      <c r="BM304" s="85"/>
      <c r="BN304" s="85"/>
      <c r="BO304" s="85"/>
      <c r="BP304" s="85"/>
      <c r="BQ304" s="85"/>
      <c r="BR304" s="85"/>
      <c r="BS304" s="85"/>
      <c r="BT304" s="85"/>
      <c r="BU304" s="85"/>
      <c r="BV304" s="85"/>
      <c r="BW304" s="85"/>
      <c r="BX304" s="85"/>
      <c r="BY304" s="85"/>
      <c r="BZ304" s="85"/>
      <c r="CA304" s="85"/>
      <c r="CB304" s="85"/>
      <c r="CC304" s="85"/>
      <c r="CD304" s="85"/>
      <c r="CE304" s="85"/>
      <c r="CF304" s="85"/>
      <c r="CG304" s="85"/>
      <c r="CH304" s="85"/>
      <c r="CI304" s="85"/>
      <c r="CJ304" s="85"/>
    </row>
    <row r="305" spans="1:88" x14ac:dyDescent="0.25">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c r="AA305" s="85"/>
      <c r="AB305" s="85"/>
      <c r="AC305" s="85"/>
      <c r="AD305" s="85"/>
      <c r="AE305" s="85"/>
      <c r="AF305" s="85"/>
      <c r="AG305" s="85"/>
      <c r="AH305" s="85"/>
      <c r="AI305" s="85"/>
      <c r="AJ305" s="85"/>
      <c r="AK305" s="85"/>
      <c r="AL305" s="85"/>
      <c r="AM305" s="85"/>
      <c r="AN305" s="85"/>
      <c r="AO305" s="85"/>
      <c r="AP305" s="85"/>
      <c r="AQ305" s="85"/>
      <c r="AR305" s="85"/>
      <c r="AS305" s="85"/>
      <c r="AT305" s="85"/>
      <c r="AU305" s="85"/>
      <c r="AV305" s="85"/>
      <c r="AW305" s="85"/>
      <c r="AX305" s="85"/>
      <c r="AY305" s="85"/>
      <c r="AZ305" s="85"/>
      <c r="BA305" s="85"/>
      <c r="BB305" s="85"/>
      <c r="BC305" s="85"/>
      <c r="BD305" s="85"/>
      <c r="BE305" s="85"/>
      <c r="BF305" s="85"/>
      <c r="BG305" s="85"/>
      <c r="BH305" s="85"/>
      <c r="BI305" s="85"/>
      <c r="BJ305" s="85"/>
      <c r="BK305" s="85"/>
      <c r="BL305" s="85"/>
      <c r="BM305" s="85"/>
      <c r="BN305" s="85"/>
      <c r="BO305" s="85"/>
      <c r="BP305" s="85"/>
      <c r="BQ305" s="85"/>
      <c r="BR305" s="85"/>
      <c r="BS305" s="85"/>
      <c r="BT305" s="85"/>
      <c r="BU305" s="85"/>
      <c r="BV305" s="85"/>
      <c r="BW305" s="85"/>
      <c r="BX305" s="85"/>
      <c r="BY305" s="85"/>
      <c r="BZ305" s="85"/>
      <c r="CA305" s="85"/>
      <c r="CB305" s="85"/>
      <c r="CC305" s="85"/>
      <c r="CD305" s="85"/>
      <c r="CE305" s="85"/>
      <c r="CF305" s="85"/>
      <c r="CG305" s="85"/>
      <c r="CH305" s="85"/>
      <c r="CI305" s="85"/>
      <c r="CJ305" s="85"/>
    </row>
    <row r="306" spans="1:88" x14ac:dyDescent="0.25">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c r="AA306" s="85"/>
      <c r="AB306" s="85"/>
      <c r="AC306" s="85"/>
      <c r="AD306" s="85"/>
      <c r="AE306" s="85"/>
      <c r="AF306" s="85"/>
      <c r="AG306" s="85"/>
      <c r="AH306" s="85"/>
      <c r="AI306" s="85"/>
      <c r="AJ306" s="85"/>
      <c r="AK306" s="85"/>
      <c r="AL306" s="85"/>
      <c r="AM306" s="85"/>
      <c r="AN306" s="85"/>
      <c r="AO306" s="85"/>
      <c r="AP306" s="85"/>
      <c r="AQ306" s="85"/>
      <c r="AR306" s="85"/>
      <c r="AS306" s="85"/>
      <c r="AT306" s="85"/>
      <c r="AU306" s="85"/>
      <c r="AV306" s="85"/>
      <c r="AW306" s="85"/>
      <c r="AX306" s="85"/>
      <c r="AY306" s="85"/>
      <c r="AZ306" s="85"/>
      <c r="BA306" s="85"/>
      <c r="BB306" s="85"/>
      <c r="BC306" s="85"/>
      <c r="BD306" s="85"/>
      <c r="BE306" s="85"/>
      <c r="BF306" s="85"/>
      <c r="BG306" s="85"/>
      <c r="BH306" s="85"/>
      <c r="BI306" s="85"/>
      <c r="BJ306" s="85"/>
      <c r="BK306" s="85"/>
      <c r="BL306" s="85"/>
      <c r="BM306" s="85"/>
      <c r="BN306" s="85"/>
      <c r="BO306" s="85"/>
      <c r="BP306" s="85"/>
      <c r="BQ306" s="85"/>
      <c r="BR306" s="85"/>
      <c r="BS306" s="85"/>
      <c r="BT306" s="85"/>
      <c r="BU306" s="85"/>
      <c r="BV306" s="85"/>
      <c r="BW306" s="85"/>
      <c r="BX306" s="85"/>
      <c r="BY306" s="85"/>
      <c r="BZ306" s="85"/>
      <c r="CA306" s="85"/>
      <c r="CB306" s="85"/>
      <c r="CC306" s="85"/>
      <c r="CD306" s="85"/>
      <c r="CE306" s="85"/>
      <c r="CF306" s="85"/>
      <c r="CG306" s="85"/>
      <c r="CH306" s="85"/>
      <c r="CI306" s="85"/>
      <c r="CJ306" s="85"/>
    </row>
    <row r="307" spans="1:88" x14ac:dyDescent="0.25">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c r="AA307" s="85"/>
      <c r="AB307" s="85"/>
      <c r="AC307" s="85"/>
      <c r="AD307" s="85"/>
      <c r="AE307" s="85"/>
      <c r="AF307" s="85"/>
      <c r="AG307" s="85"/>
      <c r="AH307" s="85"/>
      <c r="AI307" s="85"/>
      <c r="AJ307" s="85"/>
      <c r="AK307" s="85"/>
      <c r="AL307" s="85"/>
      <c r="AM307" s="85"/>
      <c r="AN307" s="85"/>
      <c r="AO307" s="85"/>
      <c r="AP307" s="85"/>
      <c r="AQ307" s="85"/>
      <c r="AR307" s="85"/>
      <c r="AS307" s="85"/>
      <c r="AT307" s="85"/>
      <c r="AU307" s="85"/>
      <c r="AV307" s="85"/>
      <c r="AW307" s="85"/>
      <c r="AX307" s="85"/>
      <c r="AY307" s="85"/>
      <c r="AZ307" s="85"/>
      <c r="BA307" s="85"/>
      <c r="BB307" s="85"/>
      <c r="BC307" s="85"/>
      <c r="BD307" s="85"/>
      <c r="BE307" s="85"/>
      <c r="BF307" s="85"/>
      <c r="BG307" s="85"/>
      <c r="BH307" s="85"/>
      <c r="BI307" s="85"/>
      <c r="BJ307" s="85"/>
      <c r="BK307" s="85"/>
      <c r="BL307" s="85"/>
      <c r="BM307" s="85"/>
      <c r="BN307" s="85"/>
      <c r="BO307" s="85"/>
      <c r="BP307" s="85"/>
      <c r="BQ307" s="85"/>
      <c r="BR307" s="85"/>
      <c r="BS307" s="85"/>
      <c r="BT307" s="85"/>
      <c r="BU307" s="85"/>
      <c r="BV307" s="85"/>
      <c r="BW307" s="85"/>
      <c r="BX307" s="85"/>
      <c r="BY307" s="85"/>
      <c r="BZ307" s="85"/>
      <c r="CA307" s="85"/>
      <c r="CB307" s="85"/>
      <c r="CC307" s="85"/>
      <c r="CD307" s="85"/>
      <c r="CE307" s="85"/>
      <c r="CF307" s="85"/>
      <c r="CG307" s="85"/>
      <c r="CH307" s="85"/>
      <c r="CI307" s="85"/>
      <c r="CJ307" s="85"/>
    </row>
    <row r="308" spans="1:88" x14ac:dyDescent="0.25">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c r="AA308" s="85"/>
      <c r="AB308" s="85"/>
      <c r="AC308" s="85"/>
      <c r="AD308" s="85"/>
      <c r="AE308" s="85"/>
      <c r="AF308" s="85"/>
      <c r="AG308" s="85"/>
      <c r="AH308" s="85"/>
      <c r="AI308" s="85"/>
      <c r="AJ308" s="85"/>
      <c r="AK308" s="85"/>
      <c r="AL308" s="85"/>
      <c r="AM308" s="85"/>
      <c r="AN308" s="85"/>
      <c r="AO308" s="85"/>
      <c r="AP308" s="85"/>
      <c r="AQ308" s="85"/>
      <c r="AR308" s="85"/>
      <c r="AS308" s="85"/>
      <c r="AT308" s="85"/>
      <c r="AU308" s="85"/>
      <c r="AV308" s="85"/>
      <c r="AW308" s="85"/>
      <c r="AX308" s="85"/>
      <c r="AY308" s="85"/>
      <c r="AZ308" s="85"/>
      <c r="BA308" s="85"/>
      <c r="BB308" s="85"/>
      <c r="BC308" s="85"/>
      <c r="BD308" s="85"/>
      <c r="BE308" s="85"/>
      <c r="BF308" s="85"/>
      <c r="BG308" s="85"/>
      <c r="BH308" s="85"/>
      <c r="BI308" s="85"/>
      <c r="BJ308" s="85"/>
      <c r="BK308" s="85"/>
      <c r="BL308" s="85"/>
      <c r="BM308" s="85"/>
      <c r="BN308" s="85"/>
      <c r="BO308" s="85"/>
      <c r="BP308" s="85"/>
      <c r="BQ308" s="85"/>
      <c r="BR308" s="85"/>
      <c r="BS308" s="85"/>
      <c r="BT308" s="85"/>
      <c r="BU308" s="85"/>
      <c r="BV308" s="85"/>
      <c r="BW308" s="85"/>
      <c r="BX308" s="85"/>
      <c r="BY308" s="85"/>
      <c r="BZ308" s="85"/>
      <c r="CA308" s="85"/>
      <c r="CB308" s="85"/>
      <c r="CC308" s="85"/>
      <c r="CD308" s="85"/>
      <c r="CE308" s="85"/>
      <c r="CF308" s="85"/>
      <c r="CG308" s="85"/>
      <c r="CH308" s="85"/>
      <c r="CI308" s="85"/>
      <c r="CJ308" s="85"/>
    </row>
    <row r="309" spans="1:88" x14ac:dyDescent="0.25">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c r="AA309" s="85"/>
      <c r="AB309" s="85"/>
      <c r="AC309" s="85"/>
      <c r="AD309" s="85"/>
      <c r="AE309" s="85"/>
      <c r="AF309" s="85"/>
      <c r="AG309" s="85"/>
      <c r="AH309" s="85"/>
      <c r="AI309" s="85"/>
      <c r="AJ309" s="85"/>
      <c r="AK309" s="85"/>
      <c r="AL309" s="85"/>
      <c r="AM309" s="85"/>
      <c r="AN309" s="85"/>
      <c r="AO309" s="85"/>
      <c r="AP309" s="85"/>
      <c r="AQ309" s="85"/>
      <c r="AR309" s="85"/>
      <c r="AS309" s="85"/>
      <c r="AT309" s="85"/>
      <c r="AU309" s="85"/>
      <c r="AV309" s="85"/>
      <c r="AW309" s="85"/>
      <c r="AX309" s="85"/>
      <c r="AY309" s="85"/>
      <c r="AZ309" s="85"/>
      <c r="BA309" s="85"/>
      <c r="BB309" s="85"/>
      <c r="BC309" s="85"/>
      <c r="BD309" s="85"/>
      <c r="BE309" s="85"/>
      <c r="BF309" s="85"/>
      <c r="BG309" s="85"/>
      <c r="BH309" s="85"/>
      <c r="BI309" s="85"/>
      <c r="BJ309" s="85"/>
      <c r="BK309" s="85"/>
      <c r="BL309" s="85"/>
      <c r="BM309" s="85"/>
      <c r="BN309" s="85"/>
      <c r="BO309" s="85"/>
      <c r="BP309" s="85"/>
      <c r="BQ309" s="85"/>
      <c r="BR309" s="85"/>
      <c r="BS309" s="85"/>
      <c r="BT309" s="85"/>
      <c r="BU309" s="85"/>
      <c r="BV309" s="85"/>
      <c r="BW309" s="85"/>
      <c r="BX309" s="85"/>
      <c r="BY309" s="85"/>
      <c r="BZ309" s="85"/>
      <c r="CA309" s="85"/>
      <c r="CB309" s="85"/>
      <c r="CC309" s="85"/>
      <c r="CD309" s="85"/>
      <c r="CE309" s="85"/>
      <c r="CF309" s="85"/>
      <c r="CG309" s="85"/>
      <c r="CH309" s="85"/>
      <c r="CI309" s="85"/>
      <c r="CJ309" s="85"/>
    </row>
    <row r="310" spans="1:88" x14ac:dyDescent="0.25">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c r="AA310" s="85"/>
      <c r="AB310" s="85"/>
      <c r="AC310" s="85"/>
      <c r="AD310" s="85"/>
      <c r="AE310" s="85"/>
      <c r="AF310" s="85"/>
      <c r="AG310" s="85"/>
      <c r="AH310" s="85"/>
      <c r="AI310" s="85"/>
      <c r="AJ310" s="85"/>
      <c r="AK310" s="85"/>
      <c r="AL310" s="85"/>
      <c r="AM310" s="85"/>
      <c r="AN310" s="85"/>
      <c r="AO310" s="85"/>
      <c r="AP310" s="85"/>
      <c r="AQ310" s="85"/>
      <c r="AR310" s="85"/>
      <c r="AS310" s="85"/>
      <c r="AT310" s="85"/>
      <c r="AU310" s="85"/>
      <c r="AV310" s="85"/>
      <c r="AW310" s="85"/>
      <c r="AX310" s="85"/>
      <c r="AY310" s="85"/>
      <c r="AZ310" s="85"/>
      <c r="BA310" s="85"/>
      <c r="BB310" s="85"/>
      <c r="BC310" s="85"/>
      <c r="BD310" s="85"/>
      <c r="BE310" s="85"/>
      <c r="BF310" s="85"/>
      <c r="BG310" s="85"/>
      <c r="BH310" s="85"/>
      <c r="BI310" s="85"/>
      <c r="BJ310" s="85"/>
      <c r="BK310" s="85"/>
      <c r="BL310" s="85"/>
      <c r="BM310" s="85"/>
      <c r="BN310" s="85"/>
      <c r="BO310" s="85"/>
      <c r="BP310" s="85"/>
      <c r="BQ310" s="85"/>
      <c r="BR310" s="85"/>
      <c r="BS310" s="85"/>
      <c r="BT310" s="85"/>
      <c r="BU310" s="85"/>
      <c r="BV310" s="85"/>
      <c r="BW310" s="85"/>
      <c r="BX310" s="85"/>
      <c r="BY310" s="85"/>
      <c r="BZ310" s="85"/>
      <c r="CA310" s="85"/>
      <c r="CB310" s="85"/>
      <c r="CC310" s="85"/>
      <c r="CD310" s="85"/>
      <c r="CE310" s="85"/>
      <c r="CF310" s="85"/>
      <c r="CG310" s="85"/>
      <c r="CH310" s="85"/>
      <c r="CI310" s="85"/>
      <c r="CJ310" s="85"/>
    </row>
    <row r="311" spans="1:88" x14ac:dyDescent="0.25">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c r="AA311" s="85"/>
      <c r="AB311" s="85"/>
      <c r="AC311" s="85"/>
      <c r="AD311" s="85"/>
      <c r="AE311" s="85"/>
      <c r="AF311" s="85"/>
      <c r="AG311" s="85"/>
      <c r="AH311" s="85"/>
      <c r="AI311" s="85"/>
      <c r="AJ311" s="85"/>
      <c r="AK311" s="85"/>
      <c r="AL311" s="85"/>
      <c r="AM311" s="85"/>
      <c r="AN311" s="85"/>
      <c r="AO311" s="85"/>
      <c r="AP311" s="85"/>
      <c r="AQ311" s="85"/>
      <c r="AR311" s="85"/>
      <c r="AS311" s="85"/>
      <c r="AT311" s="85"/>
      <c r="AU311" s="85"/>
      <c r="AV311" s="85"/>
      <c r="AW311" s="85"/>
      <c r="AX311" s="85"/>
      <c r="AY311" s="85"/>
      <c r="AZ311" s="85"/>
      <c r="BA311" s="85"/>
      <c r="BB311" s="85"/>
      <c r="BC311" s="85"/>
      <c r="BD311" s="85"/>
      <c r="BE311" s="85"/>
      <c r="BF311" s="85"/>
      <c r="BG311" s="85"/>
      <c r="BH311" s="85"/>
      <c r="BI311" s="85"/>
      <c r="BJ311" s="85"/>
      <c r="BK311" s="85"/>
      <c r="BL311" s="85"/>
      <c r="BM311" s="85"/>
      <c r="BN311" s="85"/>
      <c r="BO311" s="85"/>
      <c r="BP311" s="85"/>
      <c r="BQ311" s="85"/>
      <c r="BR311" s="85"/>
      <c r="BS311" s="85"/>
      <c r="BT311" s="85"/>
      <c r="BU311" s="85"/>
      <c r="BV311" s="85"/>
      <c r="BW311" s="85"/>
      <c r="BX311" s="85"/>
      <c r="BY311" s="85"/>
      <c r="BZ311" s="85"/>
      <c r="CA311" s="85"/>
      <c r="CB311" s="85"/>
      <c r="CC311" s="85"/>
      <c r="CD311" s="85"/>
      <c r="CE311" s="85"/>
      <c r="CF311" s="85"/>
      <c r="CG311" s="85"/>
      <c r="CH311" s="85"/>
      <c r="CI311" s="85"/>
      <c r="CJ311" s="85"/>
    </row>
    <row r="312" spans="1:88" x14ac:dyDescent="0.25">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c r="AA312" s="85"/>
      <c r="AB312" s="85"/>
      <c r="AC312" s="85"/>
      <c r="AD312" s="85"/>
      <c r="AE312" s="85"/>
      <c r="AF312" s="85"/>
      <c r="AG312" s="85"/>
      <c r="AH312" s="85"/>
      <c r="AI312" s="85"/>
      <c r="AJ312" s="85"/>
      <c r="AK312" s="85"/>
      <c r="AL312" s="85"/>
      <c r="AM312" s="85"/>
      <c r="AN312" s="85"/>
      <c r="AO312" s="85"/>
      <c r="AP312" s="85"/>
      <c r="AQ312" s="85"/>
      <c r="AR312" s="85"/>
      <c r="AS312" s="85"/>
      <c r="AT312" s="85"/>
      <c r="AU312" s="85"/>
      <c r="AV312" s="85"/>
      <c r="AW312" s="85"/>
      <c r="AX312" s="85"/>
      <c r="AY312" s="85"/>
      <c r="AZ312" s="85"/>
      <c r="BA312" s="85"/>
      <c r="BB312" s="85"/>
      <c r="BC312" s="85"/>
      <c r="BD312" s="85"/>
      <c r="BE312" s="85"/>
      <c r="BF312" s="85"/>
      <c r="BG312" s="85"/>
      <c r="BH312" s="85"/>
      <c r="BI312" s="85"/>
      <c r="BJ312" s="85"/>
      <c r="BK312" s="85"/>
      <c r="BL312" s="85"/>
      <c r="BM312" s="85"/>
      <c r="BN312" s="85"/>
      <c r="BO312" s="85"/>
      <c r="BP312" s="85"/>
      <c r="BQ312" s="85"/>
      <c r="BR312" s="85"/>
      <c r="BS312" s="85"/>
      <c r="BT312" s="85"/>
      <c r="BU312" s="85"/>
      <c r="BV312" s="85"/>
      <c r="BW312" s="85"/>
      <c r="BX312" s="85"/>
      <c r="BY312" s="85"/>
      <c r="BZ312" s="85"/>
      <c r="CA312" s="85"/>
      <c r="CB312" s="85"/>
      <c r="CC312" s="85"/>
      <c r="CD312" s="85"/>
      <c r="CE312" s="85"/>
      <c r="CF312" s="85"/>
      <c r="CG312" s="85"/>
      <c r="CH312" s="85"/>
      <c r="CI312" s="85"/>
      <c r="CJ312" s="85"/>
    </row>
    <row r="313" spans="1:88" x14ac:dyDescent="0.25">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c r="AA313" s="85"/>
      <c r="AB313" s="85"/>
      <c r="AC313" s="85"/>
      <c r="AD313" s="85"/>
      <c r="AE313" s="85"/>
      <c r="AF313" s="85"/>
      <c r="AG313" s="85"/>
      <c r="AH313" s="85"/>
      <c r="AI313" s="85"/>
      <c r="AJ313" s="85"/>
      <c r="AK313" s="85"/>
      <c r="AL313" s="85"/>
      <c r="AM313" s="85"/>
      <c r="AN313" s="85"/>
      <c r="AO313" s="85"/>
      <c r="AP313" s="85"/>
      <c r="AQ313" s="85"/>
      <c r="AR313" s="85"/>
      <c r="AS313" s="85"/>
      <c r="AT313" s="85"/>
      <c r="AU313" s="85"/>
      <c r="AV313" s="85"/>
      <c r="AW313" s="85"/>
      <c r="AX313" s="85"/>
      <c r="AY313" s="85"/>
      <c r="AZ313" s="85"/>
      <c r="BA313" s="85"/>
      <c r="BB313" s="85"/>
      <c r="BC313" s="85"/>
      <c r="BD313" s="85"/>
      <c r="BE313" s="85"/>
      <c r="BF313" s="85"/>
      <c r="BG313" s="85"/>
      <c r="BH313" s="85"/>
      <c r="BI313" s="85"/>
      <c r="BJ313" s="85"/>
      <c r="BK313" s="85"/>
      <c r="BL313" s="85"/>
      <c r="BM313" s="85"/>
      <c r="BN313" s="85"/>
      <c r="BO313" s="85"/>
      <c r="BP313" s="85"/>
      <c r="BQ313" s="85"/>
      <c r="BR313" s="85"/>
      <c r="BS313" s="85"/>
      <c r="BT313" s="85"/>
      <c r="BU313" s="85"/>
      <c r="BV313" s="85"/>
      <c r="BW313" s="85"/>
      <c r="BX313" s="85"/>
      <c r="BY313" s="85"/>
      <c r="BZ313" s="85"/>
      <c r="CA313" s="85"/>
      <c r="CB313" s="85"/>
      <c r="CC313" s="85"/>
      <c r="CD313" s="85"/>
      <c r="CE313" s="85"/>
      <c r="CF313" s="85"/>
      <c r="CG313" s="85"/>
      <c r="CH313" s="85"/>
      <c r="CI313" s="85"/>
      <c r="CJ313" s="85"/>
    </row>
    <row r="314" spans="1:88" x14ac:dyDescent="0.25">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c r="AA314" s="85"/>
      <c r="AB314" s="85"/>
      <c r="AC314" s="85"/>
      <c r="AD314" s="85"/>
      <c r="AE314" s="85"/>
      <c r="AF314" s="85"/>
      <c r="AG314" s="85"/>
      <c r="AH314" s="85"/>
      <c r="AI314" s="85"/>
      <c r="AJ314" s="85"/>
      <c r="AK314" s="85"/>
      <c r="AL314" s="85"/>
      <c r="AM314" s="85"/>
      <c r="AN314" s="85"/>
      <c r="AO314" s="85"/>
      <c r="AP314" s="85"/>
      <c r="AQ314" s="85"/>
      <c r="AR314" s="85"/>
      <c r="AS314" s="85"/>
      <c r="AT314" s="85"/>
      <c r="AU314" s="85"/>
      <c r="AV314" s="85"/>
      <c r="AW314" s="85"/>
      <c r="AX314" s="85"/>
      <c r="AY314" s="85"/>
      <c r="AZ314" s="85"/>
      <c r="BA314" s="85"/>
      <c r="BB314" s="85"/>
      <c r="BC314" s="85"/>
      <c r="BD314" s="85"/>
      <c r="BE314" s="85"/>
      <c r="BF314" s="85"/>
      <c r="BG314" s="85"/>
      <c r="BH314" s="85"/>
      <c r="BI314" s="85"/>
      <c r="BJ314" s="85"/>
      <c r="BK314" s="85"/>
      <c r="BL314" s="85"/>
      <c r="BM314" s="85"/>
      <c r="BN314" s="85"/>
      <c r="BO314" s="85"/>
      <c r="BP314" s="85"/>
      <c r="BQ314" s="85"/>
      <c r="BR314" s="85"/>
      <c r="BS314" s="85"/>
      <c r="BT314" s="85"/>
      <c r="BU314" s="85"/>
      <c r="BV314" s="85"/>
      <c r="BW314" s="85"/>
      <c r="BX314" s="85"/>
      <c r="BY314" s="85"/>
      <c r="BZ314" s="85"/>
      <c r="CA314" s="85"/>
      <c r="CB314" s="85"/>
      <c r="CC314" s="85"/>
      <c r="CD314" s="85"/>
      <c r="CE314" s="85"/>
      <c r="CF314" s="85"/>
      <c r="CG314" s="85"/>
      <c r="CH314" s="85"/>
      <c r="CI314" s="85"/>
      <c r="CJ314" s="85"/>
    </row>
    <row r="315" spans="1:88" x14ac:dyDescent="0.25">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c r="AA315" s="85"/>
      <c r="AB315" s="85"/>
      <c r="AC315" s="85"/>
      <c r="AD315" s="85"/>
      <c r="AE315" s="85"/>
      <c r="AF315" s="85"/>
      <c r="AG315" s="85"/>
      <c r="AH315" s="85"/>
      <c r="AI315" s="85"/>
      <c r="AJ315" s="85"/>
      <c r="AK315" s="85"/>
      <c r="AL315" s="85"/>
      <c r="AM315" s="85"/>
      <c r="AN315" s="85"/>
      <c r="AO315" s="85"/>
      <c r="AP315" s="85"/>
      <c r="AQ315" s="85"/>
      <c r="AR315" s="85"/>
      <c r="AS315" s="85"/>
      <c r="AT315" s="85"/>
      <c r="AU315" s="85"/>
      <c r="AV315" s="85"/>
      <c r="AW315" s="85"/>
      <c r="AX315" s="85"/>
      <c r="AY315" s="85"/>
      <c r="AZ315" s="85"/>
      <c r="BA315" s="85"/>
      <c r="BB315" s="85"/>
      <c r="BC315" s="85"/>
      <c r="BD315" s="85"/>
      <c r="BE315" s="85"/>
      <c r="BF315" s="85"/>
      <c r="BG315" s="85"/>
      <c r="BH315" s="85"/>
      <c r="BI315" s="85"/>
      <c r="BJ315" s="85"/>
      <c r="BK315" s="85"/>
      <c r="BL315" s="85"/>
      <c r="BM315" s="85"/>
      <c r="BN315" s="85"/>
      <c r="BO315" s="85"/>
      <c r="BP315" s="85"/>
      <c r="BQ315" s="85"/>
      <c r="BR315" s="85"/>
      <c r="BS315" s="85"/>
      <c r="BT315" s="85"/>
      <c r="BU315" s="85"/>
      <c r="BV315" s="85"/>
      <c r="BW315" s="85"/>
      <c r="BX315" s="85"/>
      <c r="BY315" s="85"/>
      <c r="BZ315" s="85"/>
      <c r="CA315" s="85"/>
      <c r="CB315" s="85"/>
      <c r="CC315" s="85"/>
      <c r="CD315" s="85"/>
      <c r="CE315" s="85"/>
      <c r="CF315" s="85"/>
      <c r="CG315" s="85"/>
      <c r="CH315" s="85"/>
      <c r="CI315" s="85"/>
      <c r="CJ315" s="85"/>
    </row>
    <row r="316" spans="1:88" x14ac:dyDescent="0.25">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c r="AA316" s="85"/>
      <c r="AB316" s="85"/>
      <c r="AC316" s="85"/>
      <c r="AD316" s="85"/>
      <c r="AE316" s="85"/>
      <c r="AF316" s="85"/>
      <c r="AG316" s="85"/>
      <c r="AH316" s="85"/>
      <c r="AI316" s="85"/>
      <c r="AJ316" s="85"/>
      <c r="AK316" s="85"/>
      <c r="AL316" s="85"/>
      <c r="AM316" s="85"/>
      <c r="AN316" s="85"/>
      <c r="AO316" s="85"/>
      <c r="AP316" s="85"/>
      <c r="AQ316" s="85"/>
      <c r="AR316" s="85"/>
      <c r="AS316" s="85"/>
      <c r="AT316" s="85"/>
      <c r="AU316" s="85"/>
      <c r="AV316" s="85"/>
      <c r="AW316" s="85"/>
      <c r="AX316" s="85"/>
      <c r="AY316" s="85"/>
      <c r="AZ316" s="85"/>
      <c r="BA316" s="85"/>
      <c r="BB316" s="85"/>
      <c r="BC316" s="85"/>
      <c r="BD316" s="85"/>
      <c r="BE316" s="85"/>
      <c r="BF316" s="85"/>
      <c r="BG316" s="85"/>
      <c r="BH316" s="85"/>
      <c r="BI316" s="85"/>
      <c r="BJ316" s="85"/>
      <c r="BK316" s="85"/>
      <c r="BL316" s="85"/>
      <c r="BM316" s="85"/>
      <c r="BN316" s="85"/>
      <c r="BO316" s="85"/>
      <c r="BP316" s="85"/>
      <c r="BQ316" s="85"/>
      <c r="BR316" s="85"/>
      <c r="BS316" s="85"/>
      <c r="BT316" s="85"/>
      <c r="BU316" s="85"/>
      <c r="BV316" s="85"/>
      <c r="BW316" s="85"/>
      <c r="BX316" s="85"/>
      <c r="BY316" s="85"/>
      <c r="BZ316" s="85"/>
      <c r="CA316" s="85"/>
      <c r="CB316" s="85"/>
      <c r="CC316" s="85"/>
      <c r="CD316" s="85"/>
      <c r="CE316" s="85"/>
      <c r="CF316" s="85"/>
      <c r="CG316" s="85"/>
      <c r="CH316" s="85"/>
      <c r="CI316" s="85"/>
      <c r="CJ316" s="85"/>
    </row>
    <row r="317" spans="1:88" x14ac:dyDescent="0.25">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c r="AA317" s="85"/>
      <c r="AB317" s="85"/>
      <c r="AC317" s="85"/>
      <c r="AD317" s="85"/>
      <c r="AE317" s="85"/>
      <c r="AF317" s="85"/>
      <c r="AG317" s="85"/>
      <c r="AH317" s="85"/>
      <c r="AI317" s="85"/>
      <c r="AJ317" s="85"/>
      <c r="AK317" s="85"/>
      <c r="AL317" s="85"/>
      <c r="AM317" s="85"/>
      <c r="AN317" s="85"/>
      <c r="AO317" s="85"/>
      <c r="AP317" s="85"/>
      <c r="AQ317" s="85"/>
      <c r="AR317" s="85"/>
      <c r="AS317" s="85"/>
      <c r="AT317" s="85"/>
      <c r="AU317" s="85"/>
      <c r="AV317" s="85"/>
      <c r="AW317" s="85"/>
      <c r="AX317" s="85"/>
      <c r="AY317" s="85"/>
      <c r="AZ317" s="85"/>
      <c r="BA317" s="85"/>
      <c r="BB317" s="85"/>
      <c r="BC317" s="85"/>
      <c r="BD317" s="85"/>
      <c r="BE317" s="85"/>
      <c r="BF317" s="85"/>
      <c r="BG317" s="85"/>
      <c r="BH317" s="85"/>
      <c r="BI317" s="85"/>
      <c r="BJ317" s="85"/>
      <c r="BK317" s="85"/>
      <c r="BL317" s="85"/>
      <c r="BM317" s="85"/>
      <c r="BN317" s="85"/>
      <c r="BO317" s="85"/>
      <c r="BP317" s="85"/>
      <c r="BQ317" s="85"/>
      <c r="BR317" s="85"/>
      <c r="BS317" s="85"/>
      <c r="BT317" s="85"/>
      <c r="BU317" s="85"/>
      <c r="BV317" s="85"/>
      <c r="BW317" s="85"/>
      <c r="BX317" s="85"/>
      <c r="BY317" s="85"/>
      <c r="BZ317" s="85"/>
      <c r="CA317" s="85"/>
      <c r="CB317" s="85"/>
      <c r="CC317" s="85"/>
      <c r="CD317" s="85"/>
      <c r="CE317" s="85"/>
      <c r="CF317" s="85"/>
      <c r="CG317" s="85"/>
      <c r="CH317" s="85"/>
      <c r="CI317" s="85"/>
      <c r="CJ317" s="85"/>
    </row>
    <row r="318" spans="1:88" x14ac:dyDescent="0.25">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c r="AA318" s="85"/>
      <c r="AB318" s="85"/>
      <c r="AC318" s="85"/>
      <c r="AD318" s="85"/>
      <c r="AE318" s="85"/>
      <c r="AF318" s="85"/>
      <c r="AG318" s="85"/>
      <c r="AH318" s="85"/>
      <c r="AI318" s="85"/>
      <c r="AJ318" s="85"/>
      <c r="AK318" s="85"/>
      <c r="AL318" s="85"/>
      <c r="AM318" s="85"/>
      <c r="AN318" s="85"/>
      <c r="AO318" s="85"/>
      <c r="AP318" s="85"/>
      <c r="AQ318" s="85"/>
      <c r="AR318" s="85"/>
      <c r="AS318" s="85"/>
      <c r="AT318" s="85"/>
      <c r="AU318" s="85"/>
      <c r="AV318" s="85"/>
      <c r="AW318" s="85"/>
      <c r="AX318" s="85"/>
      <c r="AY318" s="85"/>
      <c r="AZ318" s="85"/>
      <c r="BA318" s="85"/>
      <c r="BB318" s="85"/>
      <c r="BC318" s="85"/>
      <c r="BD318" s="85"/>
      <c r="BE318" s="85"/>
      <c r="BF318" s="85"/>
      <c r="BG318" s="85"/>
      <c r="BH318" s="85"/>
      <c r="BI318" s="85"/>
      <c r="BJ318" s="85"/>
      <c r="BK318" s="85"/>
      <c r="BL318" s="85"/>
      <c r="BM318" s="85"/>
      <c r="BN318" s="85"/>
      <c r="BO318" s="85"/>
      <c r="BP318" s="85"/>
      <c r="BQ318" s="85"/>
      <c r="BR318" s="85"/>
      <c r="BS318" s="85"/>
      <c r="BT318" s="85"/>
      <c r="BU318" s="85"/>
      <c r="BV318" s="85"/>
      <c r="BW318" s="85"/>
      <c r="BX318" s="85"/>
      <c r="BY318" s="85"/>
      <c r="BZ318" s="85"/>
      <c r="CA318" s="85"/>
      <c r="CB318" s="85"/>
      <c r="CC318" s="85"/>
      <c r="CD318" s="85"/>
      <c r="CE318" s="85"/>
      <c r="CF318" s="85"/>
      <c r="CG318" s="85"/>
      <c r="CH318" s="85"/>
      <c r="CI318" s="85"/>
      <c r="CJ318" s="85"/>
    </row>
    <row r="319" spans="1:88" x14ac:dyDescent="0.25">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c r="AA319" s="85"/>
      <c r="AB319" s="85"/>
      <c r="AC319" s="85"/>
      <c r="AD319" s="85"/>
      <c r="AE319" s="85"/>
      <c r="AF319" s="85"/>
      <c r="AG319" s="85"/>
      <c r="AH319" s="85"/>
      <c r="AI319" s="85"/>
      <c r="AJ319" s="85"/>
      <c r="AK319" s="85"/>
      <c r="AL319" s="85"/>
      <c r="AM319" s="85"/>
      <c r="AN319" s="85"/>
      <c r="AO319" s="85"/>
      <c r="AP319" s="85"/>
      <c r="AQ319" s="85"/>
      <c r="AR319" s="85"/>
      <c r="AS319" s="85"/>
      <c r="AT319" s="85"/>
      <c r="AU319" s="85"/>
      <c r="AV319" s="85"/>
      <c r="AW319" s="85"/>
      <c r="AX319" s="85"/>
      <c r="AY319" s="85"/>
      <c r="AZ319" s="85"/>
      <c r="BA319" s="85"/>
      <c r="BB319" s="85"/>
      <c r="BC319" s="85"/>
      <c r="BD319" s="85"/>
      <c r="BE319" s="85"/>
      <c r="BF319" s="85"/>
      <c r="BG319" s="85"/>
      <c r="BH319" s="85"/>
      <c r="BI319" s="85"/>
      <c r="BJ319" s="85"/>
      <c r="BK319" s="85"/>
      <c r="BL319" s="85"/>
      <c r="BM319" s="85"/>
      <c r="BN319" s="85"/>
      <c r="BO319" s="85"/>
      <c r="BP319" s="85"/>
      <c r="BQ319" s="85"/>
      <c r="BR319" s="85"/>
      <c r="BS319" s="85"/>
      <c r="BT319" s="85"/>
      <c r="BU319" s="85"/>
      <c r="BV319" s="85"/>
      <c r="BW319" s="85"/>
      <c r="BX319" s="85"/>
      <c r="BY319" s="85"/>
      <c r="BZ319" s="85"/>
      <c r="CA319" s="85"/>
      <c r="CB319" s="85"/>
      <c r="CC319" s="85"/>
      <c r="CD319" s="85"/>
      <c r="CE319" s="85"/>
      <c r="CF319" s="85"/>
      <c r="CG319" s="85"/>
      <c r="CH319" s="85"/>
      <c r="CI319" s="85"/>
      <c r="CJ319" s="85"/>
    </row>
    <row r="320" spans="1:88" x14ac:dyDescent="0.25">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c r="AA320" s="85"/>
      <c r="AB320" s="85"/>
      <c r="AC320" s="85"/>
      <c r="AD320" s="85"/>
      <c r="AE320" s="85"/>
      <c r="AF320" s="85"/>
      <c r="AG320" s="85"/>
      <c r="AH320" s="85"/>
      <c r="AI320" s="85"/>
      <c r="AJ320" s="85"/>
      <c r="AK320" s="85"/>
      <c r="AL320" s="85"/>
      <c r="AM320" s="85"/>
      <c r="AN320" s="85"/>
      <c r="AO320" s="85"/>
      <c r="AP320" s="85"/>
      <c r="AQ320" s="85"/>
      <c r="AR320" s="85"/>
      <c r="AS320" s="85"/>
      <c r="AT320" s="85"/>
      <c r="AU320" s="85"/>
      <c r="AV320" s="85"/>
      <c r="AW320" s="85"/>
      <c r="AX320" s="85"/>
      <c r="AY320" s="85"/>
      <c r="AZ320" s="85"/>
      <c r="BA320" s="85"/>
      <c r="BB320" s="85"/>
      <c r="BC320" s="85"/>
      <c r="BD320" s="85"/>
      <c r="BE320" s="85"/>
      <c r="BF320" s="85"/>
      <c r="BG320" s="85"/>
      <c r="BH320" s="85"/>
      <c r="BI320" s="85"/>
      <c r="BJ320" s="85"/>
      <c r="BK320" s="85"/>
      <c r="BL320" s="85"/>
      <c r="BM320" s="85"/>
      <c r="BN320" s="85"/>
      <c r="BO320" s="85"/>
      <c r="BP320" s="85"/>
      <c r="BQ320" s="85"/>
      <c r="BR320" s="85"/>
      <c r="BS320" s="85"/>
      <c r="BT320" s="85"/>
      <c r="BU320" s="85"/>
      <c r="BV320" s="85"/>
      <c r="BW320" s="85"/>
      <c r="BX320" s="85"/>
      <c r="BY320" s="85"/>
      <c r="BZ320" s="85"/>
      <c r="CA320" s="85"/>
      <c r="CB320" s="85"/>
      <c r="CC320" s="85"/>
      <c r="CD320" s="85"/>
      <c r="CE320" s="85"/>
      <c r="CF320" s="85"/>
      <c r="CG320" s="85"/>
      <c r="CH320" s="85"/>
      <c r="CI320" s="85"/>
      <c r="CJ320" s="85"/>
    </row>
    <row r="321" spans="1:88" x14ac:dyDescent="0.25">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c r="AA321" s="85"/>
      <c r="AB321" s="85"/>
      <c r="AC321" s="85"/>
      <c r="AD321" s="85"/>
      <c r="AE321" s="85"/>
      <c r="AF321" s="85"/>
      <c r="AG321" s="85"/>
      <c r="AH321" s="85"/>
      <c r="AI321" s="85"/>
      <c r="AJ321" s="85"/>
      <c r="AK321" s="85"/>
      <c r="AL321" s="85"/>
      <c r="AM321" s="85"/>
      <c r="AN321" s="85"/>
      <c r="AO321" s="85"/>
      <c r="AP321" s="85"/>
      <c r="AQ321" s="85"/>
      <c r="AR321" s="85"/>
      <c r="AS321" s="85"/>
      <c r="AT321" s="85"/>
      <c r="AU321" s="85"/>
      <c r="AV321" s="85"/>
      <c r="AW321" s="85"/>
      <c r="AX321" s="85"/>
      <c r="AY321" s="85"/>
      <c r="AZ321" s="85"/>
      <c r="BA321" s="85"/>
      <c r="BB321" s="85"/>
      <c r="BC321" s="85"/>
      <c r="BD321" s="85"/>
      <c r="BE321" s="85"/>
      <c r="BF321" s="85"/>
      <c r="BG321" s="85"/>
      <c r="BH321" s="85"/>
      <c r="BI321" s="85"/>
      <c r="BJ321" s="85"/>
      <c r="BK321" s="85"/>
      <c r="BL321" s="85"/>
      <c r="BM321" s="85"/>
      <c r="BN321" s="85"/>
      <c r="BO321" s="85"/>
      <c r="BP321" s="85"/>
      <c r="BQ321" s="85"/>
      <c r="BR321" s="85"/>
      <c r="BS321" s="85"/>
      <c r="BT321" s="85"/>
      <c r="BU321" s="85"/>
      <c r="BV321" s="85"/>
      <c r="BW321" s="85"/>
      <c r="BX321" s="85"/>
      <c r="BY321" s="85"/>
      <c r="BZ321" s="85"/>
      <c r="CA321" s="85"/>
      <c r="CB321" s="85"/>
      <c r="CC321" s="85"/>
      <c r="CD321" s="85"/>
      <c r="CE321" s="85"/>
      <c r="CF321" s="85"/>
      <c r="CG321" s="85"/>
      <c r="CH321" s="85"/>
      <c r="CI321" s="85"/>
      <c r="CJ321" s="85"/>
    </row>
    <row r="322" spans="1:88" x14ac:dyDescent="0.25">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c r="AA322" s="85"/>
      <c r="AB322" s="85"/>
      <c r="AC322" s="85"/>
      <c r="AD322" s="85"/>
      <c r="AE322" s="85"/>
      <c r="AF322" s="85"/>
      <c r="AG322" s="85"/>
      <c r="AH322" s="85"/>
      <c r="AI322" s="85"/>
      <c r="AJ322" s="85"/>
      <c r="AK322" s="85"/>
      <c r="AL322" s="85"/>
      <c r="AM322" s="85"/>
      <c r="AN322" s="85"/>
      <c r="AO322" s="85"/>
      <c r="AP322" s="85"/>
      <c r="AQ322" s="85"/>
      <c r="AR322" s="85"/>
      <c r="AS322" s="85"/>
      <c r="AT322" s="85"/>
      <c r="AU322" s="85"/>
      <c r="AV322" s="85"/>
      <c r="AW322" s="85"/>
      <c r="AX322" s="85"/>
      <c r="AY322" s="85"/>
      <c r="AZ322" s="85"/>
      <c r="BA322" s="85"/>
      <c r="BB322" s="85"/>
      <c r="BC322" s="85"/>
      <c r="BD322" s="85"/>
      <c r="BE322" s="85"/>
      <c r="BF322" s="85"/>
      <c r="BG322" s="85"/>
      <c r="BH322" s="85"/>
      <c r="BI322" s="85"/>
      <c r="BJ322" s="85"/>
      <c r="BK322" s="85"/>
      <c r="BL322" s="85"/>
      <c r="BM322" s="85"/>
      <c r="BN322" s="85"/>
      <c r="BO322" s="85"/>
      <c r="BP322" s="85"/>
      <c r="BQ322" s="85"/>
      <c r="BR322" s="85"/>
      <c r="BS322" s="85"/>
      <c r="BT322" s="85"/>
      <c r="BU322" s="85"/>
      <c r="BV322" s="85"/>
      <c r="BW322" s="85"/>
      <c r="BX322" s="85"/>
      <c r="BY322" s="85"/>
      <c r="BZ322" s="85"/>
      <c r="CA322" s="85"/>
      <c r="CB322" s="85"/>
      <c r="CC322" s="85"/>
      <c r="CD322" s="85"/>
      <c r="CE322" s="85"/>
      <c r="CF322" s="85"/>
      <c r="CG322" s="85"/>
      <c r="CH322" s="85"/>
      <c r="CI322" s="85"/>
      <c r="CJ322" s="85"/>
    </row>
    <row r="323" spans="1:88" x14ac:dyDescent="0.25">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c r="AA323" s="85"/>
      <c r="AB323" s="85"/>
      <c r="AC323" s="85"/>
      <c r="AD323" s="85"/>
      <c r="AE323" s="85"/>
      <c r="AF323" s="85"/>
      <c r="AG323" s="85"/>
      <c r="AH323" s="85"/>
      <c r="AI323" s="85"/>
      <c r="AJ323" s="85"/>
      <c r="AK323" s="85"/>
      <c r="AL323" s="85"/>
      <c r="AM323" s="85"/>
      <c r="AN323" s="85"/>
      <c r="AO323" s="85"/>
      <c r="AP323" s="85"/>
      <c r="AQ323" s="85"/>
      <c r="AR323" s="85"/>
      <c r="AS323" s="85"/>
      <c r="AT323" s="85"/>
      <c r="AU323" s="85"/>
      <c r="AV323" s="85"/>
      <c r="AW323" s="85"/>
      <c r="AX323" s="85"/>
      <c r="AY323" s="85"/>
      <c r="AZ323" s="85"/>
      <c r="BA323" s="85"/>
      <c r="BB323" s="85"/>
      <c r="BC323" s="85"/>
      <c r="BD323" s="85"/>
      <c r="BE323" s="85"/>
      <c r="BF323" s="85"/>
      <c r="BG323" s="85"/>
      <c r="BH323" s="85"/>
      <c r="BI323" s="85"/>
      <c r="BJ323" s="85"/>
      <c r="BK323" s="85"/>
      <c r="BL323" s="85"/>
      <c r="BM323" s="85"/>
      <c r="BN323" s="85"/>
      <c r="BO323" s="85"/>
      <c r="BP323" s="85"/>
      <c r="BQ323" s="85"/>
      <c r="BR323" s="85"/>
      <c r="BS323" s="85"/>
      <c r="BT323" s="85"/>
      <c r="BU323" s="85"/>
      <c r="BV323" s="85"/>
      <c r="BW323" s="85"/>
      <c r="BX323" s="85"/>
      <c r="BY323" s="85"/>
      <c r="BZ323" s="85"/>
      <c r="CA323" s="85"/>
      <c r="CB323" s="85"/>
      <c r="CC323" s="85"/>
      <c r="CD323" s="85"/>
      <c r="CE323" s="85"/>
      <c r="CF323" s="85"/>
      <c r="CG323" s="85"/>
      <c r="CH323" s="85"/>
      <c r="CI323" s="85"/>
      <c r="CJ323" s="85"/>
    </row>
    <row r="324" spans="1:88" x14ac:dyDescent="0.25">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c r="AA324" s="85"/>
      <c r="AB324" s="85"/>
      <c r="AC324" s="85"/>
      <c r="AD324" s="85"/>
      <c r="AE324" s="85"/>
      <c r="AF324" s="85"/>
      <c r="AG324" s="85"/>
      <c r="AH324" s="85"/>
      <c r="AI324" s="85"/>
      <c r="AJ324" s="85"/>
      <c r="AK324" s="85"/>
      <c r="AL324" s="85"/>
      <c r="AM324" s="85"/>
      <c r="AN324" s="85"/>
      <c r="AO324" s="85"/>
      <c r="AP324" s="85"/>
      <c r="AQ324" s="85"/>
      <c r="AR324" s="85"/>
      <c r="AS324" s="85"/>
      <c r="AT324" s="85"/>
      <c r="AU324" s="85"/>
      <c r="AV324" s="85"/>
      <c r="AW324" s="85"/>
      <c r="AX324" s="85"/>
      <c r="AY324" s="85"/>
      <c r="AZ324" s="85"/>
      <c r="BA324" s="85"/>
      <c r="BB324" s="85"/>
      <c r="BC324" s="85"/>
      <c r="BD324" s="85"/>
      <c r="BE324" s="85"/>
      <c r="BF324" s="85"/>
      <c r="BG324" s="85"/>
      <c r="BH324" s="85"/>
      <c r="BI324" s="85"/>
      <c r="BJ324" s="85"/>
      <c r="BK324" s="85"/>
      <c r="BL324" s="85"/>
      <c r="BM324" s="85"/>
      <c r="BN324" s="85"/>
      <c r="BO324" s="85"/>
      <c r="BP324" s="85"/>
      <c r="BQ324" s="85"/>
      <c r="BR324" s="85"/>
      <c r="BS324" s="85"/>
      <c r="BT324" s="85"/>
      <c r="BU324" s="85"/>
      <c r="BV324" s="85"/>
      <c r="BW324" s="85"/>
      <c r="BX324" s="85"/>
      <c r="BY324" s="85"/>
      <c r="BZ324" s="85"/>
      <c r="CA324" s="85"/>
      <c r="CB324" s="85"/>
      <c r="CC324" s="85"/>
      <c r="CD324" s="85"/>
      <c r="CE324" s="85"/>
      <c r="CF324" s="85"/>
      <c r="CG324" s="85"/>
      <c r="CH324" s="85"/>
      <c r="CI324" s="85"/>
      <c r="CJ324" s="85"/>
    </row>
    <row r="325" spans="1:88" x14ac:dyDescent="0.25">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c r="AA325" s="85"/>
      <c r="AB325" s="85"/>
      <c r="AC325" s="85"/>
      <c r="AD325" s="85"/>
      <c r="AE325" s="85"/>
      <c r="AF325" s="85"/>
      <c r="AG325" s="85"/>
      <c r="AH325" s="85"/>
      <c r="AI325" s="85"/>
      <c r="AJ325" s="85"/>
      <c r="AK325" s="85"/>
      <c r="AL325" s="85"/>
      <c r="AM325" s="85"/>
      <c r="AN325" s="85"/>
      <c r="AO325" s="85"/>
      <c r="AP325" s="85"/>
      <c r="AQ325" s="85"/>
      <c r="AR325" s="85"/>
      <c r="AS325" s="85"/>
      <c r="AT325" s="85"/>
      <c r="AU325" s="85"/>
      <c r="AV325" s="85"/>
      <c r="AW325" s="85"/>
      <c r="AX325" s="85"/>
      <c r="AY325" s="85"/>
      <c r="AZ325" s="85"/>
      <c r="BA325" s="85"/>
      <c r="BB325" s="85"/>
      <c r="BC325" s="85"/>
      <c r="BD325" s="85"/>
      <c r="BE325" s="85"/>
      <c r="BF325" s="85"/>
      <c r="BG325" s="85"/>
      <c r="BH325" s="85"/>
      <c r="BI325" s="85"/>
      <c r="BJ325" s="85"/>
      <c r="BK325" s="85"/>
      <c r="BL325" s="85"/>
      <c r="BM325" s="85"/>
      <c r="BN325" s="85"/>
      <c r="BO325" s="85"/>
      <c r="BP325" s="85"/>
      <c r="BQ325" s="85"/>
      <c r="BR325" s="85"/>
      <c r="BS325" s="85"/>
      <c r="BT325" s="85"/>
      <c r="BU325" s="85"/>
      <c r="BV325" s="85"/>
      <c r="BW325" s="85"/>
      <c r="BX325" s="85"/>
      <c r="BY325" s="85"/>
      <c r="BZ325" s="85"/>
      <c r="CA325" s="85"/>
      <c r="CB325" s="85"/>
      <c r="CC325" s="85"/>
      <c r="CD325" s="85"/>
      <c r="CE325" s="85"/>
      <c r="CF325" s="85"/>
      <c r="CG325" s="85"/>
      <c r="CH325" s="85"/>
      <c r="CI325" s="85"/>
      <c r="CJ325" s="85"/>
    </row>
    <row r="326" spans="1:88" x14ac:dyDescent="0.25">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c r="AA326" s="85"/>
      <c r="AB326" s="85"/>
      <c r="AC326" s="85"/>
      <c r="AD326" s="85"/>
      <c r="AE326" s="85"/>
      <c r="AF326" s="85"/>
      <c r="AG326" s="85"/>
      <c r="AH326" s="85"/>
      <c r="AI326" s="85"/>
      <c r="AJ326" s="85"/>
      <c r="AK326" s="85"/>
      <c r="AL326" s="85"/>
      <c r="AM326" s="85"/>
      <c r="AN326" s="85"/>
      <c r="AO326" s="85"/>
      <c r="AP326" s="85"/>
      <c r="AQ326" s="85"/>
      <c r="AR326" s="85"/>
      <c r="AS326" s="85"/>
      <c r="AT326" s="85"/>
      <c r="AU326" s="85"/>
      <c r="AV326" s="85"/>
      <c r="AW326" s="85"/>
      <c r="AX326" s="85"/>
      <c r="AY326" s="85"/>
      <c r="AZ326" s="85"/>
      <c r="BA326" s="85"/>
      <c r="BB326" s="85"/>
      <c r="BC326" s="85"/>
      <c r="BD326" s="85"/>
      <c r="BE326" s="85"/>
      <c r="BF326" s="85"/>
      <c r="BG326" s="85"/>
      <c r="BH326" s="85"/>
      <c r="BI326" s="85"/>
      <c r="BJ326" s="85"/>
      <c r="BK326" s="85"/>
      <c r="BL326" s="85"/>
      <c r="BM326" s="85"/>
      <c r="BN326" s="85"/>
      <c r="BO326" s="85"/>
      <c r="BP326" s="85"/>
      <c r="BQ326" s="85"/>
      <c r="BR326" s="85"/>
      <c r="BS326" s="85"/>
      <c r="BT326" s="85"/>
      <c r="BU326" s="85"/>
      <c r="BV326" s="85"/>
      <c r="BW326" s="85"/>
      <c r="BX326" s="85"/>
      <c r="BY326" s="85"/>
      <c r="BZ326" s="85"/>
      <c r="CA326" s="85"/>
      <c r="CB326" s="85"/>
      <c r="CC326" s="85"/>
      <c r="CD326" s="85"/>
      <c r="CE326" s="85"/>
      <c r="CF326" s="85"/>
      <c r="CG326" s="85"/>
      <c r="CH326" s="85"/>
      <c r="CI326" s="85"/>
      <c r="CJ326" s="85"/>
    </row>
    <row r="327" spans="1:88" x14ac:dyDescent="0.25">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c r="AA327" s="85"/>
      <c r="AB327" s="85"/>
      <c r="AC327" s="85"/>
      <c r="AD327" s="85"/>
      <c r="AE327" s="85"/>
      <c r="AF327" s="85"/>
      <c r="AG327" s="85"/>
      <c r="AH327" s="85"/>
      <c r="AI327" s="85"/>
      <c r="AJ327" s="85"/>
      <c r="AK327" s="85"/>
      <c r="AL327" s="85"/>
      <c r="AM327" s="85"/>
      <c r="AN327" s="85"/>
      <c r="AO327" s="85"/>
      <c r="AP327" s="85"/>
      <c r="AQ327" s="85"/>
      <c r="AR327" s="85"/>
      <c r="AS327" s="85"/>
      <c r="AT327" s="85"/>
      <c r="AU327" s="85"/>
      <c r="AV327" s="85"/>
      <c r="AW327" s="85"/>
      <c r="AX327" s="85"/>
      <c r="AY327" s="85"/>
      <c r="AZ327" s="85"/>
      <c r="BA327" s="85"/>
      <c r="BB327" s="85"/>
      <c r="BC327" s="85"/>
      <c r="BD327" s="85"/>
      <c r="BE327" s="85"/>
      <c r="BF327" s="85"/>
      <c r="BG327" s="85"/>
      <c r="BH327" s="85"/>
      <c r="BI327" s="85"/>
      <c r="BJ327" s="85"/>
      <c r="BK327" s="85"/>
      <c r="BL327" s="85"/>
      <c r="BM327" s="85"/>
      <c r="BN327" s="85"/>
      <c r="BO327" s="85"/>
      <c r="BP327" s="85"/>
      <c r="BQ327" s="85"/>
      <c r="BR327" s="85"/>
      <c r="BS327" s="85"/>
      <c r="BT327" s="85"/>
      <c r="BU327" s="85"/>
      <c r="BV327" s="85"/>
      <c r="BW327" s="85"/>
      <c r="BX327" s="85"/>
      <c r="BY327" s="85"/>
      <c r="BZ327" s="85"/>
      <c r="CA327" s="85"/>
      <c r="CB327" s="85"/>
      <c r="CC327" s="85"/>
      <c r="CD327" s="85"/>
      <c r="CE327" s="85"/>
      <c r="CF327" s="85"/>
      <c r="CG327" s="85"/>
      <c r="CH327" s="85"/>
      <c r="CI327" s="85"/>
      <c r="CJ327" s="85"/>
    </row>
    <row r="328" spans="1:88" x14ac:dyDescent="0.25">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c r="AA328" s="85"/>
      <c r="AB328" s="85"/>
      <c r="AC328" s="85"/>
      <c r="AD328" s="85"/>
      <c r="AE328" s="85"/>
      <c r="AF328" s="85"/>
      <c r="AG328" s="85"/>
      <c r="AH328" s="85"/>
      <c r="AI328" s="85"/>
      <c r="AJ328" s="85"/>
      <c r="AK328" s="85"/>
      <c r="AL328" s="85"/>
      <c r="AM328" s="85"/>
      <c r="AN328" s="85"/>
      <c r="AO328" s="85"/>
      <c r="AP328" s="85"/>
      <c r="AQ328" s="85"/>
      <c r="AR328" s="85"/>
      <c r="AS328" s="85"/>
      <c r="AT328" s="85"/>
      <c r="AU328" s="85"/>
      <c r="AV328" s="85"/>
      <c r="AW328" s="85"/>
      <c r="AX328" s="85"/>
      <c r="AY328" s="85"/>
      <c r="AZ328" s="85"/>
      <c r="BA328" s="85"/>
      <c r="BB328" s="85"/>
      <c r="BC328" s="85"/>
      <c r="BD328" s="85"/>
      <c r="BE328" s="85"/>
      <c r="BF328" s="85"/>
      <c r="BG328" s="85"/>
      <c r="BH328" s="85"/>
      <c r="BI328" s="85"/>
      <c r="BJ328" s="85"/>
      <c r="BK328" s="85"/>
      <c r="BL328" s="85"/>
      <c r="BM328" s="85"/>
      <c r="BN328" s="85"/>
      <c r="BO328" s="85"/>
      <c r="BP328" s="85"/>
      <c r="BQ328" s="85"/>
      <c r="BR328" s="85"/>
      <c r="BS328" s="85"/>
      <c r="BT328" s="85"/>
      <c r="BU328" s="85"/>
      <c r="BV328" s="85"/>
      <c r="BW328" s="85"/>
      <c r="BX328" s="85"/>
      <c r="BY328" s="85"/>
      <c r="BZ328" s="85"/>
      <c r="CA328" s="85"/>
      <c r="CB328" s="85"/>
      <c r="CC328" s="85"/>
      <c r="CD328" s="85"/>
      <c r="CE328" s="85"/>
      <c r="CF328" s="85"/>
      <c r="CG328" s="85"/>
      <c r="CH328" s="85"/>
      <c r="CI328" s="85"/>
      <c r="CJ328" s="85"/>
    </row>
    <row r="329" spans="1:88" x14ac:dyDescent="0.25">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c r="AA329" s="85"/>
      <c r="AB329" s="85"/>
      <c r="AC329" s="85"/>
      <c r="AD329" s="85"/>
      <c r="AE329" s="85"/>
      <c r="AF329" s="85"/>
      <c r="AG329" s="85"/>
      <c r="AH329" s="85"/>
      <c r="AI329" s="85"/>
      <c r="AJ329" s="85"/>
      <c r="AK329" s="85"/>
      <c r="AL329" s="85"/>
      <c r="AM329" s="85"/>
      <c r="AN329" s="85"/>
      <c r="AO329" s="85"/>
      <c r="AP329" s="85"/>
      <c r="AQ329" s="85"/>
      <c r="AR329" s="85"/>
      <c r="AS329" s="85"/>
      <c r="AT329" s="85"/>
      <c r="AU329" s="85"/>
      <c r="AV329" s="85"/>
      <c r="AW329" s="85"/>
      <c r="AX329" s="85"/>
      <c r="AY329" s="85"/>
      <c r="AZ329" s="85"/>
      <c r="BA329" s="85"/>
      <c r="BB329" s="85"/>
      <c r="BC329" s="85"/>
      <c r="BD329" s="85"/>
      <c r="BE329" s="85"/>
      <c r="BF329" s="85"/>
      <c r="BG329" s="85"/>
      <c r="BH329" s="85"/>
      <c r="BI329" s="85"/>
      <c r="BJ329" s="85"/>
      <c r="BK329" s="85"/>
      <c r="BL329" s="85"/>
      <c r="BM329" s="85"/>
      <c r="BN329" s="85"/>
      <c r="BO329" s="85"/>
      <c r="BP329" s="85"/>
      <c r="BQ329" s="85"/>
      <c r="BR329" s="85"/>
      <c r="BS329" s="85"/>
      <c r="BT329" s="85"/>
      <c r="BU329" s="85"/>
      <c r="BV329" s="85"/>
      <c r="BW329" s="85"/>
      <c r="BX329" s="85"/>
      <c r="BY329" s="85"/>
      <c r="BZ329" s="85"/>
      <c r="CA329" s="85"/>
      <c r="CB329" s="85"/>
      <c r="CC329" s="85"/>
      <c r="CD329" s="85"/>
      <c r="CE329" s="85"/>
      <c r="CF329" s="85"/>
      <c r="CG329" s="85"/>
      <c r="CH329" s="85"/>
      <c r="CI329" s="85"/>
      <c r="CJ329" s="85"/>
    </row>
    <row r="330" spans="1:88" x14ac:dyDescent="0.25">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c r="AA330" s="85"/>
      <c r="AB330" s="85"/>
      <c r="AC330" s="85"/>
      <c r="AD330" s="85"/>
      <c r="AE330" s="85"/>
      <c r="AF330" s="85"/>
      <c r="AG330" s="85"/>
      <c r="AH330" s="85"/>
      <c r="AI330" s="85"/>
      <c r="AJ330" s="85"/>
      <c r="AK330" s="85"/>
      <c r="AL330" s="85"/>
      <c r="AM330" s="85"/>
      <c r="AN330" s="85"/>
      <c r="AO330" s="85"/>
      <c r="AP330" s="85"/>
      <c r="AQ330" s="85"/>
      <c r="AR330" s="85"/>
      <c r="AS330" s="85"/>
      <c r="AT330" s="85"/>
      <c r="AU330" s="85"/>
      <c r="AV330" s="85"/>
      <c r="AW330" s="85"/>
      <c r="AX330" s="85"/>
      <c r="AY330" s="85"/>
      <c r="AZ330" s="85"/>
      <c r="BA330" s="85"/>
      <c r="BB330" s="85"/>
      <c r="BC330" s="85"/>
      <c r="BD330" s="85"/>
      <c r="BE330" s="85"/>
      <c r="BF330" s="85"/>
      <c r="BG330" s="85"/>
      <c r="BH330" s="85"/>
      <c r="BI330" s="85"/>
      <c r="BJ330" s="85"/>
      <c r="BK330" s="85"/>
      <c r="BL330" s="85"/>
      <c r="BM330" s="85"/>
      <c r="BN330" s="85"/>
      <c r="BO330" s="85"/>
      <c r="BP330" s="85"/>
      <c r="BQ330" s="85"/>
      <c r="BR330" s="85"/>
      <c r="BS330" s="85"/>
      <c r="BT330" s="85"/>
      <c r="BU330" s="85"/>
      <c r="BV330" s="85"/>
      <c r="BW330" s="85"/>
      <c r="BX330" s="85"/>
      <c r="BY330" s="85"/>
      <c r="BZ330" s="85"/>
      <c r="CA330" s="85"/>
      <c r="CB330" s="85"/>
      <c r="CC330" s="85"/>
      <c r="CD330" s="85"/>
      <c r="CE330" s="85"/>
      <c r="CF330" s="85"/>
      <c r="CG330" s="85"/>
      <c r="CH330" s="85"/>
      <c r="CI330" s="85"/>
      <c r="CJ330" s="85"/>
    </row>
    <row r="331" spans="1:88" x14ac:dyDescent="0.25">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c r="AA331" s="85"/>
      <c r="AB331" s="85"/>
      <c r="AC331" s="85"/>
      <c r="AD331" s="85"/>
      <c r="AE331" s="85"/>
      <c r="AF331" s="85"/>
      <c r="AG331" s="85"/>
      <c r="AH331" s="85"/>
      <c r="AI331" s="85"/>
      <c r="AJ331" s="85"/>
      <c r="AK331" s="85"/>
      <c r="AL331" s="85"/>
      <c r="AM331" s="85"/>
      <c r="AN331" s="85"/>
      <c r="AO331" s="85"/>
      <c r="AP331" s="85"/>
      <c r="AQ331" s="85"/>
      <c r="AR331" s="85"/>
      <c r="AS331" s="85"/>
      <c r="AT331" s="85"/>
      <c r="AU331" s="85"/>
      <c r="AV331" s="85"/>
      <c r="AW331" s="85"/>
      <c r="AX331" s="85"/>
      <c r="AY331" s="85"/>
      <c r="AZ331" s="85"/>
      <c r="BA331" s="85"/>
      <c r="BB331" s="85"/>
      <c r="BC331" s="85"/>
      <c r="BD331" s="85"/>
      <c r="BE331" s="85"/>
      <c r="BF331" s="85"/>
      <c r="BG331" s="85"/>
      <c r="BH331" s="85"/>
      <c r="BI331" s="85"/>
      <c r="BJ331" s="85"/>
      <c r="BK331" s="85"/>
      <c r="BL331" s="85"/>
      <c r="BM331" s="85"/>
      <c r="BN331" s="85"/>
      <c r="BO331" s="85"/>
      <c r="BP331" s="85"/>
      <c r="BQ331" s="85"/>
      <c r="BR331" s="85"/>
      <c r="BS331" s="85"/>
      <c r="BT331" s="85"/>
      <c r="BU331" s="85"/>
      <c r="BV331" s="85"/>
      <c r="BW331" s="85"/>
      <c r="BX331" s="85"/>
      <c r="BY331" s="85"/>
      <c r="BZ331" s="85"/>
      <c r="CA331" s="85"/>
      <c r="CB331" s="85"/>
      <c r="CC331" s="85"/>
      <c r="CD331" s="85"/>
      <c r="CE331" s="85"/>
      <c r="CF331" s="85"/>
      <c r="CG331" s="85"/>
      <c r="CH331" s="85"/>
      <c r="CI331" s="85"/>
      <c r="CJ331" s="85"/>
    </row>
    <row r="332" spans="1:88" x14ac:dyDescent="0.25">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c r="AA332" s="85"/>
      <c r="AB332" s="85"/>
      <c r="AC332" s="85"/>
      <c r="AD332" s="85"/>
      <c r="AE332" s="85"/>
      <c r="AF332" s="85"/>
      <c r="AG332" s="85"/>
      <c r="AH332" s="85"/>
      <c r="AI332" s="85"/>
      <c r="AJ332" s="85"/>
      <c r="AK332" s="85"/>
      <c r="AL332" s="85"/>
      <c r="AM332" s="85"/>
      <c r="AN332" s="85"/>
      <c r="AO332" s="85"/>
      <c r="AP332" s="85"/>
      <c r="AQ332" s="85"/>
      <c r="AR332" s="85"/>
      <c r="AS332" s="85"/>
      <c r="AT332" s="85"/>
      <c r="AU332" s="85"/>
      <c r="AV332" s="85"/>
      <c r="AW332" s="85"/>
      <c r="AX332" s="85"/>
      <c r="AY332" s="85"/>
      <c r="AZ332" s="85"/>
      <c r="BA332" s="85"/>
      <c r="BB332" s="85"/>
      <c r="BC332" s="85"/>
      <c r="BD332" s="85"/>
      <c r="BE332" s="85"/>
      <c r="BF332" s="85"/>
      <c r="BG332" s="85"/>
      <c r="BH332" s="85"/>
      <c r="BI332" s="85"/>
      <c r="BJ332" s="85"/>
      <c r="BK332" s="85"/>
      <c r="BL332" s="85"/>
      <c r="BM332" s="85"/>
      <c r="BN332" s="85"/>
      <c r="BO332" s="85"/>
      <c r="BP332" s="85"/>
      <c r="BQ332" s="85"/>
      <c r="BR332" s="85"/>
      <c r="BS332" s="85"/>
      <c r="BT332" s="85"/>
      <c r="BU332" s="85"/>
      <c r="BV332" s="85"/>
      <c r="BW332" s="85"/>
      <c r="BX332" s="85"/>
      <c r="BY332" s="85"/>
      <c r="BZ332" s="85"/>
      <c r="CA332" s="85"/>
      <c r="CB332" s="85"/>
      <c r="CC332" s="85"/>
      <c r="CD332" s="85"/>
      <c r="CE332" s="85"/>
      <c r="CF332" s="85"/>
      <c r="CG332" s="85"/>
      <c r="CH332" s="85"/>
      <c r="CI332" s="85"/>
      <c r="CJ332" s="85"/>
    </row>
    <row r="333" spans="1:88" x14ac:dyDescent="0.25">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c r="AA333" s="85"/>
      <c r="AB333" s="85"/>
      <c r="AC333" s="85"/>
      <c r="AD333" s="85"/>
      <c r="AE333" s="85"/>
      <c r="AF333" s="85"/>
      <c r="AG333" s="85"/>
      <c r="AH333" s="85"/>
      <c r="AI333" s="85"/>
      <c r="AJ333" s="85"/>
      <c r="AK333" s="85"/>
      <c r="AL333" s="85"/>
      <c r="AM333" s="85"/>
      <c r="AN333" s="85"/>
      <c r="AO333" s="85"/>
      <c r="AP333" s="85"/>
      <c r="AQ333" s="85"/>
      <c r="AR333" s="85"/>
      <c r="AS333" s="85"/>
      <c r="AT333" s="85"/>
      <c r="AU333" s="85"/>
      <c r="AV333" s="85"/>
      <c r="AW333" s="85"/>
      <c r="AX333" s="85"/>
      <c r="AY333" s="85"/>
      <c r="AZ333" s="85"/>
      <c r="BA333" s="85"/>
      <c r="BB333" s="85"/>
      <c r="BC333" s="85"/>
      <c r="BD333" s="85"/>
      <c r="BE333" s="85"/>
      <c r="BF333" s="85"/>
      <c r="BG333" s="85"/>
      <c r="BH333" s="85"/>
      <c r="BI333" s="85"/>
      <c r="BJ333" s="85"/>
      <c r="BK333" s="85"/>
      <c r="BL333" s="85"/>
      <c r="BM333" s="85"/>
      <c r="BN333" s="85"/>
      <c r="BO333" s="85"/>
      <c r="BP333" s="85"/>
      <c r="BQ333" s="85"/>
      <c r="BR333" s="85"/>
      <c r="BS333" s="85"/>
      <c r="BT333" s="85"/>
      <c r="BU333" s="85"/>
      <c r="BV333" s="85"/>
      <c r="BW333" s="85"/>
      <c r="BX333" s="85"/>
      <c r="BY333" s="85"/>
      <c r="BZ333" s="85"/>
      <c r="CA333" s="85"/>
      <c r="CB333" s="85"/>
      <c r="CC333" s="85"/>
      <c r="CD333" s="85"/>
      <c r="CE333" s="85"/>
      <c r="CF333" s="85"/>
      <c r="CG333" s="85"/>
      <c r="CH333" s="85"/>
      <c r="CI333" s="85"/>
      <c r="CJ333" s="85"/>
    </row>
    <row r="334" spans="1:88" x14ac:dyDescent="0.25">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c r="AA334" s="85"/>
      <c r="AB334" s="85"/>
      <c r="AC334" s="85"/>
      <c r="AD334" s="85"/>
      <c r="AE334" s="85"/>
      <c r="AF334" s="85"/>
      <c r="AG334" s="85"/>
      <c r="AH334" s="85"/>
      <c r="AI334" s="85"/>
      <c r="AJ334" s="85"/>
      <c r="AK334" s="85"/>
      <c r="AL334" s="85"/>
      <c r="AM334" s="85"/>
      <c r="AN334" s="85"/>
      <c r="AO334" s="85"/>
      <c r="AP334" s="85"/>
      <c r="AQ334" s="85"/>
      <c r="AR334" s="85"/>
      <c r="AS334" s="85"/>
      <c r="AT334" s="85"/>
      <c r="AU334" s="85"/>
      <c r="AV334" s="85"/>
      <c r="AW334" s="85"/>
      <c r="AX334" s="85"/>
      <c r="AY334" s="85"/>
      <c r="AZ334" s="85"/>
      <c r="BA334" s="85"/>
      <c r="BB334" s="85"/>
      <c r="BC334" s="85"/>
      <c r="BD334" s="85"/>
      <c r="BE334" s="85"/>
      <c r="BF334" s="85"/>
      <c r="BG334" s="85"/>
      <c r="BH334" s="85"/>
      <c r="BI334" s="85"/>
      <c r="BJ334" s="85"/>
      <c r="BK334" s="85"/>
      <c r="BL334" s="85"/>
      <c r="BM334" s="85"/>
      <c r="BN334" s="85"/>
      <c r="BO334" s="85"/>
      <c r="BP334" s="85"/>
      <c r="BQ334" s="85"/>
      <c r="BR334" s="85"/>
      <c r="BS334" s="85"/>
      <c r="BT334" s="85"/>
      <c r="BU334" s="85"/>
      <c r="BV334" s="85"/>
      <c r="BW334" s="85"/>
      <c r="BX334" s="85"/>
      <c r="BY334" s="85"/>
      <c r="BZ334" s="85"/>
      <c r="CA334" s="85"/>
      <c r="CB334" s="85"/>
      <c r="CC334" s="85"/>
      <c r="CD334" s="85"/>
      <c r="CE334" s="85"/>
      <c r="CF334" s="85"/>
      <c r="CG334" s="85"/>
      <c r="CH334" s="85"/>
      <c r="CI334" s="85"/>
      <c r="CJ334" s="85"/>
    </row>
    <row r="335" spans="1:88" x14ac:dyDescent="0.25">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c r="AA335" s="85"/>
      <c r="AB335" s="85"/>
      <c r="AC335" s="85"/>
      <c r="AD335" s="85"/>
      <c r="AE335" s="85"/>
      <c r="AF335" s="85"/>
      <c r="AG335" s="85"/>
      <c r="AH335" s="85"/>
      <c r="AI335" s="85"/>
      <c r="AJ335" s="85"/>
      <c r="AK335" s="85"/>
      <c r="AL335" s="85"/>
      <c r="AM335" s="85"/>
      <c r="AN335" s="85"/>
      <c r="AO335" s="85"/>
      <c r="AP335" s="85"/>
      <c r="AQ335" s="85"/>
      <c r="AR335" s="85"/>
      <c r="AS335" s="85"/>
      <c r="AT335" s="85"/>
      <c r="AU335" s="85"/>
      <c r="AV335" s="85"/>
      <c r="AW335" s="85"/>
      <c r="AX335" s="85"/>
      <c r="AY335" s="85"/>
      <c r="AZ335" s="85"/>
      <c r="BA335" s="85"/>
      <c r="BB335" s="85"/>
      <c r="BC335" s="85"/>
      <c r="BD335" s="85"/>
      <c r="BE335" s="85"/>
      <c r="BF335" s="85"/>
      <c r="BG335" s="85"/>
      <c r="BH335" s="85"/>
      <c r="BI335" s="85"/>
      <c r="BJ335" s="85"/>
      <c r="BK335" s="85"/>
      <c r="BL335" s="85"/>
      <c r="BM335" s="85"/>
      <c r="BN335" s="85"/>
      <c r="BO335" s="85"/>
      <c r="BP335" s="85"/>
      <c r="BQ335" s="85"/>
      <c r="BR335" s="85"/>
      <c r="BS335" s="85"/>
      <c r="BT335" s="85"/>
      <c r="BU335" s="85"/>
      <c r="BV335" s="85"/>
      <c r="BW335" s="85"/>
      <c r="BX335" s="85"/>
      <c r="BY335" s="85"/>
      <c r="BZ335" s="85"/>
      <c r="CA335" s="85"/>
      <c r="CB335" s="85"/>
      <c r="CC335" s="85"/>
      <c r="CD335" s="85"/>
      <c r="CE335" s="85"/>
      <c r="CF335" s="85"/>
      <c r="CG335" s="85"/>
      <c r="CH335" s="85"/>
      <c r="CI335" s="85"/>
      <c r="CJ335" s="85"/>
    </row>
    <row r="336" spans="1:88" x14ac:dyDescent="0.25">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c r="AA336" s="85"/>
      <c r="AB336" s="85"/>
      <c r="AC336" s="85"/>
      <c r="AD336" s="85"/>
      <c r="AE336" s="85"/>
      <c r="AF336" s="85"/>
      <c r="AG336" s="85"/>
      <c r="AH336" s="85"/>
      <c r="AI336" s="85"/>
      <c r="AJ336" s="85"/>
      <c r="AK336" s="85"/>
      <c r="AL336" s="85"/>
      <c r="AM336" s="85"/>
      <c r="AN336" s="85"/>
      <c r="AO336" s="85"/>
      <c r="AP336" s="85"/>
      <c r="AQ336" s="85"/>
      <c r="AR336" s="85"/>
      <c r="AS336" s="85"/>
      <c r="AT336" s="85"/>
      <c r="AU336" s="85"/>
      <c r="AV336" s="85"/>
      <c r="AW336" s="85"/>
      <c r="AX336" s="85"/>
      <c r="AY336" s="85"/>
      <c r="AZ336" s="85"/>
      <c r="BA336" s="85"/>
      <c r="BB336" s="85"/>
      <c r="BC336" s="85"/>
      <c r="BD336" s="85"/>
      <c r="BE336" s="85"/>
      <c r="BF336" s="85"/>
      <c r="BG336" s="85"/>
      <c r="BH336" s="85"/>
      <c r="BI336" s="85"/>
      <c r="BJ336" s="85"/>
      <c r="BK336" s="85"/>
      <c r="BL336" s="85"/>
      <c r="BM336" s="85"/>
      <c r="BN336" s="85"/>
      <c r="BO336" s="85"/>
      <c r="BP336" s="85"/>
      <c r="BQ336" s="85"/>
      <c r="BR336" s="85"/>
      <c r="BS336" s="85"/>
      <c r="BT336" s="85"/>
      <c r="BU336" s="85"/>
      <c r="BV336" s="85"/>
      <c r="BW336" s="85"/>
      <c r="BX336" s="85"/>
      <c r="BY336" s="85"/>
      <c r="BZ336" s="85"/>
      <c r="CA336" s="85"/>
      <c r="CB336" s="85"/>
      <c r="CC336" s="85"/>
      <c r="CD336" s="85"/>
      <c r="CE336" s="85"/>
      <c r="CF336" s="85"/>
      <c r="CG336" s="85"/>
      <c r="CH336" s="85"/>
      <c r="CI336" s="85"/>
      <c r="CJ336" s="85"/>
    </row>
    <row r="337" spans="1:88" x14ac:dyDescent="0.25">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c r="AA337" s="85"/>
      <c r="AB337" s="85"/>
      <c r="AC337" s="85"/>
      <c r="AD337" s="85"/>
      <c r="AE337" s="85"/>
      <c r="AF337" s="85"/>
      <c r="AG337" s="85"/>
      <c r="AH337" s="85"/>
      <c r="AI337" s="85"/>
      <c r="AJ337" s="85"/>
      <c r="AK337" s="85"/>
      <c r="AL337" s="85"/>
      <c r="AM337" s="85"/>
      <c r="AN337" s="85"/>
      <c r="AO337" s="85"/>
      <c r="AP337" s="85"/>
      <c r="AQ337" s="85"/>
      <c r="AR337" s="85"/>
      <c r="AS337" s="85"/>
      <c r="AT337" s="85"/>
      <c r="AU337" s="85"/>
      <c r="AV337" s="85"/>
      <c r="AW337" s="85"/>
      <c r="AX337" s="85"/>
      <c r="AY337" s="85"/>
      <c r="AZ337" s="85"/>
      <c r="BA337" s="85"/>
      <c r="BB337" s="85"/>
      <c r="BC337" s="85"/>
      <c r="BD337" s="85"/>
      <c r="BE337" s="85"/>
      <c r="BF337" s="85"/>
      <c r="BG337" s="85"/>
      <c r="BH337" s="85"/>
      <c r="BI337" s="85"/>
      <c r="BJ337" s="85"/>
      <c r="BK337" s="85"/>
      <c r="BL337" s="85"/>
      <c r="BM337" s="85"/>
      <c r="BN337" s="85"/>
      <c r="BO337" s="85"/>
      <c r="BP337" s="85"/>
      <c r="BQ337" s="85"/>
      <c r="BR337" s="85"/>
      <c r="BS337" s="85"/>
      <c r="BT337" s="85"/>
      <c r="BU337" s="85"/>
      <c r="BV337" s="85"/>
      <c r="BW337" s="85"/>
      <c r="BX337" s="85"/>
      <c r="BY337" s="85"/>
      <c r="BZ337" s="85"/>
      <c r="CA337" s="85"/>
      <c r="CB337" s="85"/>
      <c r="CC337" s="85"/>
      <c r="CD337" s="85"/>
      <c r="CE337" s="85"/>
      <c r="CF337" s="85"/>
      <c r="CG337" s="85"/>
      <c r="CH337" s="85"/>
      <c r="CI337" s="85"/>
      <c r="CJ337" s="85"/>
    </row>
    <row r="338" spans="1:88" x14ac:dyDescent="0.25">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c r="AA338" s="85"/>
      <c r="AB338" s="85"/>
      <c r="AC338" s="85"/>
      <c r="AD338" s="85"/>
      <c r="AE338" s="85"/>
      <c r="AF338" s="85"/>
      <c r="AG338" s="85"/>
      <c r="AH338" s="85"/>
      <c r="AI338" s="85"/>
      <c r="AJ338" s="85"/>
      <c r="AK338" s="85"/>
      <c r="AL338" s="85"/>
      <c r="AM338" s="85"/>
      <c r="AN338" s="85"/>
      <c r="AO338" s="85"/>
      <c r="AP338" s="85"/>
      <c r="AQ338" s="85"/>
      <c r="AR338" s="85"/>
      <c r="AS338" s="85"/>
      <c r="AT338" s="85"/>
      <c r="AU338" s="85"/>
      <c r="AV338" s="85"/>
      <c r="AW338" s="85"/>
      <c r="AX338" s="85"/>
      <c r="AY338" s="85"/>
      <c r="AZ338" s="85"/>
      <c r="BA338" s="85"/>
      <c r="BB338" s="85"/>
      <c r="BC338" s="85"/>
      <c r="BD338" s="85"/>
      <c r="BE338" s="85"/>
      <c r="BF338" s="85"/>
      <c r="BG338" s="85"/>
      <c r="BH338" s="85"/>
      <c r="BI338" s="85"/>
      <c r="BJ338" s="85"/>
      <c r="BK338" s="85"/>
      <c r="BL338" s="85"/>
      <c r="BM338" s="85"/>
      <c r="BN338" s="85"/>
      <c r="BO338" s="85"/>
      <c r="BP338" s="85"/>
      <c r="BQ338" s="85"/>
      <c r="BR338" s="85"/>
      <c r="BS338" s="85"/>
      <c r="BT338" s="85"/>
      <c r="BU338" s="85"/>
      <c r="BV338" s="85"/>
      <c r="BW338" s="85"/>
      <c r="BX338" s="85"/>
      <c r="BY338" s="85"/>
      <c r="BZ338" s="85"/>
      <c r="CA338" s="85"/>
      <c r="CB338" s="85"/>
      <c r="CC338" s="85"/>
      <c r="CD338" s="85"/>
      <c r="CE338" s="85"/>
      <c r="CF338" s="85"/>
      <c r="CG338" s="85"/>
      <c r="CH338" s="85"/>
      <c r="CI338" s="85"/>
      <c r="CJ338" s="85"/>
    </row>
    <row r="339" spans="1:88" x14ac:dyDescent="0.25">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c r="AA339" s="85"/>
      <c r="AB339" s="85"/>
      <c r="AC339" s="85"/>
      <c r="AD339" s="85"/>
      <c r="AE339" s="85"/>
      <c r="AF339" s="85"/>
      <c r="AG339" s="85"/>
      <c r="AH339" s="85"/>
      <c r="AI339" s="85"/>
      <c r="AJ339" s="85"/>
      <c r="AK339" s="85"/>
      <c r="AL339" s="85"/>
      <c r="AM339" s="85"/>
      <c r="AN339" s="85"/>
      <c r="AO339" s="85"/>
      <c r="AP339" s="85"/>
      <c r="AQ339" s="85"/>
      <c r="AR339" s="85"/>
      <c r="AS339" s="85"/>
      <c r="AT339" s="85"/>
      <c r="AU339" s="85"/>
      <c r="AV339" s="85"/>
      <c r="AW339" s="85"/>
      <c r="AX339" s="85"/>
      <c r="AY339" s="85"/>
      <c r="AZ339" s="85"/>
      <c r="BA339" s="85"/>
      <c r="BB339" s="85"/>
      <c r="BC339" s="85"/>
      <c r="BD339" s="85"/>
      <c r="BE339" s="85"/>
      <c r="BF339" s="85"/>
      <c r="BG339" s="85"/>
      <c r="BH339" s="85"/>
      <c r="BI339" s="85"/>
      <c r="BJ339" s="85"/>
      <c r="BK339" s="85"/>
      <c r="BL339" s="85"/>
      <c r="BM339" s="85"/>
      <c r="BN339" s="85"/>
      <c r="BO339" s="85"/>
      <c r="BP339" s="85"/>
      <c r="BQ339" s="85"/>
      <c r="BR339" s="85"/>
      <c r="BS339" s="85"/>
      <c r="BT339" s="85"/>
      <c r="BU339" s="85"/>
      <c r="BV339" s="85"/>
      <c r="BW339" s="85"/>
      <c r="BX339" s="85"/>
      <c r="BY339" s="85"/>
      <c r="BZ339" s="85"/>
      <c r="CA339" s="85"/>
      <c r="CB339" s="85"/>
      <c r="CC339" s="85"/>
      <c r="CD339" s="85"/>
      <c r="CE339" s="85"/>
      <c r="CF339" s="85"/>
      <c r="CG339" s="85"/>
      <c r="CH339" s="85"/>
      <c r="CI339" s="85"/>
      <c r="CJ339" s="85"/>
    </row>
    <row r="340" spans="1:88" x14ac:dyDescent="0.25">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c r="AA340" s="85"/>
      <c r="AB340" s="85"/>
      <c r="AC340" s="85"/>
      <c r="AD340" s="85"/>
      <c r="AE340" s="85"/>
      <c r="AF340" s="85"/>
      <c r="AG340" s="85"/>
      <c r="AH340" s="85"/>
      <c r="AI340" s="85"/>
      <c r="AJ340" s="85"/>
      <c r="AK340" s="85"/>
      <c r="AL340" s="85"/>
      <c r="AM340" s="85"/>
      <c r="AN340" s="85"/>
      <c r="AO340" s="85"/>
      <c r="AP340" s="85"/>
      <c r="AQ340" s="85"/>
      <c r="AR340" s="85"/>
      <c r="AS340" s="85"/>
      <c r="AT340" s="85"/>
      <c r="AU340" s="85"/>
      <c r="AV340" s="85"/>
      <c r="AW340" s="85"/>
      <c r="AX340" s="85"/>
      <c r="AY340" s="85"/>
      <c r="AZ340" s="85"/>
      <c r="BA340" s="85"/>
      <c r="BB340" s="85"/>
      <c r="BC340" s="85"/>
      <c r="BD340" s="85"/>
      <c r="BE340" s="85"/>
      <c r="BF340" s="85"/>
      <c r="BG340" s="85"/>
      <c r="BH340" s="85"/>
      <c r="BI340" s="85"/>
      <c r="BJ340" s="85"/>
      <c r="BK340" s="85"/>
      <c r="BL340" s="85"/>
      <c r="BM340" s="85"/>
      <c r="BN340" s="85"/>
      <c r="BO340" s="85"/>
      <c r="BP340" s="85"/>
      <c r="BQ340" s="85"/>
      <c r="BR340" s="85"/>
      <c r="BS340" s="85"/>
      <c r="BT340" s="85"/>
      <c r="BU340" s="85"/>
      <c r="BV340" s="85"/>
      <c r="BW340" s="85"/>
      <c r="BX340" s="85"/>
      <c r="BY340" s="85"/>
      <c r="BZ340" s="85"/>
      <c r="CA340" s="85"/>
      <c r="CB340" s="85"/>
      <c r="CC340" s="85"/>
      <c r="CD340" s="85"/>
      <c r="CE340" s="85"/>
      <c r="CF340" s="85"/>
      <c r="CG340" s="85"/>
      <c r="CH340" s="85"/>
      <c r="CI340" s="85"/>
      <c r="CJ340" s="85"/>
    </row>
    <row r="341" spans="1:88" x14ac:dyDescent="0.25">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c r="AA341" s="85"/>
      <c r="AB341" s="85"/>
      <c r="AC341" s="85"/>
      <c r="AD341" s="85"/>
      <c r="AE341" s="85"/>
      <c r="AF341" s="85"/>
      <c r="AG341" s="85"/>
      <c r="AH341" s="85"/>
      <c r="AI341" s="85"/>
      <c r="AJ341" s="85"/>
      <c r="AK341" s="85"/>
      <c r="AL341" s="85"/>
      <c r="AM341" s="85"/>
      <c r="AN341" s="85"/>
      <c r="AO341" s="85"/>
      <c r="AP341" s="85"/>
      <c r="AQ341" s="85"/>
      <c r="AR341" s="85"/>
      <c r="AS341" s="85"/>
      <c r="AT341" s="85"/>
      <c r="AU341" s="85"/>
      <c r="AV341" s="85"/>
      <c r="AW341" s="85"/>
      <c r="AX341" s="85"/>
      <c r="AY341" s="85"/>
      <c r="AZ341" s="85"/>
      <c r="BA341" s="85"/>
      <c r="BB341" s="85"/>
      <c r="BC341" s="85"/>
      <c r="BD341" s="85"/>
      <c r="BE341" s="85"/>
      <c r="BF341" s="85"/>
      <c r="BG341" s="85"/>
      <c r="BH341" s="85"/>
      <c r="BI341" s="85"/>
      <c r="BJ341" s="85"/>
      <c r="BK341" s="85"/>
      <c r="BL341" s="85"/>
      <c r="BM341" s="85"/>
      <c r="BN341" s="85"/>
      <c r="BO341" s="85"/>
      <c r="BP341" s="85"/>
      <c r="BQ341" s="85"/>
      <c r="BR341" s="85"/>
      <c r="BS341" s="85"/>
      <c r="BT341" s="85"/>
      <c r="BU341" s="85"/>
      <c r="BV341" s="85"/>
      <c r="BW341" s="85"/>
      <c r="BX341" s="85"/>
      <c r="BY341" s="85"/>
      <c r="BZ341" s="85"/>
      <c r="CA341" s="85"/>
      <c r="CB341" s="85"/>
      <c r="CC341" s="85"/>
      <c r="CD341" s="85"/>
      <c r="CE341" s="85"/>
      <c r="CF341" s="85"/>
      <c r="CG341" s="85"/>
      <c r="CH341" s="85"/>
      <c r="CI341" s="85"/>
      <c r="CJ341" s="85"/>
    </row>
    <row r="342" spans="1:88" x14ac:dyDescent="0.25">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c r="AA342" s="85"/>
      <c r="AB342" s="85"/>
      <c r="AC342" s="85"/>
      <c r="AD342" s="85"/>
      <c r="AE342" s="85"/>
      <c r="AF342" s="85"/>
      <c r="AG342" s="85"/>
      <c r="AH342" s="85"/>
      <c r="AI342" s="85"/>
      <c r="AJ342" s="85"/>
      <c r="AK342" s="85"/>
      <c r="AL342" s="85"/>
      <c r="AM342" s="85"/>
      <c r="AN342" s="85"/>
      <c r="AO342" s="85"/>
      <c r="AP342" s="85"/>
      <c r="AQ342" s="85"/>
      <c r="AR342" s="85"/>
      <c r="AS342" s="85"/>
      <c r="AT342" s="85"/>
      <c r="AU342" s="85"/>
      <c r="AV342" s="85"/>
      <c r="AW342" s="85"/>
      <c r="AX342" s="85"/>
      <c r="AY342" s="85"/>
      <c r="AZ342" s="85"/>
      <c r="BA342" s="85"/>
      <c r="BB342" s="85"/>
      <c r="BC342" s="85"/>
      <c r="BD342" s="85"/>
      <c r="BE342" s="85"/>
      <c r="BF342" s="85"/>
      <c r="BG342" s="85"/>
      <c r="BH342" s="85"/>
      <c r="BI342" s="85"/>
      <c r="BJ342" s="85"/>
      <c r="BK342" s="85"/>
      <c r="BL342" s="85"/>
      <c r="BM342" s="85"/>
      <c r="BN342" s="85"/>
      <c r="BO342" s="85"/>
      <c r="BP342" s="85"/>
      <c r="BQ342" s="85"/>
      <c r="BR342" s="85"/>
      <c r="BS342" s="85"/>
      <c r="BT342" s="85"/>
      <c r="BU342" s="85"/>
      <c r="BV342" s="85"/>
      <c r="BW342" s="85"/>
      <c r="BX342" s="85"/>
      <c r="BY342" s="85"/>
      <c r="BZ342" s="85"/>
      <c r="CA342" s="85"/>
      <c r="CB342" s="85"/>
      <c r="CC342" s="85"/>
      <c r="CD342" s="85"/>
      <c r="CE342" s="85"/>
      <c r="CF342" s="85"/>
      <c r="CG342" s="85"/>
      <c r="CH342" s="85"/>
      <c r="CI342" s="85"/>
      <c r="CJ342" s="85"/>
    </row>
    <row r="343" spans="1:88" x14ac:dyDescent="0.25">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c r="AA343" s="85"/>
      <c r="AB343" s="85"/>
      <c r="AC343" s="85"/>
      <c r="AD343" s="85"/>
      <c r="AE343" s="85"/>
      <c r="AF343" s="85"/>
      <c r="AG343" s="85"/>
      <c r="AH343" s="85"/>
      <c r="AI343" s="85"/>
      <c r="AJ343" s="85"/>
      <c r="AK343" s="85"/>
      <c r="AL343" s="85"/>
      <c r="AM343" s="85"/>
      <c r="AN343" s="85"/>
      <c r="AO343" s="85"/>
      <c r="AP343" s="85"/>
      <c r="AQ343" s="85"/>
      <c r="AR343" s="85"/>
      <c r="AS343" s="85"/>
      <c r="AT343" s="85"/>
      <c r="AU343" s="85"/>
      <c r="AV343" s="85"/>
      <c r="AW343" s="85"/>
      <c r="AX343" s="85"/>
      <c r="AY343" s="85"/>
      <c r="AZ343" s="85"/>
      <c r="BA343" s="85"/>
      <c r="BB343" s="85"/>
      <c r="BC343" s="85"/>
      <c r="BD343" s="85"/>
      <c r="BE343" s="85"/>
      <c r="BF343" s="85"/>
      <c r="BG343" s="85"/>
      <c r="BH343" s="85"/>
      <c r="BI343" s="85"/>
      <c r="BJ343" s="85"/>
      <c r="BK343" s="85"/>
      <c r="BL343" s="85"/>
      <c r="BM343" s="85"/>
      <c r="BN343" s="85"/>
      <c r="BO343" s="85"/>
      <c r="BP343" s="85"/>
      <c r="BQ343" s="85"/>
      <c r="BR343" s="85"/>
      <c r="BS343" s="85"/>
      <c r="BT343" s="85"/>
      <c r="BU343" s="85"/>
      <c r="BV343" s="85"/>
      <c r="BW343" s="85"/>
      <c r="BX343" s="85"/>
      <c r="BY343" s="85"/>
      <c r="BZ343" s="85"/>
      <c r="CA343" s="85"/>
      <c r="CB343" s="85"/>
      <c r="CC343" s="85"/>
      <c r="CD343" s="85"/>
      <c r="CE343" s="85"/>
      <c r="CF343" s="85"/>
      <c r="CG343" s="85"/>
      <c r="CH343" s="85"/>
      <c r="CI343" s="85"/>
      <c r="CJ343" s="85"/>
    </row>
    <row r="344" spans="1:88" x14ac:dyDescent="0.25">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c r="AA344" s="85"/>
      <c r="AB344" s="85"/>
      <c r="AC344" s="85"/>
      <c r="AD344" s="85"/>
      <c r="AE344" s="85"/>
      <c r="AF344" s="85"/>
      <c r="AG344" s="85"/>
      <c r="AH344" s="85"/>
      <c r="AI344" s="85"/>
      <c r="AJ344" s="85"/>
      <c r="AK344" s="85"/>
      <c r="AL344" s="85"/>
      <c r="AM344" s="85"/>
      <c r="AN344" s="85"/>
      <c r="AO344" s="85"/>
      <c r="AP344" s="85"/>
      <c r="AQ344" s="85"/>
      <c r="AR344" s="85"/>
      <c r="AS344" s="85"/>
      <c r="AT344" s="85"/>
      <c r="AU344" s="85"/>
      <c r="AV344" s="85"/>
      <c r="AW344" s="85"/>
      <c r="AX344" s="85"/>
      <c r="AY344" s="85"/>
      <c r="AZ344" s="85"/>
      <c r="BA344" s="85"/>
      <c r="BB344" s="85"/>
      <c r="BC344" s="85"/>
      <c r="BD344" s="85"/>
      <c r="BE344" s="85"/>
      <c r="BF344" s="85"/>
      <c r="BG344" s="85"/>
      <c r="BH344" s="85"/>
      <c r="BI344" s="85"/>
      <c r="BJ344" s="85"/>
      <c r="BK344" s="85"/>
      <c r="BL344" s="85"/>
      <c r="BM344" s="85"/>
      <c r="BN344" s="85"/>
      <c r="BO344" s="85"/>
      <c r="BP344" s="85"/>
      <c r="BQ344" s="85"/>
      <c r="BR344" s="85"/>
      <c r="BS344" s="85"/>
      <c r="BT344" s="85"/>
      <c r="BU344" s="85"/>
      <c r="BV344" s="85"/>
      <c r="BW344" s="85"/>
      <c r="BX344" s="85"/>
      <c r="BY344" s="85"/>
      <c r="BZ344" s="85"/>
      <c r="CA344" s="85"/>
      <c r="CB344" s="85"/>
      <c r="CC344" s="85"/>
      <c r="CD344" s="85"/>
      <c r="CE344" s="85"/>
      <c r="CF344" s="85"/>
      <c r="CG344" s="85"/>
      <c r="CH344" s="85"/>
      <c r="CI344" s="85"/>
      <c r="CJ344" s="85"/>
    </row>
    <row r="345" spans="1:88" x14ac:dyDescent="0.25">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c r="AA345" s="85"/>
      <c r="AB345" s="85"/>
      <c r="AC345" s="85"/>
      <c r="AD345" s="85"/>
      <c r="AE345" s="85"/>
      <c r="AF345" s="85"/>
      <c r="AG345" s="85"/>
      <c r="AH345" s="85"/>
      <c r="AI345" s="85"/>
      <c r="AJ345" s="85"/>
      <c r="AK345" s="85"/>
      <c r="AL345" s="85"/>
      <c r="AM345" s="85"/>
      <c r="AN345" s="85"/>
      <c r="AO345" s="85"/>
      <c r="AP345" s="85"/>
      <c r="AQ345" s="85"/>
      <c r="AR345" s="85"/>
      <c r="AS345" s="85"/>
      <c r="AT345" s="85"/>
      <c r="AU345" s="85"/>
      <c r="AV345" s="85"/>
      <c r="AW345" s="85"/>
      <c r="AX345" s="85"/>
      <c r="AY345" s="85"/>
      <c r="AZ345" s="85"/>
      <c r="BA345" s="85"/>
      <c r="BB345" s="85"/>
      <c r="BC345" s="85"/>
      <c r="BD345" s="85"/>
      <c r="BE345" s="85"/>
      <c r="BF345" s="85"/>
      <c r="BG345" s="85"/>
      <c r="BH345" s="85"/>
      <c r="BI345" s="85"/>
      <c r="BJ345" s="85"/>
      <c r="BK345" s="85"/>
      <c r="BL345" s="85"/>
      <c r="BM345" s="85"/>
      <c r="BN345" s="85"/>
      <c r="BO345" s="85"/>
      <c r="BP345" s="85"/>
      <c r="BQ345" s="85"/>
      <c r="BR345" s="85"/>
      <c r="BS345" s="85"/>
      <c r="BT345" s="85"/>
      <c r="BU345" s="85"/>
      <c r="BV345" s="85"/>
      <c r="BW345" s="85"/>
      <c r="BX345" s="85"/>
      <c r="BY345" s="85"/>
      <c r="BZ345" s="85"/>
      <c r="CA345" s="85"/>
      <c r="CB345" s="85"/>
      <c r="CC345" s="85"/>
      <c r="CD345" s="85"/>
      <c r="CE345" s="85"/>
      <c r="CF345" s="85"/>
      <c r="CG345" s="85"/>
      <c r="CH345" s="85"/>
      <c r="CI345" s="85"/>
      <c r="CJ345" s="85"/>
    </row>
    <row r="346" spans="1:88" x14ac:dyDescent="0.25">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c r="AA346" s="85"/>
      <c r="AB346" s="85"/>
      <c r="AC346" s="85"/>
      <c r="AD346" s="85"/>
      <c r="AE346" s="85"/>
      <c r="AF346" s="85"/>
      <c r="AG346" s="85"/>
      <c r="AH346" s="85"/>
      <c r="AI346" s="85"/>
      <c r="AJ346" s="85"/>
      <c r="AK346" s="85"/>
      <c r="AL346" s="85"/>
      <c r="AM346" s="85"/>
      <c r="AN346" s="85"/>
      <c r="AO346" s="85"/>
      <c r="AP346" s="85"/>
      <c r="AQ346" s="85"/>
      <c r="AR346" s="85"/>
      <c r="AS346" s="85"/>
      <c r="AT346" s="85"/>
      <c r="AU346" s="85"/>
      <c r="AV346" s="85"/>
      <c r="AW346" s="85"/>
      <c r="AX346" s="85"/>
      <c r="AY346" s="85"/>
      <c r="AZ346" s="85"/>
      <c r="BA346" s="85"/>
      <c r="BB346" s="85"/>
      <c r="BC346" s="85"/>
      <c r="BD346" s="85"/>
      <c r="BE346" s="85"/>
      <c r="BF346" s="85"/>
      <c r="BG346" s="85"/>
      <c r="BH346" s="85"/>
      <c r="BI346" s="85"/>
      <c r="BJ346" s="85"/>
      <c r="BK346" s="85"/>
      <c r="BL346" s="85"/>
      <c r="BM346" s="85"/>
      <c r="BN346" s="85"/>
      <c r="BO346" s="85"/>
      <c r="BP346" s="85"/>
      <c r="BQ346" s="85"/>
      <c r="BR346" s="85"/>
      <c r="BS346" s="85"/>
      <c r="BT346" s="85"/>
      <c r="BU346" s="85"/>
      <c r="BV346" s="85"/>
      <c r="BW346" s="85"/>
      <c r="BX346" s="85"/>
      <c r="BY346" s="85"/>
      <c r="BZ346" s="85"/>
      <c r="CA346" s="85"/>
      <c r="CB346" s="85"/>
      <c r="CC346" s="85"/>
      <c r="CD346" s="85"/>
      <c r="CE346" s="85"/>
      <c r="CF346" s="85"/>
      <c r="CG346" s="85"/>
      <c r="CH346" s="85"/>
      <c r="CI346" s="85"/>
      <c r="CJ346" s="85"/>
    </row>
    <row r="347" spans="1:88" x14ac:dyDescent="0.25">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c r="AA347" s="85"/>
      <c r="AB347" s="85"/>
      <c r="AC347" s="85"/>
      <c r="AD347" s="85"/>
      <c r="AE347" s="85"/>
      <c r="AF347" s="85"/>
      <c r="AG347" s="85"/>
      <c r="AH347" s="85"/>
      <c r="AI347" s="85"/>
      <c r="AJ347" s="85"/>
      <c r="AK347" s="85"/>
      <c r="AL347" s="85"/>
      <c r="AM347" s="85"/>
      <c r="AN347" s="85"/>
      <c r="AO347" s="85"/>
      <c r="AP347" s="85"/>
      <c r="AQ347" s="85"/>
      <c r="AR347" s="85"/>
      <c r="AS347" s="85"/>
      <c r="AT347" s="85"/>
      <c r="AU347" s="85"/>
      <c r="AV347" s="85"/>
      <c r="AW347" s="85"/>
      <c r="AX347" s="85"/>
      <c r="AY347" s="85"/>
      <c r="AZ347" s="85"/>
      <c r="BA347" s="85"/>
      <c r="BB347" s="85"/>
      <c r="BC347" s="85"/>
      <c r="BD347" s="85"/>
      <c r="BE347" s="85"/>
      <c r="BF347" s="85"/>
      <c r="BG347" s="85"/>
      <c r="BH347" s="85"/>
      <c r="BI347" s="85"/>
      <c r="BJ347" s="85"/>
      <c r="BK347" s="85"/>
      <c r="BL347" s="85"/>
      <c r="BM347" s="85"/>
      <c r="BN347" s="85"/>
      <c r="BO347" s="85"/>
      <c r="BP347" s="85"/>
      <c r="BQ347" s="85"/>
      <c r="BR347" s="85"/>
      <c r="BS347" s="85"/>
      <c r="BT347" s="85"/>
      <c r="BU347" s="85"/>
      <c r="BV347" s="85"/>
      <c r="BW347" s="85"/>
      <c r="BX347" s="85"/>
      <c r="BY347" s="85"/>
      <c r="BZ347" s="85"/>
      <c r="CA347" s="85"/>
      <c r="CB347" s="85"/>
      <c r="CC347" s="85"/>
      <c r="CD347" s="85"/>
      <c r="CE347" s="85"/>
      <c r="CF347" s="85"/>
      <c r="CG347" s="85"/>
      <c r="CH347" s="85"/>
      <c r="CI347" s="85"/>
      <c r="CJ347" s="85"/>
    </row>
    <row r="348" spans="1:88" x14ac:dyDescent="0.25">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c r="AA348" s="85"/>
      <c r="AB348" s="85"/>
      <c r="AC348" s="85"/>
      <c r="AD348" s="85"/>
      <c r="AE348" s="85"/>
      <c r="AF348" s="85"/>
      <c r="AG348" s="85"/>
      <c r="AH348" s="85"/>
      <c r="AI348" s="85"/>
      <c r="AJ348" s="85"/>
      <c r="AK348" s="85"/>
      <c r="AL348" s="85"/>
      <c r="AM348" s="85"/>
      <c r="AN348" s="85"/>
      <c r="AO348" s="85"/>
      <c r="AP348" s="85"/>
      <c r="AQ348" s="85"/>
      <c r="AR348" s="85"/>
      <c r="AS348" s="85"/>
      <c r="AT348" s="85"/>
      <c r="AU348" s="85"/>
      <c r="AV348" s="85"/>
      <c r="AW348" s="85"/>
      <c r="AX348" s="85"/>
      <c r="AY348" s="85"/>
      <c r="AZ348" s="85"/>
      <c r="BA348" s="85"/>
      <c r="BB348" s="85"/>
      <c r="BC348" s="85"/>
      <c r="BD348" s="85"/>
      <c r="BE348" s="85"/>
      <c r="BF348" s="85"/>
      <c r="BG348" s="85"/>
      <c r="BH348" s="85"/>
      <c r="BI348" s="85"/>
      <c r="BJ348" s="85"/>
      <c r="BK348" s="85"/>
      <c r="BL348" s="85"/>
      <c r="BM348" s="85"/>
      <c r="BN348" s="85"/>
      <c r="BO348" s="85"/>
      <c r="BP348" s="85"/>
      <c r="BQ348" s="85"/>
      <c r="BR348" s="85"/>
      <c r="BS348" s="85"/>
      <c r="BT348" s="85"/>
      <c r="BU348" s="85"/>
      <c r="BV348" s="85"/>
      <c r="BW348" s="85"/>
      <c r="BX348" s="85"/>
      <c r="BY348" s="85"/>
      <c r="BZ348" s="85"/>
      <c r="CA348" s="85"/>
      <c r="CB348" s="85"/>
      <c r="CC348" s="85"/>
      <c r="CD348" s="85"/>
      <c r="CE348" s="85"/>
      <c r="CF348" s="85"/>
      <c r="CG348" s="85"/>
      <c r="CH348" s="85"/>
      <c r="CI348" s="85"/>
      <c r="CJ348" s="85"/>
    </row>
    <row r="349" spans="1:88" x14ac:dyDescent="0.25">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c r="AA349" s="85"/>
      <c r="AB349" s="85"/>
      <c r="AC349" s="85"/>
      <c r="AD349" s="85"/>
      <c r="AE349" s="85"/>
      <c r="AF349" s="85"/>
      <c r="AG349" s="85"/>
      <c r="AH349" s="85"/>
      <c r="AI349" s="85"/>
      <c r="AJ349" s="85"/>
      <c r="AK349" s="85"/>
      <c r="AL349" s="85"/>
      <c r="AM349" s="85"/>
      <c r="AN349" s="85"/>
      <c r="AO349" s="85"/>
      <c r="AP349" s="85"/>
      <c r="AQ349" s="85"/>
      <c r="AR349" s="85"/>
      <c r="AS349" s="85"/>
      <c r="AT349" s="85"/>
      <c r="AU349" s="85"/>
      <c r="AV349" s="85"/>
      <c r="AW349" s="85"/>
      <c r="AX349" s="85"/>
      <c r="AY349" s="85"/>
      <c r="AZ349" s="85"/>
      <c r="BA349" s="85"/>
      <c r="BB349" s="85"/>
      <c r="BC349" s="85"/>
      <c r="BD349" s="85"/>
      <c r="BE349" s="85"/>
      <c r="BF349" s="85"/>
      <c r="BG349" s="85"/>
      <c r="BH349" s="85"/>
      <c r="BI349" s="85"/>
      <c r="BJ349" s="85"/>
      <c r="BK349" s="85"/>
      <c r="BL349" s="85"/>
      <c r="BM349" s="85"/>
      <c r="BN349" s="85"/>
      <c r="BO349" s="85"/>
      <c r="BP349" s="85"/>
      <c r="BQ349" s="85"/>
      <c r="BR349" s="85"/>
      <c r="BS349" s="85"/>
      <c r="BT349" s="85"/>
      <c r="BU349" s="85"/>
      <c r="BV349" s="85"/>
      <c r="BW349" s="85"/>
      <c r="BX349" s="85"/>
      <c r="BY349" s="85"/>
      <c r="BZ349" s="85"/>
      <c r="CA349" s="85"/>
      <c r="CB349" s="85"/>
      <c r="CC349" s="85"/>
      <c r="CD349" s="85"/>
      <c r="CE349" s="85"/>
      <c r="CF349" s="85"/>
      <c r="CG349" s="85"/>
      <c r="CH349" s="85"/>
      <c r="CI349" s="85"/>
      <c r="CJ349" s="85"/>
    </row>
    <row r="350" spans="1:88" x14ac:dyDescent="0.25">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c r="AA350" s="85"/>
      <c r="AB350" s="85"/>
      <c r="AC350" s="85"/>
      <c r="AD350" s="85"/>
      <c r="AE350" s="85"/>
      <c r="AF350" s="85"/>
      <c r="AG350" s="85"/>
      <c r="AH350" s="85"/>
      <c r="AI350" s="85"/>
      <c r="AJ350" s="85"/>
      <c r="AK350" s="85"/>
      <c r="AL350" s="85"/>
      <c r="AM350" s="85"/>
      <c r="AN350" s="85"/>
      <c r="AO350" s="85"/>
      <c r="AP350" s="85"/>
      <c r="AQ350" s="85"/>
      <c r="AR350" s="85"/>
      <c r="AS350" s="85"/>
      <c r="AT350" s="85"/>
      <c r="AU350" s="85"/>
      <c r="AV350" s="85"/>
      <c r="AW350" s="85"/>
      <c r="AX350" s="85"/>
      <c r="AY350" s="85"/>
      <c r="AZ350" s="85"/>
      <c r="BA350" s="85"/>
      <c r="BB350" s="85"/>
      <c r="BC350" s="85"/>
      <c r="BD350" s="85"/>
      <c r="BE350" s="85"/>
      <c r="BF350" s="85"/>
      <c r="BG350" s="85"/>
      <c r="BH350" s="85"/>
      <c r="BI350" s="85"/>
      <c r="BJ350" s="85"/>
      <c r="BK350" s="85"/>
      <c r="BL350" s="85"/>
      <c r="BM350" s="85"/>
      <c r="BN350" s="85"/>
      <c r="BO350" s="85"/>
      <c r="BP350" s="85"/>
      <c r="BQ350" s="85"/>
      <c r="BR350" s="85"/>
      <c r="BS350" s="85"/>
      <c r="BT350" s="85"/>
      <c r="BU350" s="85"/>
      <c r="BV350" s="85"/>
      <c r="BW350" s="85"/>
      <c r="BX350" s="85"/>
      <c r="BY350" s="85"/>
      <c r="BZ350" s="85"/>
      <c r="CA350" s="85"/>
      <c r="CB350" s="85"/>
      <c r="CC350" s="85"/>
      <c r="CD350" s="85"/>
      <c r="CE350" s="85"/>
      <c r="CF350" s="85"/>
      <c r="CG350" s="85"/>
      <c r="CH350" s="85"/>
      <c r="CI350" s="85"/>
      <c r="CJ350" s="85"/>
    </row>
    <row r="351" spans="1:88" x14ac:dyDescent="0.25">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c r="AA351" s="85"/>
      <c r="AB351" s="85"/>
      <c r="AC351" s="85"/>
      <c r="AD351" s="85"/>
      <c r="AE351" s="85"/>
      <c r="AF351" s="85"/>
      <c r="AG351" s="85"/>
      <c r="AH351" s="85"/>
      <c r="AI351" s="85"/>
      <c r="AJ351" s="85"/>
      <c r="AK351" s="85"/>
      <c r="AL351" s="85"/>
      <c r="AM351" s="85"/>
      <c r="AN351" s="85"/>
      <c r="AO351" s="85"/>
      <c r="AP351" s="85"/>
      <c r="AQ351" s="85"/>
      <c r="AR351" s="85"/>
      <c r="AS351" s="85"/>
      <c r="AT351" s="85"/>
      <c r="AU351" s="85"/>
      <c r="AV351" s="85"/>
      <c r="AW351" s="85"/>
      <c r="AX351" s="85"/>
      <c r="AY351" s="85"/>
      <c r="AZ351" s="85"/>
      <c r="BA351" s="85"/>
      <c r="BB351" s="85"/>
      <c r="BC351" s="85"/>
      <c r="BD351" s="85"/>
      <c r="BE351" s="85"/>
      <c r="BF351" s="85"/>
      <c r="BG351" s="85"/>
      <c r="BH351" s="85"/>
      <c r="BI351" s="85"/>
      <c r="BJ351" s="85"/>
      <c r="BK351" s="85"/>
      <c r="BL351" s="85"/>
      <c r="BM351" s="85"/>
      <c r="BN351" s="85"/>
      <c r="BO351" s="85"/>
      <c r="BP351" s="85"/>
      <c r="BQ351" s="85"/>
      <c r="BR351" s="85"/>
      <c r="BS351" s="85"/>
      <c r="BT351" s="85"/>
      <c r="BU351" s="85"/>
      <c r="BV351" s="85"/>
      <c r="BW351" s="85"/>
      <c r="BX351" s="85"/>
      <c r="BY351" s="85"/>
      <c r="BZ351" s="85"/>
      <c r="CA351" s="85"/>
      <c r="CB351" s="85"/>
      <c r="CC351" s="85"/>
      <c r="CD351" s="85"/>
      <c r="CE351" s="85"/>
      <c r="CF351" s="85"/>
      <c r="CG351" s="85"/>
      <c r="CH351" s="85"/>
      <c r="CI351" s="85"/>
      <c r="CJ351" s="85"/>
    </row>
    <row r="352" spans="1:88" x14ac:dyDescent="0.25">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c r="AA352" s="85"/>
      <c r="AB352" s="85"/>
      <c r="AC352" s="85"/>
      <c r="AD352" s="85"/>
      <c r="AE352" s="85"/>
      <c r="AF352" s="85"/>
      <c r="AG352" s="85"/>
      <c r="AH352" s="85"/>
      <c r="AI352" s="85"/>
      <c r="AJ352" s="85"/>
      <c r="AK352" s="85"/>
      <c r="AL352" s="85"/>
      <c r="AM352" s="85"/>
      <c r="AN352" s="85"/>
      <c r="AO352" s="85"/>
      <c r="AP352" s="85"/>
      <c r="AQ352" s="85"/>
      <c r="AR352" s="85"/>
      <c r="AS352" s="85"/>
      <c r="AT352" s="85"/>
      <c r="AU352" s="85"/>
      <c r="AV352" s="85"/>
      <c r="AW352" s="85"/>
      <c r="AX352" s="85"/>
      <c r="AY352" s="85"/>
      <c r="AZ352" s="85"/>
      <c r="BA352" s="85"/>
      <c r="BB352" s="85"/>
      <c r="BC352" s="85"/>
      <c r="BD352" s="85"/>
      <c r="BE352" s="85"/>
      <c r="BF352" s="85"/>
      <c r="BG352" s="85"/>
      <c r="BH352" s="85"/>
      <c r="BI352" s="85"/>
      <c r="BJ352" s="85"/>
      <c r="BK352" s="85"/>
      <c r="BL352" s="85"/>
      <c r="BM352" s="85"/>
      <c r="BN352" s="85"/>
      <c r="BO352" s="85"/>
      <c r="BP352" s="85"/>
      <c r="BQ352" s="85"/>
      <c r="BR352" s="85"/>
      <c r="BS352" s="85"/>
      <c r="BT352" s="85"/>
      <c r="BU352" s="85"/>
      <c r="BV352" s="85"/>
      <c r="BW352" s="85"/>
      <c r="BX352" s="85"/>
      <c r="BY352" s="85"/>
      <c r="BZ352" s="85"/>
      <c r="CA352" s="85"/>
      <c r="CB352" s="85"/>
      <c r="CC352" s="85"/>
      <c r="CD352" s="85"/>
      <c r="CE352" s="85"/>
      <c r="CF352" s="85"/>
      <c r="CG352" s="85"/>
      <c r="CH352" s="85"/>
      <c r="CI352" s="85"/>
      <c r="CJ352" s="85"/>
    </row>
    <row r="353" spans="1:88" x14ac:dyDescent="0.25">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c r="AA353" s="85"/>
      <c r="AB353" s="85"/>
      <c r="AC353" s="85"/>
      <c r="AD353" s="85"/>
      <c r="AE353" s="85"/>
      <c r="AF353" s="85"/>
      <c r="AG353" s="85"/>
      <c r="AH353" s="85"/>
      <c r="AI353" s="85"/>
      <c r="AJ353" s="85"/>
      <c r="AK353" s="85"/>
      <c r="AL353" s="85"/>
      <c r="AM353" s="85"/>
      <c r="AN353" s="85"/>
      <c r="AO353" s="85"/>
      <c r="AP353" s="85"/>
      <c r="AQ353" s="85"/>
      <c r="AR353" s="85"/>
      <c r="AS353" s="85"/>
      <c r="AT353" s="85"/>
      <c r="AU353" s="85"/>
      <c r="AV353" s="85"/>
      <c r="AW353" s="85"/>
      <c r="AX353" s="85"/>
      <c r="AY353" s="85"/>
      <c r="AZ353" s="85"/>
      <c r="BA353" s="85"/>
      <c r="BB353" s="85"/>
      <c r="BC353" s="85"/>
      <c r="BD353" s="85"/>
      <c r="BE353" s="85"/>
      <c r="BF353" s="85"/>
      <c r="BG353" s="85"/>
      <c r="BH353" s="85"/>
      <c r="BI353" s="85"/>
      <c r="BJ353" s="85"/>
      <c r="BK353" s="85"/>
      <c r="BL353" s="85"/>
      <c r="BM353" s="85"/>
      <c r="BN353" s="85"/>
      <c r="BO353" s="85"/>
      <c r="BP353" s="85"/>
      <c r="BQ353" s="85"/>
      <c r="BR353" s="85"/>
      <c r="BS353" s="85"/>
      <c r="BT353" s="85"/>
      <c r="BU353" s="85"/>
      <c r="BV353" s="85"/>
      <c r="BW353" s="85"/>
      <c r="BX353" s="85"/>
      <c r="BY353" s="85"/>
      <c r="BZ353" s="85"/>
      <c r="CA353" s="85"/>
      <c r="CB353" s="85"/>
      <c r="CC353" s="85"/>
      <c r="CD353" s="85"/>
      <c r="CE353" s="85"/>
      <c r="CF353" s="85"/>
      <c r="CG353" s="85"/>
      <c r="CH353" s="85"/>
      <c r="CI353" s="85"/>
      <c r="CJ353" s="85"/>
    </row>
    <row r="354" spans="1:88" x14ac:dyDescent="0.25">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c r="AA354" s="85"/>
      <c r="AB354" s="85"/>
      <c r="AC354" s="85"/>
      <c r="AD354" s="85"/>
      <c r="AE354" s="85"/>
      <c r="AF354" s="85"/>
      <c r="AG354" s="85"/>
      <c r="AH354" s="85"/>
      <c r="AI354" s="85"/>
      <c r="AJ354" s="85"/>
      <c r="AK354" s="85"/>
      <c r="AL354" s="85"/>
      <c r="AM354" s="85"/>
      <c r="AN354" s="85"/>
      <c r="AO354" s="85"/>
      <c r="AP354" s="85"/>
      <c r="AQ354" s="85"/>
      <c r="AR354" s="85"/>
      <c r="AS354" s="85"/>
      <c r="AT354" s="85"/>
      <c r="AU354" s="85"/>
      <c r="AV354" s="85"/>
      <c r="AW354" s="85"/>
      <c r="AX354" s="85"/>
      <c r="AY354" s="85"/>
      <c r="AZ354" s="85"/>
      <c r="BA354" s="85"/>
      <c r="BB354" s="85"/>
      <c r="BC354" s="85"/>
      <c r="BD354" s="85"/>
      <c r="BE354" s="85"/>
      <c r="BF354" s="85"/>
      <c r="BG354" s="85"/>
      <c r="BH354" s="85"/>
      <c r="BI354" s="85"/>
      <c r="BJ354" s="85"/>
      <c r="BK354" s="85"/>
      <c r="BL354" s="85"/>
      <c r="BM354" s="85"/>
      <c r="BN354" s="85"/>
      <c r="BO354" s="85"/>
      <c r="BP354" s="85"/>
      <c r="BQ354" s="85"/>
      <c r="BR354" s="85"/>
      <c r="BS354" s="85"/>
      <c r="BT354" s="85"/>
      <c r="BU354" s="85"/>
      <c r="BV354" s="85"/>
      <c r="BW354" s="85"/>
      <c r="BX354" s="85"/>
      <c r="BY354" s="85"/>
      <c r="BZ354" s="85"/>
      <c r="CA354" s="85"/>
      <c r="CB354" s="85"/>
      <c r="CC354" s="85"/>
      <c r="CD354" s="85"/>
      <c r="CE354" s="85"/>
      <c r="CF354" s="85"/>
      <c r="CG354" s="85"/>
      <c r="CH354" s="85"/>
      <c r="CI354" s="85"/>
      <c r="CJ354" s="85"/>
    </row>
    <row r="355" spans="1:88" x14ac:dyDescent="0.25">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c r="AA355" s="85"/>
      <c r="AB355" s="85"/>
      <c r="AC355" s="85"/>
      <c r="AD355" s="85"/>
      <c r="AE355" s="85"/>
      <c r="AF355" s="85"/>
      <c r="AG355" s="85"/>
      <c r="AH355" s="85"/>
      <c r="AI355" s="85"/>
      <c r="AJ355" s="85"/>
      <c r="AK355" s="85"/>
      <c r="AL355" s="85"/>
      <c r="AM355" s="85"/>
      <c r="AN355" s="85"/>
      <c r="AO355" s="85"/>
      <c r="AP355" s="85"/>
      <c r="AQ355" s="85"/>
      <c r="AR355" s="85"/>
      <c r="AS355" s="85"/>
      <c r="AT355" s="85"/>
      <c r="AU355" s="85"/>
      <c r="AV355" s="85"/>
      <c r="AW355" s="85"/>
      <c r="AX355" s="85"/>
      <c r="AY355" s="85"/>
      <c r="AZ355" s="85"/>
      <c r="BA355" s="85"/>
      <c r="BB355" s="85"/>
      <c r="BC355" s="85"/>
      <c r="BD355" s="85"/>
      <c r="BE355" s="85"/>
      <c r="BF355" s="85"/>
      <c r="BG355" s="85"/>
      <c r="BH355" s="85"/>
      <c r="BI355" s="85"/>
      <c r="BJ355" s="85"/>
      <c r="BK355" s="85"/>
      <c r="BL355" s="85"/>
      <c r="BM355" s="85"/>
      <c r="BN355" s="85"/>
      <c r="BO355" s="85"/>
      <c r="BP355" s="85"/>
      <c r="BQ355" s="85"/>
      <c r="BR355" s="85"/>
      <c r="BS355" s="85"/>
      <c r="BT355" s="85"/>
      <c r="BU355" s="85"/>
      <c r="BV355" s="85"/>
      <c r="BW355" s="85"/>
      <c r="BX355" s="85"/>
      <c r="BY355" s="85"/>
      <c r="BZ355" s="85"/>
      <c r="CA355" s="85"/>
      <c r="CB355" s="85"/>
      <c r="CC355" s="85"/>
      <c r="CD355" s="85"/>
      <c r="CE355" s="85"/>
      <c r="CF355" s="85"/>
      <c r="CG355" s="85"/>
      <c r="CH355" s="85"/>
      <c r="CI355" s="85"/>
      <c r="CJ355" s="85"/>
    </row>
    <row r="356" spans="1:88" x14ac:dyDescent="0.25">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c r="AA356" s="85"/>
      <c r="AB356" s="85"/>
      <c r="AC356" s="85"/>
      <c r="AD356" s="85"/>
      <c r="AE356" s="85"/>
      <c r="AF356" s="85"/>
      <c r="AG356" s="85"/>
      <c r="AH356" s="85"/>
      <c r="AI356" s="85"/>
      <c r="AJ356" s="85"/>
      <c r="AK356" s="85"/>
      <c r="AL356" s="85"/>
      <c r="AM356" s="85"/>
      <c r="AN356" s="85"/>
      <c r="AO356" s="85"/>
      <c r="AP356" s="85"/>
      <c r="AQ356" s="85"/>
      <c r="AR356" s="85"/>
      <c r="AS356" s="85"/>
      <c r="AT356" s="85"/>
      <c r="AU356" s="85"/>
      <c r="AV356" s="85"/>
      <c r="AW356" s="85"/>
      <c r="AX356" s="85"/>
      <c r="AY356" s="85"/>
      <c r="AZ356" s="85"/>
      <c r="BA356" s="85"/>
      <c r="BB356" s="85"/>
      <c r="BC356" s="85"/>
      <c r="BD356" s="85"/>
      <c r="BE356" s="85"/>
      <c r="BF356" s="85"/>
      <c r="BG356" s="85"/>
      <c r="BH356" s="85"/>
      <c r="BI356" s="85"/>
      <c r="BJ356" s="85"/>
      <c r="BK356" s="85"/>
      <c r="BL356" s="85"/>
      <c r="BM356" s="85"/>
      <c r="BN356" s="85"/>
      <c r="BO356" s="85"/>
      <c r="BP356" s="85"/>
      <c r="BQ356" s="85"/>
      <c r="BR356" s="85"/>
      <c r="BS356" s="85"/>
      <c r="BT356" s="85"/>
      <c r="BU356" s="85"/>
      <c r="BV356" s="85"/>
      <c r="BW356" s="85"/>
      <c r="BX356" s="85"/>
      <c r="BY356" s="85"/>
      <c r="BZ356" s="85"/>
      <c r="CA356" s="85"/>
      <c r="CB356" s="85"/>
      <c r="CC356" s="85"/>
      <c r="CD356" s="85"/>
      <c r="CE356" s="85"/>
      <c r="CF356" s="85"/>
      <c r="CG356" s="85"/>
      <c r="CH356" s="85"/>
      <c r="CI356" s="85"/>
      <c r="CJ356" s="85"/>
    </row>
    <row r="357" spans="1:88" x14ac:dyDescent="0.25">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c r="AA357" s="85"/>
      <c r="AB357" s="85"/>
      <c r="AC357" s="85"/>
      <c r="AD357" s="85"/>
      <c r="AE357" s="85"/>
      <c r="AF357" s="85"/>
      <c r="AG357" s="85"/>
      <c r="AH357" s="85"/>
      <c r="AI357" s="85"/>
      <c r="AJ357" s="85"/>
      <c r="AK357" s="85"/>
      <c r="AL357" s="85"/>
      <c r="AM357" s="85"/>
      <c r="AN357" s="85"/>
      <c r="AO357" s="85"/>
      <c r="AP357" s="85"/>
      <c r="AQ357" s="85"/>
      <c r="AR357" s="85"/>
      <c r="AS357" s="85"/>
      <c r="AT357" s="85"/>
      <c r="AU357" s="85"/>
      <c r="AV357" s="85"/>
      <c r="AW357" s="85"/>
      <c r="AX357" s="85"/>
      <c r="AY357" s="85"/>
      <c r="AZ357" s="85"/>
      <c r="BA357" s="85"/>
      <c r="BB357" s="85"/>
      <c r="BC357" s="85"/>
      <c r="BD357" s="85"/>
      <c r="BE357" s="85"/>
      <c r="BF357" s="85"/>
      <c r="BG357" s="85"/>
      <c r="BH357" s="85"/>
      <c r="BI357" s="85"/>
      <c r="BJ357" s="85"/>
      <c r="BK357" s="85"/>
      <c r="BL357" s="85"/>
      <c r="BM357" s="85"/>
      <c r="BN357" s="85"/>
      <c r="BO357" s="85"/>
      <c r="BP357" s="85"/>
      <c r="BQ357" s="85"/>
      <c r="BR357" s="85"/>
      <c r="BS357" s="85"/>
      <c r="BT357" s="85"/>
      <c r="BU357" s="85"/>
      <c r="BV357" s="85"/>
      <c r="BW357" s="85"/>
      <c r="BX357" s="85"/>
      <c r="BY357" s="85"/>
      <c r="BZ357" s="85"/>
      <c r="CA357" s="85"/>
      <c r="CB357" s="85"/>
      <c r="CC357" s="85"/>
      <c r="CD357" s="85"/>
      <c r="CE357" s="85"/>
      <c r="CF357" s="85"/>
      <c r="CG357" s="85"/>
      <c r="CH357" s="85"/>
      <c r="CI357" s="85"/>
      <c r="CJ357" s="85"/>
    </row>
    <row r="358" spans="1:88" x14ac:dyDescent="0.25">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c r="AA358" s="85"/>
      <c r="AB358" s="85"/>
      <c r="AC358" s="85"/>
      <c r="AD358" s="85"/>
      <c r="AE358" s="85"/>
      <c r="AF358" s="85"/>
      <c r="AG358" s="85"/>
      <c r="AH358" s="85"/>
      <c r="AI358" s="85"/>
      <c r="AJ358" s="85"/>
      <c r="AK358" s="85"/>
      <c r="AL358" s="85"/>
      <c r="AM358" s="85"/>
      <c r="AN358" s="85"/>
      <c r="AO358" s="85"/>
      <c r="AP358" s="85"/>
      <c r="AQ358" s="85"/>
      <c r="AR358" s="85"/>
      <c r="AS358" s="85"/>
      <c r="AT358" s="85"/>
      <c r="AU358" s="85"/>
      <c r="AV358" s="85"/>
      <c r="AW358" s="85"/>
      <c r="AX358" s="85"/>
      <c r="AY358" s="85"/>
      <c r="AZ358" s="85"/>
      <c r="BA358" s="85"/>
      <c r="BB358" s="85"/>
      <c r="BC358" s="85"/>
      <c r="BD358" s="85"/>
      <c r="BE358" s="85"/>
      <c r="BF358" s="85"/>
      <c r="BG358" s="85"/>
      <c r="BH358" s="85"/>
      <c r="BI358" s="85"/>
      <c r="BJ358" s="85"/>
      <c r="BK358" s="85"/>
      <c r="BL358" s="85"/>
      <c r="BM358" s="85"/>
      <c r="BN358" s="85"/>
      <c r="BO358" s="85"/>
      <c r="BP358" s="85"/>
      <c r="BQ358" s="85"/>
      <c r="BR358" s="85"/>
      <c r="BS358" s="85"/>
      <c r="BT358" s="85"/>
      <c r="BU358" s="85"/>
      <c r="BV358" s="85"/>
      <c r="BW358" s="85"/>
      <c r="BX358" s="85"/>
      <c r="BY358" s="85"/>
      <c r="BZ358" s="85"/>
      <c r="CA358" s="85"/>
      <c r="CB358" s="85"/>
      <c r="CC358" s="85"/>
      <c r="CD358" s="85"/>
      <c r="CE358" s="85"/>
      <c r="CF358" s="85"/>
      <c r="CG358" s="85"/>
      <c r="CH358" s="85"/>
      <c r="CI358" s="85"/>
      <c r="CJ358" s="85"/>
    </row>
    <row r="359" spans="1:88" x14ac:dyDescent="0.25">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c r="AA359" s="85"/>
      <c r="AB359" s="85"/>
      <c r="AC359" s="85"/>
      <c r="AD359" s="85"/>
      <c r="AE359" s="85"/>
      <c r="AF359" s="85"/>
      <c r="AG359" s="85"/>
      <c r="AH359" s="85"/>
      <c r="AI359" s="85"/>
      <c r="AJ359" s="85"/>
      <c r="AK359" s="85"/>
      <c r="AL359" s="85"/>
      <c r="AM359" s="85"/>
      <c r="AN359" s="85"/>
      <c r="AO359" s="85"/>
      <c r="AP359" s="85"/>
      <c r="AQ359" s="85"/>
      <c r="AR359" s="85"/>
      <c r="AS359" s="85"/>
      <c r="AT359" s="85"/>
      <c r="AU359" s="85"/>
      <c r="AV359" s="85"/>
      <c r="AW359" s="85"/>
      <c r="AX359" s="85"/>
      <c r="AY359" s="85"/>
      <c r="AZ359" s="85"/>
      <c r="BA359" s="85"/>
      <c r="BB359" s="85"/>
      <c r="BC359" s="85"/>
      <c r="BD359" s="85"/>
      <c r="BE359" s="85"/>
      <c r="BF359" s="85"/>
      <c r="BG359" s="85"/>
      <c r="BH359" s="85"/>
      <c r="BI359" s="85"/>
      <c r="BJ359" s="85"/>
      <c r="BK359" s="85"/>
      <c r="BL359" s="85"/>
      <c r="BM359" s="85"/>
      <c r="BN359" s="85"/>
      <c r="BO359" s="85"/>
      <c r="BP359" s="85"/>
      <c r="BQ359" s="85"/>
      <c r="BR359" s="85"/>
      <c r="BS359" s="85"/>
      <c r="BT359" s="85"/>
      <c r="BU359" s="85"/>
      <c r="BV359" s="85"/>
      <c r="BW359" s="85"/>
      <c r="BX359" s="85"/>
      <c r="BY359" s="85"/>
      <c r="BZ359" s="85"/>
      <c r="CA359" s="85"/>
      <c r="CB359" s="85"/>
      <c r="CC359" s="85"/>
      <c r="CD359" s="85"/>
      <c r="CE359" s="85"/>
      <c r="CF359" s="85"/>
      <c r="CG359" s="85"/>
      <c r="CH359" s="85"/>
      <c r="CI359" s="85"/>
      <c r="CJ359" s="85"/>
    </row>
    <row r="360" spans="1:88" x14ac:dyDescent="0.25">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c r="AA360" s="85"/>
      <c r="AB360" s="85"/>
      <c r="AC360" s="85"/>
      <c r="AD360" s="85"/>
      <c r="AE360" s="85"/>
      <c r="AF360" s="85"/>
      <c r="AG360" s="85"/>
      <c r="AH360" s="85"/>
      <c r="AI360" s="85"/>
      <c r="AJ360" s="85"/>
      <c r="AK360" s="85"/>
      <c r="AL360" s="85"/>
      <c r="AM360" s="85"/>
      <c r="AN360" s="85"/>
      <c r="AO360" s="85"/>
      <c r="AP360" s="85"/>
      <c r="AQ360" s="85"/>
      <c r="AR360" s="85"/>
      <c r="AS360" s="85"/>
      <c r="AT360" s="85"/>
      <c r="AU360" s="85"/>
      <c r="AV360" s="85"/>
      <c r="AW360" s="85"/>
      <c r="AX360" s="85"/>
      <c r="AY360" s="85"/>
      <c r="AZ360" s="85"/>
      <c r="BA360" s="85"/>
      <c r="BB360" s="85"/>
      <c r="BC360" s="85"/>
      <c r="BD360" s="85"/>
      <c r="BE360" s="85"/>
      <c r="BF360" s="85"/>
      <c r="BG360" s="85"/>
      <c r="BH360" s="85"/>
      <c r="BI360" s="85"/>
      <c r="BJ360" s="85"/>
      <c r="BK360" s="85"/>
      <c r="BL360" s="85"/>
      <c r="BM360" s="85"/>
      <c r="BN360" s="85"/>
      <c r="BO360" s="85"/>
      <c r="BP360" s="85"/>
      <c r="BQ360" s="85"/>
      <c r="BR360" s="85"/>
      <c r="BS360" s="85"/>
      <c r="BT360" s="85"/>
      <c r="BU360" s="85"/>
      <c r="BV360" s="85"/>
      <c r="BW360" s="85"/>
      <c r="BX360" s="85"/>
      <c r="BY360" s="85"/>
      <c r="BZ360" s="85"/>
      <c r="CA360" s="85"/>
      <c r="CB360" s="85"/>
      <c r="CC360" s="85"/>
      <c r="CD360" s="85"/>
      <c r="CE360" s="85"/>
      <c r="CF360" s="85"/>
      <c r="CG360" s="85"/>
      <c r="CH360" s="85"/>
      <c r="CI360" s="85"/>
      <c r="CJ360" s="85"/>
    </row>
    <row r="361" spans="1:88" x14ac:dyDescent="0.25">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c r="AA361" s="85"/>
      <c r="AB361" s="85"/>
      <c r="AC361" s="85"/>
      <c r="AD361" s="85"/>
      <c r="AE361" s="85"/>
      <c r="AF361" s="85"/>
      <c r="AG361" s="85"/>
      <c r="AH361" s="85"/>
      <c r="AI361" s="85"/>
      <c r="AJ361" s="85"/>
      <c r="AK361" s="85"/>
      <c r="AL361" s="85"/>
      <c r="AM361" s="85"/>
      <c r="AN361" s="85"/>
      <c r="AO361" s="85"/>
      <c r="AP361" s="85"/>
      <c r="AQ361" s="85"/>
      <c r="AR361" s="85"/>
      <c r="AS361" s="85"/>
      <c r="AT361" s="85"/>
      <c r="AU361" s="85"/>
      <c r="AV361" s="85"/>
      <c r="AW361" s="85"/>
      <c r="AX361" s="85"/>
      <c r="AY361" s="85"/>
      <c r="AZ361" s="85"/>
      <c r="BA361" s="85"/>
      <c r="BB361" s="85"/>
      <c r="BC361" s="85"/>
      <c r="BD361" s="85"/>
      <c r="BE361" s="85"/>
      <c r="BF361" s="85"/>
      <c r="BG361" s="85"/>
      <c r="BH361" s="85"/>
      <c r="BI361" s="85"/>
      <c r="BJ361" s="85"/>
      <c r="BK361" s="85"/>
      <c r="BL361" s="85"/>
      <c r="BM361" s="85"/>
      <c r="BN361" s="85"/>
      <c r="BO361" s="85"/>
      <c r="BP361" s="85"/>
      <c r="BQ361" s="85"/>
      <c r="BR361" s="85"/>
      <c r="BS361" s="85"/>
      <c r="BT361" s="85"/>
      <c r="BU361" s="85"/>
      <c r="BV361" s="85"/>
      <c r="BW361" s="85"/>
      <c r="BX361" s="85"/>
      <c r="BY361" s="85"/>
      <c r="BZ361" s="85"/>
      <c r="CA361" s="85"/>
      <c r="CB361" s="85"/>
      <c r="CC361" s="85"/>
      <c r="CD361" s="85"/>
      <c r="CE361" s="85"/>
      <c r="CF361" s="85"/>
      <c r="CG361" s="85"/>
      <c r="CH361" s="85"/>
      <c r="CI361" s="85"/>
      <c r="CJ361" s="85"/>
    </row>
    <row r="362" spans="1:88" x14ac:dyDescent="0.25">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c r="AA362" s="85"/>
      <c r="AB362" s="85"/>
      <c r="AC362" s="85"/>
      <c r="AD362" s="85"/>
      <c r="AE362" s="85"/>
      <c r="AF362" s="85"/>
      <c r="AG362" s="85"/>
      <c r="AH362" s="85"/>
      <c r="AI362" s="85"/>
      <c r="AJ362" s="85"/>
      <c r="AK362" s="85"/>
      <c r="AL362" s="85"/>
      <c r="AM362" s="85"/>
      <c r="AN362" s="85"/>
      <c r="AO362" s="85"/>
      <c r="AP362" s="85"/>
      <c r="AQ362" s="85"/>
      <c r="AR362" s="85"/>
      <c r="AS362" s="85"/>
      <c r="AT362" s="85"/>
      <c r="AU362" s="85"/>
      <c r="AV362" s="85"/>
      <c r="AW362" s="85"/>
      <c r="AX362" s="85"/>
      <c r="AY362" s="85"/>
      <c r="AZ362" s="85"/>
      <c r="BA362" s="85"/>
      <c r="BB362" s="85"/>
      <c r="BC362" s="85"/>
      <c r="BD362" s="85"/>
      <c r="BE362" s="85"/>
      <c r="BF362" s="85"/>
      <c r="BG362" s="85"/>
      <c r="BH362" s="85"/>
      <c r="BI362" s="85"/>
      <c r="BJ362" s="85"/>
      <c r="BK362" s="85"/>
      <c r="BL362" s="85"/>
      <c r="BM362" s="85"/>
      <c r="BN362" s="85"/>
      <c r="BO362" s="85"/>
      <c r="BP362" s="85"/>
      <c r="BQ362" s="85"/>
      <c r="BR362" s="85"/>
      <c r="BS362" s="85"/>
      <c r="BT362" s="85"/>
      <c r="BU362" s="85"/>
      <c r="BV362" s="85"/>
      <c r="BW362" s="85"/>
      <c r="BX362" s="85"/>
      <c r="BY362" s="85"/>
      <c r="BZ362" s="85"/>
      <c r="CA362" s="85"/>
      <c r="CB362" s="85"/>
      <c r="CC362" s="85"/>
      <c r="CD362" s="85"/>
      <c r="CE362" s="85"/>
      <c r="CF362" s="85"/>
      <c r="CG362" s="85"/>
      <c r="CH362" s="85"/>
      <c r="CI362" s="85"/>
      <c r="CJ362" s="85"/>
    </row>
    <row r="363" spans="1:88" x14ac:dyDescent="0.25">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c r="AA363" s="85"/>
      <c r="AB363" s="85"/>
      <c r="AC363" s="85"/>
      <c r="AD363" s="85"/>
      <c r="AE363" s="85"/>
      <c r="AF363" s="85"/>
      <c r="AG363" s="85"/>
      <c r="AH363" s="85"/>
      <c r="AI363" s="85"/>
      <c r="AJ363" s="85"/>
      <c r="AK363" s="85"/>
      <c r="AL363" s="85"/>
      <c r="AM363" s="85"/>
      <c r="AN363" s="85"/>
      <c r="AO363" s="85"/>
      <c r="AP363" s="85"/>
      <c r="AQ363" s="85"/>
      <c r="AR363" s="85"/>
      <c r="AS363" s="85"/>
      <c r="AT363" s="85"/>
      <c r="AU363" s="85"/>
      <c r="AV363" s="85"/>
      <c r="AW363" s="85"/>
      <c r="AX363" s="85"/>
      <c r="AY363" s="85"/>
      <c r="AZ363" s="85"/>
      <c r="BA363" s="85"/>
      <c r="BB363" s="85"/>
      <c r="BC363" s="85"/>
      <c r="BD363" s="85"/>
      <c r="BE363" s="85"/>
      <c r="BF363" s="85"/>
      <c r="BG363" s="85"/>
      <c r="BH363" s="85"/>
      <c r="BI363" s="85"/>
      <c r="BJ363" s="85"/>
      <c r="BK363" s="85"/>
      <c r="BL363" s="85"/>
      <c r="BM363" s="85"/>
      <c r="BN363" s="85"/>
      <c r="BO363" s="85"/>
      <c r="BP363" s="85"/>
      <c r="BQ363" s="85"/>
      <c r="BR363" s="85"/>
      <c r="BS363" s="85"/>
      <c r="BT363" s="85"/>
      <c r="BU363" s="85"/>
      <c r="BV363" s="85"/>
      <c r="BW363" s="85"/>
      <c r="BX363" s="85"/>
      <c r="BY363" s="85"/>
      <c r="BZ363" s="85"/>
      <c r="CA363" s="85"/>
      <c r="CB363" s="85"/>
      <c r="CC363" s="85"/>
      <c r="CD363" s="85"/>
      <c r="CE363" s="85"/>
      <c r="CF363" s="85"/>
      <c r="CG363" s="85"/>
      <c r="CH363" s="85"/>
      <c r="CI363" s="85"/>
      <c r="CJ363" s="85"/>
    </row>
    <row r="364" spans="1:88" x14ac:dyDescent="0.25">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85"/>
      <c r="AQ364" s="85"/>
      <c r="AR364" s="85"/>
      <c r="AS364" s="85"/>
      <c r="AT364" s="85"/>
      <c r="AU364" s="85"/>
      <c r="AV364" s="85"/>
      <c r="AW364" s="85"/>
      <c r="AX364" s="85"/>
      <c r="AY364" s="85"/>
      <c r="AZ364" s="85"/>
      <c r="BA364" s="85"/>
      <c r="BB364" s="85"/>
      <c r="BC364" s="85"/>
      <c r="BD364" s="85"/>
      <c r="BE364" s="85"/>
      <c r="BF364" s="85"/>
      <c r="BG364" s="85"/>
      <c r="BH364" s="85"/>
      <c r="BI364" s="85"/>
      <c r="BJ364" s="85"/>
      <c r="BK364" s="85"/>
      <c r="BL364" s="85"/>
      <c r="BM364" s="85"/>
      <c r="BN364" s="85"/>
      <c r="BO364" s="85"/>
      <c r="BP364" s="85"/>
      <c r="BQ364" s="85"/>
      <c r="BR364" s="85"/>
      <c r="BS364" s="85"/>
      <c r="BT364" s="85"/>
      <c r="BU364" s="85"/>
      <c r="BV364" s="85"/>
      <c r="BW364" s="85"/>
      <c r="BX364" s="85"/>
      <c r="BY364" s="85"/>
      <c r="BZ364" s="85"/>
      <c r="CA364" s="85"/>
      <c r="CB364" s="85"/>
      <c r="CC364" s="85"/>
      <c r="CD364" s="85"/>
      <c r="CE364" s="85"/>
      <c r="CF364" s="85"/>
      <c r="CG364" s="85"/>
      <c r="CH364" s="85"/>
      <c r="CI364" s="85"/>
      <c r="CJ364" s="85"/>
    </row>
    <row r="365" spans="1:88" x14ac:dyDescent="0.25">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c r="AA365" s="85"/>
      <c r="AB365" s="85"/>
      <c r="AC365" s="85"/>
      <c r="AD365" s="85"/>
      <c r="AE365" s="85"/>
      <c r="AF365" s="85"/>
      <c r="AG365" s="85"/>
      <c r="AH365" s="85"/>
      <c r="AI365" s="85"/>
      <c r="AJ365" s="85"/>
      <c r="AK365" s="85"/>
      <c r="AL365" s="85"/>
      <c r="AM365" s="85"/>
      <c r="AN365" s="85"/>
      <c r="AO365" s="85"/>
      <c r="AP365" s="85"/>
      <c r="AQ365" s="85"/>
      <c r="AR365" s="85"/>
      <c r="AS365" s="85"/>
      <c r="AT365" s="85"/>
      <c r="AU365" s="85"/>
      <c r="AV365" s="85"/>
      <c r="AW365" s="85"/>
      <c r="AX365" s="85"/>
      <c r="AY365" s="85"/>
      <c r="AZ365" s="85"/>
      <c r="BA365" s="85"/>
      <c r="BB365" s="85"/>
      <c r="BC365" s="85"/>
      <c r="BD365" s="85"/>
      <c r="BE365" s="85"/>
      <c r="BF365" s="85"/>
      <c r="BG365" s="85"/>
      <c r="BH365" s="85"/>
      <c r="BI365" s="85"/>
      <c r="BJ365" s="85"/>
      <c r="BK365" s="85"/>
      <c r="BL365" s="85"/>
      <c r="BM365" s="85"/>
      <c r="BN365" s="85"/>
      <c r="BO365" s="85"/>
      <c r="BP365" s="85"/>
      <c r="BQ365" s="85"/>
      <c r="BR365" s="85"/>
      <c r="BS365" s="85"/>
      <c r="BT365" s="85"/>
      <c r="BU365" s="85"/>
      <c r="BV365" s="85"/>
      <c r="BW365" s="85"/>
      <c r="BX365" s="85"/>
      <c r="BY365" s="85"/>
      <c r="BZ365" s="85"/>
      <c r="CA365" s="85"/>
      <c r="CB365" s="85"/>
      <c r="CC365" s="85"/>
      <c r="CD365" s="85"/>
      <c r="CE365" s="85"/>
      <c r="CF365" s="85"/>
      <c r="CG365" s="85"/>
      <c r="CH365" s="85"/>
      <c r="CI365" s="85"/>
      <c r="CJ365" s="85"/>
    </row>
    <row r="366" spans="1:88" x14ac:dyDescent="0.25">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c r="AA366" s="85"/>
      <c r="AB366" s="85"/>
      <c r="AC366" s="85"/>
      <c r="AD366" s="85"/>
      <c r="AE366" s="85"/>
      <c r="AF366" s="85"/>
      <c r="AG366" s="85"/>
      <c r="AH366" s="85"/>
      <c r="AI366" s="85"/>
      <c r="AJ366" s="85"/>
      <c r="AK366" s="85"/>
      <c r="AL366" s="85"/>
      <c r="AM366" s="85"/>
      <c r="AN366" s="85"/>
      <c r="AO366" s="85"/>
      <c r="AP366" s="85"/>
      <c r="AQ366" s="85"/>
      <c r="AR366" s="85"/>
      <c r="AS366" s="85"/>
      <c r="AT366" s="85"/>
      <c r="AU366" s="85"/>
      <c r="AV366" s="85"/>
      <c r="AW366" s="85"/>
      <c r="AX366" s="85"/>
      <c r="AY366" s="85"/>
      <c r="AZ366" s="85"/>
      <c r="BA366" s="85"/>
      <c r="BB366" s="85"/>
      <c r="BC366" s="85"/>
      <c r="BD366" s="85"/>
      <c r="BE366" s="85"/>
      <c r="BF366" s="85"/>
      <c r="BG366" s="85"/>
      <c r="BH366" s="85"/>
      <c r="BI366" s="85"/>
      <c r="BJ366" s="85"/>
      <c r="BK366" s="85"/>
      <c r="BL366" s="85"/>
      <c r="BM366" s="85"/>
      <c r="BN366" s="85"/>
      <c r="BO366" s="85"/>
      <c r="BP366" s="85"/>
      <c r="BQ366" s="85"/>
      <c r="BR366" s="85"/>
      <c r="BS366" s="85"/>
      <c r="BT366" s="85"/>
      <c r="BU366" s="85"/>
      <c r="BV366" s="85"/>
      <c r="BW366" s="85"/>
      <c r="BX366" s="85"/>
      <c r="BY366" s="85"/>
      <c r="BZ366" s="85"/>
      <c r="CA366" s="85"/>
      <c r="CB366" s="85"/>
      <c r="CC366" s="85"/>
      <c r="CD366" s="85"/>
      <c r="CE366" s="85"/>
      <c r="CF366" s="85"/>
      <c r="CG366" s="85"/>
      <c r="CH366" s="85"/>
      <c r="CI366" s="85"/>
      <c r="CJ366" s="85"/>
    </row>
    <row r="367" spans="1:88" x14ac:dyDescent="0.25">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c r="AA367" s="85"/>
      <c r="AB367" s="85"/>
      <c r="AC367" s="85"/>
      <c r="AD367" s="85"/>
      <c r="AE367" s="85"/>
      <c r="AF367" s="85"/>
      <c r="AG367" s="85"/>
      <c r="AH367" s="85"/>
      <c r="AI367" s="85"/>
      <c r="AJ367" s="85"/>
      <c r="AK367" s="85"/>
      <c r="AL367" s="85"/>
      <c r="AM367" s="85"/>
      <c r="AN367" s="85"/>
      <c r="AO367" s="85"/>
      <c r="AP367" s="85"/>
      <c r="AQ367" s="85"/>
      <c r="AR367" s="85"/>
      <c r="AS367" s="85"/>
      <c r="AT367" s="85"/>
      <c r="AU367" s="85"/>
      <c r="AV367" s="85"/>
      <c r="AW367" s="85"/>
      <c r="AX367" s="85"/>
      <c r="AY367" s="85"/>
      <c r="AZ367" s="85"/>
      <c r="BA367" s="85"/>
      <c r="BB367" s="85"/>
      <c r="BC367" s="85"/>
      <c r="BD367" s="85"/>
      <c r="BE367" s="85"/>
      <c r="BF367" s="85"/>
      <c r="BG367" s="85"/>
      <c r="BH367" s="85"/>
      <c r="BI367" s="85"/>
      <c r="BJ367" s="85"/>
      <c r="BK367" s="85"/>
      <c r="BL367" s="85"/>
      <c r="BM367" s="85"/>
      <c r="BN367" s="85"/>
      <c r="BO367" s="85"/>
      <c r="BP367" s="85"/>
      <c r="BQ367" s="85"/>
      <c r="BR367" s="85"/>
      <c r="BS367" s="85"/>
      <c r="BT367" s="85"/>
      <c r="BU367" s="85"/>
      <c r="BV367" s="85"/>
      <c r="BW367" s="85"/>
      <c r="BX367" s="85"/>
      <c r="BY367" s="85"/>
      <c r="BZ367" s="85"/>
      <c r="CA367" s="85"/>
      <c r="CB367" s="85"/>
      <c r="CC367" s="85"/>
      <c r="CD367" s="85"/>
      <c r="CE367" s="85"/>
      <c r="CF367" s="85"/>
      <c r="CG367" s="85"/>
      <c r="CH367" s="85"/>
      <c r="CI367" s="85"/>
      <c r="CJ367" s="85"/>
    </row>
    <row r="368" spans="1:88" x14ac:dyDescent="0.25">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c r="AA368" s="85"/>
      <c r="AB368" s="85"/>
      <c r="AC368" s="85"/>
      <c r="AD368" s="85"/>
      <c r="AE368" s="85"/>
      <c r="AF368" s="85"/>
      <c r="AG368" s="85"/>
      <c r="AH368" s="85"/>
      <c r="AI368" s="85"/>
      <c r="AJ368" s="85"/>
      <c r="AK368" s="85"/>
      <c r="AL368" s="85"/>
      <c r="AM368" s="85"/>
      <c r="AN368" s="85"/>
      <c r="AO368" s="85"/>
      <c r="AP368" s="85"/>
      <c r="AQ368" s="85"/>
      <c r="AR368" s="85"/>
      <c r="AS368" s="85"/>
      <c r="AT368" s="85"/>
      <c r="AU368" s="85"/>
      <c r="AV368" s="85"/>
      <c r="AW368" s="85"/>
      <c r="AX368" s="85"/>
      <c r="AY368" s="85"/>
      <c r="AZ368" s="85"/>
      <c r="BA368" s="85"/>
      <c r="BB368" s="85"/>
      <c r="BC368" s="85"/>
      <c r="BD368" s="85"/>
      <c r="BE368" s="85"/>
      <c r="BF368" s="85"/>
      <c r="BG368" s="85"/>
      <c r="BH368" s="85"/>
      <c r="BI368" s="85"/>
      <c r="BJ368" s="85"/>
      <c r="BK368" s="85"/>
      <c r="BL368" s="85"/>
      <c r="BM368" s="85"/>
      <c r="BN368" s="85"/>
      <c r="BO368" s="85"/>
      <c r="BP368" s="85"/>
      <c r="BQ368" s="85"/>
      <c r="BR368" s="85"/>
      <c r="BS368" s="85"/>
      <c r="BT368" s="85"/>
      <c r="BU368" s="85"/>
      <c r="BV368" s="85"/>
      <c r="BW368" s="85"/>
      <c r="BX368" s="85"/>
      <c r="BY368" s="85"/>
      <c r="BZ368" s="85"/>
      <c r="CA368" s="85"/>
      <c r="CB368" s="85"/>
      <c r="CC368" s="85"/>
      <c r="CD368" s="85"/>
      <c r="CE368" s="85"/>
      <c r="CF368" s="85"/>
      <c r="CG368" s="85"/>
      <c r="CH368" s="85"/>
      <c r="CI368" s="85"/>
      <c r="CJ368" s="85"/>
    </row>
    <row r="369" spans="1:88" x14ac:dyDescent="0.25">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c r="AA369" s="85"/>
      <c r="AB369" s="85"/>
      <c r="AC369" s="85"/>
      <c r="AD369" s="85"/>
      <c r="AE369" s="85"/>
      <c r="AF369" s="85"/>
      <c r="AG369" s="85"/>
      <c r="AH369" s="85"/>
      <c r="AI369" s="85"/>
      <c r="AJ369" s="85"/>
      <c r="AK369" s="85"/>
      <c r="AL369" s="85"/>
      <c r="AM369" s="85"/>
      <c r="AN369" s="85"/>
      <c r="AO369" s="85"/>
      <c r="AP369" s="85"/>
      <c r="AQ369" s="85"/>
      <c r="AR369" s="85"/>
      <c r="AS369" s="85"/>
      <c r="AT369" s="85"/>
      <c r="AU369" s="85"/>
      <c r="AV369" s="85"/>
      <c r="AW369" s="85"/>
      <c r="AX369" s="85"/>
      <c r="AY369" s="85"/>
      <c r="AZ369" s="85"/>
      <c r="BA369" s="85"/>
      <c r="BB369" s="85"/>
      <c r="BC369" s="85"/>
      <c r="BD369" s="85"/>
      <c r="BE369" s="85"/>
      <c r="BF369" s="85"/>
      <c r="BG369" s="85"/>
      <c r="BH369" s="85"/>
      <c r="BI369" s="85"/>
      <c r="BJ369" s="85"/>
      <c r="BK369" s="85"/>
      <c r="BL369" s="85"/>
      <c r="BM369" s="85"/>
      <c r="BN369" s="85"/>
      <c r="BO369" s="85"/>
      <c r="BP369" s="85"/>
      <c r="BQ369" s="85"/>
      <c r="BR369" s="85"/>
      <c r="BS369" s="85"/>
      <c r="BT369" s="85"/>
      <c r="BU369" s="85"/>
      <c r="BV369" s="85"/>
      <c r="BW369" s="85"/>
      <c r="BX369" s="85"/>
      <c r="BY369" s="85"/>
      <c r="BZ369" s="85"/>
      <c r="CA369" s="85"/>
      <c r="CB369" s="85"/>
      <c r="CC369" s="85"/>
      <c r="CD369" s="85"/>
      <c r="CE369" s="85"/>
      <c r="CF369" s="85"/>
      <c r="CG369" s="85"/>
      <c r="CH369" s="85"/>
      <c r="CI369" s="85"/>
      <c r="CJ369" s="85"/>
    </row>
    <row r="370" spans="1:88" x14ac:dyDescent="0.25">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c r="AA370" s="85"/>
      <c r="AB370" s="85"/>
      <c r="AC370" s="85"/>
      <c r="AD370" s="85"/>
      <c r="AE370" s="85"/>
      <c r="AF370" s="85"/>
      <c r="AG370" s="85"/>
      <c r="AH370" s="85"/>
      <c r="AI370" s="85"/>
      <c r="AJ370" s="85"/>
      <c r="AK370" s="85"/>
      <c r="AL370" s="85"/>
      <c r="AM370" s="85"/>
      <c r="AN370" s="85"/>
      <c r="AO370" s="85"/>
      <c r="AP370" s="85"/>
      <c r="AQ370" s="85"/>
      <c r="AR370" s="85"/>
      <c r="AS370" s="85"/>
      <c r="AT370" s="85"/>
      <c r="AU370" s="85"/>
      <c r="AV370" s="85"/>
      <c r="AW370" s="85"/>
      <c r="AX370" s="85"/>
      <c r="AY370" s="85"/>
      <c r="AZ370" s="85"/>
      <c r="BA370" s="85"/>
      <c r="BB370" s="85"/>
      <c r="BC370" s="85"/>
      <c r="BD370" s="85"/>
      <c r="BE370" s="85"/>
      <c r="BF370" s="85"/>
      <c r="BG370" s="85"/>
      <c r="BH370" s="85"/>
      <c r="BI370" s="85"/>
      <c r="BJ370" s="85"/>
      <c r="BK370" s="85"/>
      <c r="BL370" s="85"/>
      <c r="BM370" s="85"/>
      <c r="BN370" s="85"/>
      <c r="BO370" s="85"/>
      <c r="BP370" s="85"/>
      <c r="BQ370" s="85"/>
      <c r="BR370" s="85"/>
      <c r="BS370" s="85"/>
      <c r="BT370" s="85"/>
      <c r="BU370" s="85"/>
      <c r="BV370" s="85"/>
      <c r="BW370" s="85"/>
      <c r="BX370" s="85"/>
      <c r="BY370" s="85"/>
      <c r="BZ370" s="85"/>
      <c r="CA370" s="85"/>
      <c r="CB370" s="85"/>
      <c r="CC370" s="85"/>
      <c r="CD370" s="85"/>
      <c r="CE370" s="85"/>
      <c r="CF370" s="85"/>
      <c r="CG370" s="85"/>
      <c r="CH370" s="85"/>
      <c r="CI370" s="85"/>
      <c r="CJ370" s="85"/>
    </row>
    <row r="371" spans="1:88" x14ac:dyDescent="0.25">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c r="AA371" s="85"/>
      <c r="AB371" s="85"/>
      <c r="AC371" s="85"/>
      <c r="AD371" s="85"/>
      <c r="AE371" s="85"/>
      <c r="AF371" s="85"/>
      <c r="AG371" s="85"/>
      <c r="AH371" s="85"/>
      <c r="AI371" s="85"/>
      <c r="AJ371" s="85"/>
      <c r="AK371" s="85"/>
      <c r="AL371" s="85"/>
      <c r="AM371" s="85"/>
      <c r="AN371" s="85"/>
      <c r="AO371" s="85"/>
      <c r="AP371" s="85"/>
      <c r="AQ371" s="85"/>
      <c r="AR371" s="85"/>
      <c r="AS371" s="85"/>
      <c r="AT371" s="85"/>
      <c r="AU371" s="85"/>
      <c r="AV371" s="85"/>
      <c r="AW371" s="85"/>
      <c r="AX371" s="85"/>
      <c r="AY371" s="85"/>
      <c r="AZ371" s="85"/>
      <c r="BA371" s="85"/>
      <c r="BB371" s="85"/>
      <c r="BC371" s="85"/>
      <c r="BD371" s="85"/>
      <c r="BE371" s="85"/>
      <c r="BF371" s="85"/>
      <c r="BG371" s="85"/>
      <c r="BH371" s="85"/>
      <c r="BI371" s="85"/>
      <c r="BJ371" s="85"/>
      <c r="BK371" s="85"/>
      <c r="BL371" s="85"/>
      <c r="BM371" s="85"/>
      <c r="BN371" s="85"/>
      <c r="BO371" s="85"/>
      <c r="BP371" s="85"/>
      <c r="BQ371" s="85"/>
      <c r="BR371" s="85"/>
      <c r="BS371" s="85"/>
      <c r="BT371" s="85"/>
      <c r="BU371" s="85"/>
      <c r="BV371" s="85"/>
      <c r="BW371" s="85"/>
      <c r="BX371" s="85"/>
      <c r="BY371" s="85"/>
      <c r="BZ371" s="85"/>
      <c r="CA371" s="85"/>
      <c r="CB371" s="85"/>
      <c r="CC371" s="85"/>
      <c r="CD371" s="85"/>
      <c r="CE371" s="85"/>
      <c r="CF371" s="85"/>
      <c r="CG371" s="85"/>
      <c r="CH371" s="85"/>
      <c r="CI371" s="85"/>
      <c r="CJ371" s="85"/>
    </row>
    <row r="372" spans="1:88" x14ac:dyDescent="0.25">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c r="AA372" s="85"/>
      <c r="AB372" s="85"/>
      <c r="AC372" s="85"/>
      <c r="AD372" s="85"/>
      <c r="AE372" s="85"/>
      <c r="AF372" s="85"/>
      <c r="AG372" s="85"/>
      <c r="AH372" s="85"/>
      <c r="AI372" s="85"/>
      <c r="AJ372" s="85"/>
      <c r="AK372" s="85"/>
      <c r="AL372" s="85"/>
      <c r="AM372" s="85"/>
      <c r="AN372" s="85"/>
      <c r="AO372" s="85"/>
      <c r="AP372" s="85"/>
      <c r="AQ372" s="85"/>
      <c r="AR372" s="85"/>
      <c r="AS372" s="85"/>
      <c r="AT372" s="85"/>
      <c r="AU372" s="85"/>
      <c r="AV372" s="85"/>
      <c r="AW372" s="85"/>
      <c r="AX372" s="85"/>
      <c r="AY372" s="85"/>
      <c r="AZ372" s="85"/>
      <c r="BA372" s="85"/>
      <c r="BB372" s="85"/>
      <c r="BC372" s="85"/>
      <c r="BD372" s="85"/>
      <c r="BE372" s="85"/>
      <c r="BF372" s="85"/>
      <c r="BG372" s="85"/>
      <c r="BH372" s="85"/>
      <c r="BI372" s="85"/>
      <c r="BJ372" s="85"/>
      <c r="BK372" s="85"/>
      <c r="BL372" s="85"/>
      <c r="BM372" s="85"/>
      <c r="BN372" s="85"/>
      <c r="BO372" s="85"/>
      <c r="BP372" s="85"/>
      <c r="BQ372" s="85"/>
      <c r="BR372" s="85"/>
      <c r="BS372" s="85"/>
      <c r="BT372" s="85"/>
      <c r="BU372" s="85"/>
      <c r="BV372" s="85"/>
      <c r="BW372" s="85"/>
      <c r="BX372" s="85"/>
      <c r="BY372" s="85"/>
      <c r="BZ372" s="85"/>
      <c r="CA372" s="85"/>
      <c r="CB372" s="85"/>
      <c r="CC372" s="85"/>
      <c r="CD372" s="85"/>
      <c r="CE372" s="85"/>
      <c r="CF372" s="85"/>
      <c r="CG372" s="85"/>
      <c r="CH372" s="85"/>
      <c r="CI372" s="85"/>
      <c r="CJ372" s="85"/>
    </row>
    <row r="373" spans="1:88" x14ac:dyDescent="0.25">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c r="AA373" s="85"/>
      <c r="AB373" s="85"/>
      <c r="AC373" s="85"/>
      <c r="AD373" s="85"/>
      <c r="AE373" s="85"/>
      <c r="AF373" s="85"/>
      <c r="AG373" s="85"/>
      <c r="AH373" s="85"/>
      <c r="AI373" s="85"/>
      <c r="AJ373" s="85"/>
      <c r="AK373" s="85"/>
      <c r="AL373" s="85"/>
      <c r="AM373" s="85"/>
      <c r="AN373" s="85"/>
      <c r="AO373" s="85"/>
      <c r="AP373" s="85"/>
      <c r="AQ373" s="85"/>
      <c r="AR373" s="85"/>
      <c r="AS373" s="85"/>
      <c r="AT373" s="85"/>
      <c r="AU373" s="85"/>
      <c r="AV373" s="85"/>
      <c r="AW373" s="85"/>
      <c r="AX373" s="85"/>
      <c r="AY373" s="85"/>
      <c r="AZ373" s="85"/>
      <c r="BA373" s="85"/>
      <c r="BB373" s="85"/>
      <c r="BC373" s="85"/>
      <c r="BD373" s="85"/>
      <c r="BE373" s="85"/>
      <c r="BF373" s="85"/>
      <c r="BG373" s="85"/>
      <c r="BH373" s="85"/>
      <c r="BI373" s="85"/>
      <c r="BJ373" s="85"/>
      <c r="BK373" s="85"/>
      <c r="BL373" s="85"/>
      <c r="BM373" s="85"/>
      <c r="BN373" s="85"/>
      <c r="BO373" s="85"/>
      <c r="BP373" s="85"/>
      <c r="BQ373" s="85"/>
      <c r="BR373" s="85"/>
      <c r="BS373" s="85"/>
      <c r="BT373" s="85"/>
      <c r="BU373" s="85"/>
      <c r="BV373" s="85"/>
      <c r="BW373" s="85"/>
      <c r="BX373" s="85"/>
      <c r="BY373" s="85"/>
      <c r="BZ373" s="85"/>
      <c r="CA373" s="85"/>
      <c r="CB373" s="85"/>
      <c r="CC373" s="85"/>
      <c r="CD373" s="85"/>
      <c r="CE373" s="85"/>
      <c r="CF373" s="85"/>
      <c r="CG373" s="85"/>
      <c r="CH373" s="85"/>
      <c r="CI373" s="85"/>
      <c r="CJ373" s="85"/>
    </row>
    <row r="374" spans="1:88" x14ac:dyDescent="0.25">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c r="AA374" s="85"/>
      <c r="AB374" s="85"/>
      <c r="AC374" s="85"/>
      <c r="AD374" s="85"/>
      <c r="AE374" s="85"/>
      <c r="AF374" s="85"/>
      <c r="AG374" s="85"/>
      <c r="AH374" s="85"/>
      <c r="AI374" s="85"/>
      <c r="AJ374" s="85"/>
      <c r="AK374" s="85"/>
      <c r="AL374" s="85"/>
      <c r="AM374" s="85"/>
      <c r="AN374" s="85"/>
      <c r="AO374" s="85"/>
      <c r="AP374" s="85"/>
      <c r="AQ374" s="85"/>
      <c r="AR374" s="85"/>
      <c r="AS374" s="85"/>
      <c r="AT374" s="85"/>
      <c r="AU374" s="85"/>
      <c r="AV374" s="85"/>
      <c r="AW374" s="85"/>
      <c r="AX374" s="85"/>
      <c r="AY374" s="85"/>
      <c r="AZ374" s="85"/>
      <c r="BA374" s="85"/>
      <c r="BB374" s="85"/>
      <c r="BC374" s="85"/>
      <c r="BD374" s="85"/>
      <c r="BE374" s="85"/>
      <c r="BF374" s="85"/>
      <c r="BG374" s="85"/>
      <c r="BH374" s="85"/>
      <c r="BI374" s="85"/>
      <c r="BJ374" s="85"/>
      <c r="BK374" s="85"/>
      <c r="BL374" s="85"/>
      <c r="BM374" s="85"/>
      <c r="BN374" s="85"/>
      <c r="BO374" s="85"/>
      <c r="BP374" s="85"/>
      <c r="BQ374" s="85"/>
      <c r="BR374" s="85"/>
      <c r="BS374" s="85"/>
      <c r="BT374" s="85"/>
      <c r="BU374" s="85"/>
      <c r="BV374" s="85"/>
      <c r="BW374" s="85"/>
      <c r="BX374" s="85"/>
      <c r="BY374" s="85"/>
      <c r="BZ374" s="85"/>
      <c r="CA374" s="85"/>
      <c r="CB374" s="85"/>
      <c r="CC374" s="85"/>
      <c r="CD374" s="85"/>
      <c r="CE374" s="85"/>
      <c r="CF374" s="85"/>
      <c r="CG374" s="85"/>
      <c r="CH374" s="85"/>
      <c r="CI374" s="85"/>
      <c r="CJ374" s="85"/>
    </row>
    <row r="375" spans="1:88" x14ac:dyDescent="0.25">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c r="AA375" s="85"/>
      <c r="AB375" s="85"/>
      <c r="AC375" s="85"/>
      <c r="AD375" s="85"/>
      <c r="AE375" s="85"/>
      <c r="AF375" s="85"/>
      <c r="AG375" s="85"/>
      <c r="AH375" s="85"/>
      <c r="AI375" s="85"/>
      <c r="AJ375" s="85"/>
      <c r="AK375" s="85"/>
      <c r="AL375" s="85"/>
      <c r="AM375" s="85"/>
      <c r="AN375" s="85"/>
      <c r="AO375" s="85"/>
      <c r="AP375" s="85"/>
      <c r="AQ375" s="85"/>
      <c r="AR375" s="85"/>
      <c r="AS375" s="85"/>
      <c r="AT375" s="85"/>
      <c r="AU375" s="85"/>
      <c r="AV375" s="85"/>
      <c r="AW375" s="85"/>
      <c r="AX375" s="85"/>
      <c r="AY375" s="85"/>
      <c r="AZ375" s="85"/>
      <c r="BA375" s="85"/>
      <c r="BB375" s="85"/>
      <c r="BC375" s="85"/>
      <c r="BD375" s="85"/>
      <c r="BE375" s="85"/>
      <c r="BF375" s="85"/>
      <c r="BG375" s="85"/>
      <c r="BH375" s="85"/>
      <c r="BI375" s="85"/>
      <c r="BJ375" s="85"/>
      <c r="BK375" s="85"/>
      <c r="BL375" s="85"/>
      <c r="BM375" s="85"/>
      <c r="BN375" s="85"/>
      <c r="BO375" s="85"/>
      <c r="BP375" s="85"/>
      <c r="BQ375" s="85"/>
      <c r="BR375" s="85"/>
      <c r="BS375" s="85"/>
      <c r="BT375" s="85"/>
      <c r="BU375" s="85"/>
      <c r="BV375" s="85"/>
      <c r="BW375" s="85"/>
      <c r="BX375" s="85"/>
      <c r="BY375" s="85"/>
      <c r="BZ375" s="85"/>
      <c r="CA375" s="85"/>
      <c r="CB375" s="85"/>
      <c r="CC375" s="85"/>
      <c r="CD375" s="85"/>
      <c r="CE375" s="85"/>
      <c r="CF375" s="85"/>
      <c r="CG375" s="85"/>
      <c r="CH375" s="85"/>
      <c r="CI375" s="85"/>
      <c r="CJ375" s="85"/>
    </row>
    <row r="376" spans="1:88" x14ac:dyDescent="0.25">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c r="AA376" s="85"/>
      <c r="AB376" s="85"/>
      <c r="AC376" s="85"/>
      <c r="AD376" s="85"/>
      <c r="AE376" s="85"/>
      <c r="AF376" s="85"/>
      <c r="AG376" s="85"/>
      <c r="AH376" s="85"/>
      <c r="AI376" s="85"/>
      <c r="AJ376" s="85"/>
      <c r="AK376" s="85"/>
      <c r="AL376" s="85"/>
      <c r="AM376" s="85"/>
      <c r="AN376" s="85"/>
      <c r="AO376" s="85"/>
      <c r="AP376" s="85"/>
      <c r="AQ376" s="85"/>
      <c r="AR376" s="85"/>
      <c r="AS376" s="85"/>
      <c r="AT376" s="85"/>
      <c r="AU376" s="85"/>
      <c r="AV376" s="85"/>
      <c r="AW376" s="85"/>
      <c r="AX376" s="85"/>
      <c r="AY376" s="85"/>
      <c r="AZ376" s="85"/>
      <c r="BA376" s="85"/>
      <c r="BB376" s="85"/>
      <c r="BC376" s="85"/>
      <c r="BD376" s="85"/>
      <c r="BE376" s="85"/>
      <c r="BF376" s="85"/>
      <c r="BG376" s="85"/>
      <c r="BH376" s="85"/>
      <c r="BI376" s="85"/>
      <c r="BJ376" s="85"/>
      <c r="BK376" s="85"/>
      <c r="BL376" s="85"/>
      <c r="BM376" s="85"/>
      <c r="BN376" s="85"/>
      <c r="BO376" s="85"/>
      <c r="BP376" s="85"/>
      <c r="BQ376" s="85"/>
      <c r="BR376" s="85"/>
      <c r="BS376" s="85"/>
      <c r="BT376" s="85"/>
      <c r="BU376" s="85"/>
      <c r="BV376" s="85"/>
      <c r="BW376" s="85"/>
      <c r="BX376" s="85"/>
      <c r="BY376" s="85"/>
      <c r="BZ376" s="85"/>
      <c r="CA376" s="85"/>
      <c r="CB376" s="85"/>
      <c r="CC376" s="85"/>
      <c r="CD376" s="85"/>
      <c r="CE376" s="85"/>
      <c r="CF376" s="85"/>
      <c r="CG376" s="85"/>
      <c r="CH376" s="85"/>
      <c r="CI376" s="85"/>
      <c r="CJ376" s="85"/>
    </row>
    <row r="377" spans="1:88" x14ac:dyDescent="0.25">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c r="AA377" s="85"/>
      <c r="AB377" s="85"/>
      <c r="AC377" s="85"/>
      <c r="AD377" s="85"/>
      <c r="AE377" s="85"/>
      <c r="AF377" s="85"/>
      <c r="AG377" s="85"/>
      <c r="AH377" s="85"/>
      <c r="AI377" s="85"/>
      <c r="AJ377" s="85"/>
      <c r="AK377" s="85"/>
      <c r="AL377" s="85"/>
      <c r="AM377" s="85"/>
      <c r="AN377" s="85"/>
      <c r="AO377" s="85"/>
      <c r="AP377" s="85"/>
      <c r="AQ377" s="85"/>
      <c r="AR377" s="85"/>
      <c r="AS377" s="85"/>
      <c r="AT377" s="85"/>
      <c r="AU377" s="85"/>
      <c r="AV377" s="85"/>
      <c r="AW377" s="85"/>
      <c r="AX377" s="85"/>
      <c r="AY377" s="85"/>
      <c r="AZ377" s="85"/>
      <c r="BA377" s="85"/>
      <c r="BB377" s="85"/>
      <c r="BC377" s="85"/>
      <c r="BD377" s="85"/>
      <c r="BE377" s="85"/>
      <c r="BF377" s="85"/>
      <c r="BG377" s="85"/>
      <c r="BH377" s="85"/>
      <c r="BI377" s="85"/>
      <c r="BJ377" s="85"/>
      <c r="BK377" s="85"/>
      <c r="BL377" s="85"/>
      <c r="BM377" s="85"/>
      <c r="BN377" s="85"/>
      <c r="BO377" s="85"/>
      <c r="BP377" s="85"/>
      <c r="BQ377" s="85"/>
      <c r="BR377" s="85"/>
      <c r="BS377" s="85"/>
      <c r="BT377" s="85"/>
      <c r="BU377" s="85"/>
      <c r="BV377" s="85"/>
      <c r="BW377" s="85"/>
      <c r="BX377" s="85"/>
      <c r="BY377" s="85"/>
      <c r="BZ377" s="85"/>
      <c r="CA377" s="85"/>
      <c r="CB377" s="85"/>
      <c r="CC377" s="85"/>
      <c r="CD377" s="85"/>
      <c r="CE377" s="85"/>
      <c r="CF377" s="85"/>
      <c r="CG377" s="85"/>
      <c r="CH377" s="85"/>
      <c r="CI377" s="85"/>
      <c r="CJ377" s="85"/>
    </row>
    <row r="378" spans="1:88" x14ac:dyDescent="0.25">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c r="AA378" s="85"/>
      <c r="AB378" s="85"/>
      <c r="AC378" s="85"/>
      <c r="AD378" s="85"/>
      <c r="AE378" s="85"/>
      <c r="AF378" s="85"/>
      <c r="AG378" s="85"/>
      <c r="AH378" s="85"/>
      <c r="AI378" s="85"/>
      <c r="AJ378" s="85"/>
      <c r="AK378" s="85"/>
      <c r="AL378" s="85"/>
      <c r="AM378" s="85"/>
      <c r="AN378" s="85"/>
      <c r="AO378" s="85"/>
      <c r="AP378" s="85"/>
      <c r="AQ378" s="85"/>
      <c r="AR378" s="85"/>
      <c r="AS378" s="85"/>
      <c r="AT378" s="85"/>
      <c r="AU378" s="85"/>
      <c r="AV378" s="85"/>
      <c r="AW378" s="85"/>
      <c r="AX378" s="85"/>
      <c r="AY378" s="85"/>
      <c r="AZ378" s="85"/>
      <c r="BA378" s="85"/>
      <c r="BB378" s="85"/>
      <c r="BC378" s="85"/>
      <c r="BD378" s="85"/>
      <c r="BE378" s="85"/>
      <c r="BF378" s="85"/>
      <c r="BG378" s="85"/>
      <c r="BH378" s="85"/>
      <c r="BI378" s="85"/>
      <c r="BJ378" s="85"/>
      <c r="BK378" s="85"/>
      <c r="BL378" s="85"/>
      <c r="BM378" s="85"/>
      <c r="BN378" s="85"/>
      <c r="BO378" s="85"/>
      <c r="BP378" s="85"/>
      <c r="BQ378" s="85"/>
      <c r="BR378" s="85"/>
      <c r="BS378" s="85"/>
      <c r="BT378" s="85"/>
      <c r="BU378" s="85"/>
      <c r="BV378" s="85"/>
      <c r="BW378" s="85"/>
      <c r="BX378" s="85"/>
      <c r="BY378" s="85"/>
      <c r="BZ378" s="85"/>
      <c r="CA378" s="85"/>
      <c r="CB378" s="85"/>
      <c r="CC378" s="85"/>
      <c r="CD378" s="85"/>
      <c r="CE378" s="85"/>
      <c r="CF378" s="85"/>
      <c r="CG378" s="85"/>
      <c r="CH378" s="85"/>
      <c r="CI378" s="85"/>
      <c r="CJ378" s="85"/>
    </row>
    <row r="379" spans="1:88" x14ac:dyDescent="0.25">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c r="AA379" s="85"/>
      <c r="AB379" s="85"/>
      <c r="AC379" s="85"/>
      <c r="AD379" s="85"/>
      <c r="AE379" s="85"/>
      <c r="AF379" s="85"/>
      <c r="AG379" s="85"/>
      <c r="AH379" s="85"/>
      <c r="AI379" s="85"/>
      <c r="AJ379" s="85"/>
      <c r="AK379" s="85"/>
      <c r="AL379" s="85"/>
      <c r="AM379" s="85"/>
      <c r="AN379" s="85"/>
      <c r="AO379" s="85"/>
      <c r="AP379" s="85"/>
      <c r="AQ379" s="85"/>
      <c r="AR379" s="85"/>
      <c r="AS379" s="85"/>
      <c r="AT379" s="85"/>
      <c r="AU379" s="85"/>
      <c r="AV379" s="85"/>
      <c r="AW379" s="85"/>
      <c r="AX379" s="85"/>
      <c r="AY379" s="85"/>
      <c r="AZ379" s="85"/>
      <c r="BA379" s="85"/>
      <c r="BB379" s="85"/>
      <c r="BC379" s="85"/>
      <c r="BD379" s="85"/>
      <c r="BE379" s="85"/>
      <c r="BF379" s="85"/>
      <c r="BG379" s="85"/>
      <c r="BH379" s="85"/>
      <c r="BI379" s="85"/>
      <c r="BJ379" s="85"/>
      <c r="BK379" s="85"/>
      <c r="BL379" s="85"/>
      <c r="BM379" s="85"/>
      <c r="BN379" s="85"/>
      <c r="BO379" s="85"/>
      <c r="BP379" s="85"/>
      <c r="BQ379" s="85"/>
      <c r="BR379" s="85"/>
      <c r="BS379" s="85"/>
      <c r="BT379" s="85"/>
      <c r="BU379" s="85"/>
      <c r="BV379" s="85"/>
      <c r="BW379" s="85"/>
      <c r="BX379" s="85"/>
      <c r="BY379" s="85"/>
      <c r="BZ379" s="85"/>
      <c r="CA379" s="85"/>
      <c r="CB379" s="85"/>
      <c r="CC379" s="85"/>
      <c r="CD379" s="85"/>
      <c r="CE379" s="85"/>
      <c r="CF379" s="85"/>
      <c r="CG379" s="85"/>
      <c r="CH379" s="85"/>
      <c r="CI379" s="85"/>
      <c r="CJ379" s="85"/>
    </row>
    <row r="380" spans="1:88" x14ac:dyDescent="0.25">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c r="AA380" s="85"/>
      <c r="AB380" s="85"/>
      <c r="AC380" s="85"/>
      <c r="AD380" s="85"/>
      <c r="AE380" s="85"/>
      <c r="AF380" s="85"/>
      <c r="AG380" s="85"/>
      <c r="AH380" s="85"/>
      <c r="AI380" s="85"/>
      <c r="AJ380" s="85"/>
      <c r="AK380" s="85"/>
      <c r="AL380" s="85"/>
      <c r="AM380" s="85"/>
      <c r="AN380" s="85"/>
      <c r="AO380" s="85"/>
      <c r="AP380" s="85"/>
      <c r="AQ380" s="85"/>
      <c r="AR380" s="85"/>
      <c r="AS380" s="85"/>
      <c r="AT380" s="85"/>
      <c r="AU380" s="85"/>
      <c r="AV380" s="85"/>
      <c r="AW380" s="85"/>
      <c r="AX380" s="85"/>
      <c r="AY380" s="85"/>
      <c r="AZ380" s="85"/>
      <c r="BA380" s="85"/>
      <c r="BB380" s="85"/>
      <c r="BC380" s="85"/>
      <c r="BD380" s="85"/>
      <c r="BE380" s="85"/>
      <c r="BF380" s="85"/>
      <c r="BG380" s="85"/>
      <c r="BH380" s="85"/>
      <c r="BI380" s="85"/>
      <c r="BJ380" s="85"/>
      <c r="BK380" s="85"/>
      <c r="BL380" s="85"/>
      <c r="BM380" s="85"/>
      <c r="BN380" s="85"/>
      <c r="BO380" s="85"/>
      <c r="BP380" s="85"/>
      <c r="BQ380" s="85"/>
      <c r="BR380" s="85"/>
      <c r="BS380" s="85"/>
      <c r="BT380" s="85"/>
      <c r="BU380" s="85"/>
      <c r="BV380" s="85"/>
      <c r="BW380" s="85"/>
      <c r="BX380" s="85"/>
      <c r="BY380" s="85"/>
      <c r="BZ380" s="85"/>
      <c r="CA380" s="85"/>
      <c r="CB380" s="85"/>
      <c r="CC380" s="85"/>
      <c r="CD380" s="85"/>
      <c r="CE380" s="85"/>
      <c r="CF380" s="85"/>
      <c r="CG380" s="85"/>
      <c r="CH380" s="85"/>
      <c r="CI380" s="85"/>
      <c r="CJ380" s="85"/>
    </row>
    <row r="381" spans="1:88" x14ac:dyDescent="0.25">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85"/>
      <c r="AQ381" s="85"/>
      <c r="AR381" s="85"/>
      <c r="AS381" s="85"/>
      <c r="AT381" s="85"/>
      <c r="AU381" s="85"/>
      <c r="AV381" s="85"/>
      <c r="AW381" s="85"/>
      <c r="AX381" s="85"/>
      <c r="AY381" s="85"/>
      <c r="AZ381" s="85"/>
      <c r="BA381" s="85"/>
      <c r="BB381" s="85"/>
      <c r="BC381" s="85"/>
      <c r="BD381" s="85"/>
      <c r="BE381" s="85"/>
      <c r="BF381" s="85"/>
      <c r="BG381" s="85"/>
      <c r="BH381" s="85"/>
      <c r="BI381" s="85"/>
      <c r="BJ381" s="85"/>
      <c r="BK381" s="85"/>
      <c r="BL381" s="85"/>
      <c r="BM381" s="85"/>
      <c r="BN381" s="85"/>
      <c r="BO381" s="85"/>
      <c r="BP381" s="85"/>
      <c r="BQ381" s="85"/>
      <c r="BR381" s="85"/>
      <c r="BS381" s="85"/>
      <c r="BT381" s="85"/>
      <c r="BU381" s="85"/>
      <c r="BV381" s="85"/>
      <c r="BW381" s="85"/>
      <c r="BX381" s="85"/>
      <c r="BY381" s="85"/>
      <c r="BZ381" s="85"/>
      <c r="CA381" s="85"/>
      <c r="CB381" s="85"/>
      <c r="CC381" s="85"/>
      <c r="CD381" s="85"/>
      <c r="CE381" s="85"/>
      <c r="CF381" s="85"/>
      <c r="CG381" s="85"/>
      <c r="CH381" s="85"/>
      <c r="CI381" s="85"/>
      <c r="CJ381" s="85"/>
    </row>
    <row r="382" spans="1:88" x14ac:dyDescent="0.25">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c r="AA382" s="85"/>
      <c r="AB382" s="85"/>
      <c r="AC382" s="85"/>
      <c r="AD382" s="85"/>
      <c r="AE382" s="85"/>
      <c r="AF382" s="85"/>
      <c r="AG382" s="85"/>
      <c r="AH382" s="85"/>
      <c r="AI382" s="85"/>
      <c r="AJ382" s="85"/>
      <c r="AK382" s="85"/>
      <c r="AL382" s="85"/>
      <c r="AM382" s="85"/>
      <c r="AN382" s="85"/>
      <c r="AO382" s="85"/>
      <c r="AP382" s="85"/>
      <c r="AQ382" s="85"/>
      <c r="AR382" s="85"/>
      <c r="AS382" s="85"/>
      <c r="AT382" s="85"/>
      <c r="AU382" s="85"/>
      <c r="AV382" s="85"/>
      <c r="AW382" s="85"/>
      <c r="AX382" s="85"/>
      <c r="AY382" s="85"/>
      <c r="AZ382" s="85"/>
      <c r="BA382" s="85"/>
      <c r="BB382" s="85"/>
      <c r="BC382" s="85"/>
      <c r="BD382" s="85"/>
      <c r="BE382" s="85"/>
      <c r="BF382" s="85"/>
      <c r="BG382" s="85"/>
      <c r="BH382" s="85"/>
      <c r="BI382" s="85"/>
      <c r="BJ382" s="85"/>
      <c r="BK382" s="85"/>
      <c r="BL382" s="85"/>
      <c r="BM382" s="85"/>
      <c r="BN382" s="85"/>
      <c r="BO382" s="85"/>
      <c r="BP382" s="85"/>
      <c r="BQ382" s="85"/>
      <c r="BR382" s="85"/>
      <c r="BS382" s="85"/>
      <c r="BT382" s="85"/>
      <c r="BU382" s="85"/>
      <c r="BV382" s="85"/>
      <c r="BW382" s="85"/>
      <c r="BX382" s="85"/>
      <c r="BY382" s="85"/>
      <c r="BZ382" s="85"/>
      <c r="CA382" s="85"/>
      <c r="CB382" s="85"/>
      <c r="CC382" s="85"/>
      <c r="CD382" s="85"/>
      <c r="CE382" s="85"/>
      <c r="CF382" s="85"/>
      <c r="CG382" s="85"/>
      <c r="CH382" s="85"/>
      <c r="CI382" s="85"/>
      <c r="CJ382" s="85"/>
    </row>
    <row r="383" spans="1:88" x14ac:dyDescent="0.25">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c r="AA383" s="85"/>
      <c r="AB383" s="85"/>
      <c r="AC383" s="85"/>
      <c r="AD383" s="85"/>
      <c r="AE383" s="85"/>
      <c r="AF383" s="85"/>
      <c r="AG383" s="85"/>
      <c r="AH383" s="85"/>
      <c r="AI383" s="85"/>
      <c r="AJ383" s="85"/>
      <c r="AK383" s="85"/>
      <c r="AL383" s="85"/>
      <c r="AM383" s="85"/>
      <c r="AN383" s="85"/>
      <c r="AO383" s="85"/>
      <c r="AP383" s="85"/>
      <c r="AQ383" s="85"/>
      <c r="AR383" s="85"/>
      <c r="AS383" s="85"/>
      <c r="AT383" s="85"/>
      <c r="AU383" s="85"/>
      <c r="AV383" s="85"/>
      <c r="AW383" s="85"/>
      <c r="AX383" s="85"/>
      <c r="AY383" s="85"/>
      <c r="AZ383" s="85"/>
      <c r="BA383" s="85"/>
      <c r="BB383" s="85"/>
      <c r="BC383" s="85"/>
      <c r="BD383" s="85"/>
      <c r="BE383" s="85"/>
      <c r="BF383" s="85"/>
      <c r="BG383" s="85"/>
      <c r="BH383" s="85"/>
      <c r="BI383" s="85"/>
      <c r="BJ383" s="85"/>
      <c r="BK383" s="85"/>
      <c r="BL383" s="85"/>
      <c r="BM383" s="85"/>
      <c r="BN383" s="85"/>
      <c r="BO383" s="85"/>
      <c r="BP383" s="85"/>
      <c r="BQ383" s="85"/>
      <c r="BR383" s="85"/>
      <c r="BS383" s="85"/>
      <c r="BT383" s="85"/>
      <c r="BU383" s="85"/>
      <c r="BV383" s="85"/>
      <c r="BW383" s="85"/>
      <c r="BX383" s="85"/>
      <c r="BY383" s="85"/>
      <c r="BZ383" s="85"/>
      <c r="CA383" s="85"/>
      <c r="CB383" s="85"/>
      <c r="CC383" s="85"/>
      <c r="CD383" s="85"/>
      <c r="CE383" s="85"/>
      <c r="CF383" s="85"/>
      <c r="CG383" s="85"/>
      <c r="CH383" s="85"/>
      <c r="CI383" s="85"/>
      <c r="CJ383" s="85"/>
    </row>
    <row r="384" spans="1:88" x14ac:dyDescent="0.25">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c r="AA384" s="85"/>
      <c r="AB384" s="85"/>
      <c r="AC384" s="85"/>
      <c r="AD384" s="85"/>
      <c r="AE384" s="85"/>
      <c r="AF384" s="85"/>
      <c r="AG384" s="85"/>
      <c r="AH384" s="85"/>
      <c r="AI384" s="85"/>
      <c r="AJ384" s="85"/>
      <c r="AK384" s="85"/>
      <c r="AL384" s="85"/>
      <c r="AM384" s="85"/>
      <c r="AN384" s="85"/>
      <c r="AO384" s="85"/>
      <c r="AP384" s="85"/>
      <c r="AQ384" s="85"/>
      <c r="AR384" s="85"/>
      <c r="AS384" s="85"/>
      <c r="AT384" s="85"/>
      <c r="AU384" s="85"/>
      <c r="AV384" s="85"/>
      <c r="AW384" s="85"/>
      <c r="AX384" s="85"/>
      <c r="AY384" s="85"/>
      <c r="AZ384" s="85"/>
      <c r="BA384" s="85"/>
      <c r="BB384" s="85"/>
      <c r="BC384" s="85"/>
      <c r="BD384" s="85"/>
      <c r="BE384" s="85"/>
      <c r="BF384" s="85"/>
      <c r="BG384" s="85"/>
      <c r="BH384" s="85"/>
      <c r="BI384" s="85"/>
      <c r="BJ384" s="85"/>
      <c r="BK384" s="85"/>
      <c r="BL384" s="85"/>
      <c r="BM384" s="85"/>
      <c r="BN384" s="85"/>
      <c r="BO384" s="85"/>
      <c r="BP384" s="85"/>
      <c r="BQ384" s="85"/>
      <c r="BR384" s="85"/>
      <c r="BS384" s="85"/>
      <c r="BT384" s="85"/>
      <c r="BU384" s="85"/>
      <c r="BV384" s="85"/>
      <c r="BW384" s="85"/>
      <c r="BX384" s="85"/>
      <c r="BY384" s="85"/>
      <c r="BZ384" s="85"/>
      <c r="CA384" s="85"/>
      <c r="CB384" s="85"/>
      <c r="CC384" s="85"/>
      <c r="CD384" s="85"/>
      <c r="CE384" s="85"/>
      <c r="CF384" s="85"/>
      <c r="CG384" s="85"/>
      <c r="CH384" s="85"/>
      <c r="CI384" s="85"/>
      <c r="CJ384" s="85"/>
    </row>
    <row r="385" spans="1:88" x14ac:dyDescent="0.25">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c r="AA385" s="85"/>
      <c r="AB385" s="85"/>
      <c r="AC385" s="85"/>
      <c r="AD385" s="85"/>
      <c r="AE385" s="85"/>
      <c r="AF385" s="85"/>
      <c r="AG385" s="85"/>
      <c r="AH385" s="85"/>
      <c r="AI385" s="85"/>
      <c r="AJ385" s="85"/>
      <c r="AK385" s="85"/>
      <c r="AL385" s="85"/>
      <c r="AM385" s="85"/>
      <c r="AN385" s="85"/>
      <c r="AO385" s="85"/>
      <c r="AP385" s="85"/>
      <c r="AQ385" s="85"/>
      <c r="AR385" s="85"/>
      <c r="AS385" s="85"/>
      <c r="AT385" s="85"/>
      <c r="AU385" s="85"/>
      <c r="AV385" s="85"/>
      <c r="AW385" s="85"/>
      <c r="AX385" s="85"/>
      <c r="AY385" s="85"/>
      <c r="AZ385" s="85"/>
      <c r="BA385" s="85"/>
      <c r="BB385" s="85"/>
      <c r="BC385" s="85"/>
      <c r="BD385" s="85"/>
      <c r="BE385" s="85"/>
      <c r="BF385" s="85"/>
      <c r="BG385" s="85"/>
      <c r="BH385" s="85"/>
      <c r="BI385" s="85"/>
      <c r="BJ385" s="85"/>
      <c r="BK385" s="85"/>
      <c r="BL385" s="85"/>
      <c r="BM385" s="85"/>
      <c r="BN385" s="85"/>
      <c r="BO385" s="85"/>
      <c r="BP385" s="85"/>
      <c r="BQ385" s="85"/>
      <c r="BR385" s="85"/>
      <c r="BS385" s="85"/>
      <c r="BT385" s="85"/>
      <c r="BU385" s="85"/>
      <c r="BV385" s="85"/>
      <c r="BW385" s="85"/>
      <c r="BX385" s="85"/>
      <c r="BY385" s="85"/>
      <c r="BZ385" s="85"/>
      <c r="CA385" s="85"/>
      <c r="CB385" s="85"/>
      <c r="CC385" s="85"/>
      <c r="CD385" s="85"/>
      <c r="CE385" s="85"/>
      <c r="CF385" s="85"/>
      <c r="CG385" s="85"/>
      <c r="CH385" s="85"/>
      <c r="CI385" s="85"/>
      <c r="CJ385" s="85"/>
    </row>
    <row r="386" spans="1:88" x14ac:dyDescent="0.25">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c r="AA386" s="85"/>
      <c r="AB386" s="85"/>
      <c r="AC386" s="85"/>
      <c r="AD386" s="85"/>
      <c r="AE386" s="85"/>
      <c r="AF386" s="85"/>
      <c r="AG386" s="85"/>
      <c r="AH386" s="85"/>
      <c r="AI386" s="85"/>
      <c r="AJ386" s="85"/>
      <c r="AK386" s="85"/>
      <c r="AL386" s="85"/>
      <c r="AM386" s="85"/>
      <c r="AN386" s="85"/>
      <c r="AO386" s="85"/>
      <c r="AP386" s="85"/>
      <c r="AQ386" s="85"/>
      <c r="AR386" s="85"/>
      <c r="AS386" s="85"/>
      <c r="AT386" s="85"/>
      <c r="AU386" s="85"/>
      <c r="AV386" s="85"/>
      <c r="AW386" s="85"/>
      <c r="AX386" s="85"/>
      <c r="AY386" s="85"/>
      <c r="AZ386" s="85"/>
      <c r="BA386" s="85"/>
      <c r="BB386" s="85"/>
      <c r="BC386" s="85"/>
      <c r="BD386" s="85"/>
      <c r="BE386" s="85"/>
      <c r="BF386" s="85"/>
      <c r="BG386" s="85"/>
      <c r="BH386" s="85"/>
      <c r="BI386" s="85"/>
      <c r="BJ386" s="85"/>
      <c r="BK386" s="85"/>
      <c r="BL386" s="85"/>
      <c r="BM386" s="85"/>
      <c r="BN386" s="85"/>
      <c r="BO386" s="85"/>
      <c r="BP386" s="85"/>
      <c r="BQ386" s="85"/>
      <c r="BR386" s="85"/>
      <c r="BS386" s="85"/>
      <c r="BT386" s="85"/>
      <c r="BU386" s="85"/>
      <c r="BV386" s="85"/>
      <c r="BW386" s="85"/>
      <c r="BX386" s="85"/>
      <c r="BY386" s="85"/>
      <c r="BZ386" s="85"/>
      <c r="CA386" s="85"/>
      <c r="CB386" s="85"/>
      <c r="CC386" s="85"/>
      <c r="CD386" s="85"/>
      <c r="CE386" s="85"/>
      <c r="CF386" s="85"/>
      <c r="CG386" s="85"/>
      <c r="CH386" s="85"/>
      <c r="CI386" s="85"/>
      <c r="CJ386" s="85"/>
    </row>
    <row r="387" spans="1:88" x14ac:dyDescent="0.25">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c r="AA387" s="85"/>
      <c r="AB387" s="85"/>
      <c r="AC387" s="85"/>
      <c r="AD387" s="85"/>
      <c r="AE387" s="85"/>
      <c r="AF387" s="85"/>
      <c r="AG387" s="85"/>
      <c r="AH387" s="85"/>
      <c r="AI387" s="85"/>
      <c r="AJ387" s="85"/>
      <c r="AK387" s="85"/>
      <c r="AL387" s="85"/>
      <c r="AM387" s="85"/>
      <c r="AN387" s="85"/>
      <c r="AO387" s="85"/>
      <c r="AP387" s="85"/>
      <c r="AQ387" s="85"/>
      <c r="AR387" s="85"/>
      <c r="AS387" s="85"/>
      <c r="AT387" s="85"/>
      <c r="AU387" s="85"/>
      <c r="AV387" s="85"/>
      <c r="AW387" s="85"/>
      <c r="AX387" s="85"/>
      <c r="AY387" s="85"/>
      <c r="AZ387" s="85"/>
      <c r="BA387" s="85"/>
      <c r="BB387" s="85"/>
      <c r="BC387" s="85"/>
      <c r="BD387" s="85"/>
      <c r="BE387" s="85"/>
      <c r="BF387" s="85"/>
      <c r="BG387" s="85"/>
      <c r="BH387" s="85"/>
      <c r="BI387" s="85"/>
      <c r="BJ387" s="85"/>
      <c r="BK387" s="85"/>
      <c r="BL387" s="85"/>
      <c r="BM387" s="85"/>
      <c r="BN387" s="85"/>
      <c r="BO387" s="85"/>
      <c r="BP387" s="85"/>
      <c r="BQ387" s="85"/>
      <c r="BR387" s="85"/>
      <c r="BS387" s="85"/>
      <c r="BT387" s="85"/>
      <c r="BU387" s="85"/>
      <c r="BV387" s="85"/>
      <c r="BW387" s="85"/>
      <c r="BX387" s="85"/>
      <c r="BY387" s="85"/>
      <c r="BZ387" s="85"/>
      <c r="CA387" s="85"/>
      <c r="CB387" s="85"/>
      <c r="CC387" s="85"/>
      <c r="CD387" s="85"/>
      <c r="CE387" s="85"/>
      <c r="CF387" s="85"/>
      <c r="CG387" s="85"/>
      <c r="CH387" s="85"/>
      <c r="CI387" s="85"/>
      <c r="CJ387" s="85"/>
    </row>
    <row r="388" spans="1:88" x14ac:dyDescent="0.25">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c r="AA388" s="85"/>
      <c r="AB388" s="85"/>
      <c r="AC388" s="85"/>
      <c r="AD388" s="85"/>
      <c r="AE388" s="85"/>
      <c r="AF388" s="85"/>
      <c r="AG388" s="85"/>
      <c r="AH388" s="85"/>
      <c r="AI388" s="85"/>
      <c r="AJ388" s="85"/>
      <c r="AK388" s="85"/>
      <c r="AL388" s="85"/>
      <c r="AM388" s="85"/>
      <c r="AN388" s="85"/>
      <c r="AO388" s="85"/>
      <c r="AP388" s="85"/>
      <c r="AQ388" s="85"/>
      <c r="AR388" s="85"/>
      <c r="AS388" s="85"/>
      <c r="AT388" s="85"/>
      <c r="AU388" s="85"/>
      <c r="AV388" s="85"/>
      <c r="AW388" s="85"/>
      <c r="AX388" s="85"/>
      <c r="AY388" s="85"/>
      <c r="AZ388" s="85"/>
      <c r="BA388" s="85"/>
      <c r="BB388" s="85"/>
      <c r="BC388" s="85"/>
      <c r="BD388" s="85"/>
      <c r="BE388" s="85"/>
      <c r="BF388" s="85"/>
      <c r="BG388" s="85"/>
      <c r="BH388" s="85"/>
      <c r="BI388" s="85"/>
      <c r="BJ388" s="85"/>
      <c r="BK388" s="85"/>
      <c r="BL388" s="85"/>
      <c r="BM388" s="85"/>
      <c r="BN388" s="85"/>
      <c r="BO388" s="85"/>
      <c r="BP388" s="85"/>
      <c r="BQ388" s="85"/>
      <c r="BR388" s="85"/>
      <c r="BS388" s="85"/>
      <c r="BT388" s="85"/>
      <c r="BU388" s="85"/>
      <c r="BV388" s="85"/>
      <c r="BW388" s="85"/>
      <c r="BX388" s="85"/>
      <c r="BY388" s="85"/>
      <c r="BZ388" s="85"/>
      <c r="CA388" s="85"/>
      <c r="CB388" s="85"/>
      <c r="CC388" s="85"/>
      <c r="CD388" s="85"/>
      <c r="CE388" s="85"/>
      <c r="CF388" s="85"/>
      <c r="CG388" s="85"/>
      <c r="CH388" s="85"/>
      <c r="CI388" s="85"/>
      <c r="CJ388" s="85"/>
    </row>
    <row r="389" spans="1:88" x14ac:dyDescent="0.25">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c r="AA389" s="85"/>
      <c r="AB389" s="85"/>
      <c r="AC389" s="85"/>
      <c r="AD389" s="85"/>
      <c r="AE389" s="85"/>
      <c r="AF389" s="85"/>
      <c r="AG389" s="85"/>
      <c r="AH389" s="85"/>
      <c r="AI389" s="85"/>
      <c r="AJ389" s="85"/>
      <c r="AK389" s="85"/>
      <c r="AL389" s="85"/>
      <c r="AM389" s="85"/>
      <c r="AN389" s="85"/>
      <c r="AO389" s="85"/>
      <c r="AP389" s="85"/>
      <c r="AQ389" s="85"/>
      <c r="AR389" s="85"/>
      <c r="AS389" s="85"/>
      <c r="AT389" s="85"/>
      <c r="AU389" s="85"/>
      <c r="AV389" s="85"/>
      <c r="AW389" s="85"/>
      <c r="AX389" s="85"/>
      <c r="AY389" s="85"/>
      <c r="AZ389" s="85"/>
      <c r="BA389" s="85"/>
      <c r="BB389" s="85"/>
      <c r="BC389" s="85"/>
      <c r="BD389" s="85"/>
      <c r="BE389" s="85"/>
      <c r="BF389" s="85"/>
      <c r="BG389" s="85"/>
      <c r="BH389" s="85"/>
      <c r="BI389" s="85"/>
      <c r="BJ389" s="85"/>
      <c r="BK389" s="85"/>
      <c r="BL389" s="85"/>
      <c r="BM389" s="85"/>
      <c r="BN389" s="85"/>
      <c r="BO389" s="85"/>
      <c r="BP389" s="85"/>
      <c r="BQ389" s="85"/>
      <c r="BR389" s="85"/>
      <c r="BS389" s="85"/>
      <c r="BT389" s="85"/>
      <c r="BU389" s="85"/>
      <c r="BV389" s="85"/>
      <c r="BW389" s="85"/>
      <c r="BX389" s="85"/>
      <c r="BY389" s="85"/>
      <c r="BZ389" s="85"/>
      <c r="CA389" s="85"/>
      <c r="CB389" s="85"/>
      <c r="CC389" s="85"/>
      <c r="CD389" s="85"/>
      <c r="CE389" s="85"/>
      <c r="CF389" s="85"/>
      <c r="CG389" s="85"/>
      <c r="CH389" s="85"/>
      <c r="CI389" s="85"/>
      <c r="CJ389" s="85"/>
    </row>
    <row r="390" spans="1:88" x14ac:dyDescent="0.25">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c r="AA390" s="85"/>
      <c r="AB390" s="85"/>
      <c r="AC390" s="85"/>
      <c r="AD390" s="85"/>
      <c r="AE390" s="85"/>
      <c r="AF390" s="85"/>
      <c r="AG390" s="85"/>
      <c r="AH390" s="85"/>
      <c r="AI390" s="85"/>
      <c r="AJ390" s="85"/>
      <c r="AK390" s="85"/>
      <c r="AL390" s="85"/>
      <c r="AM390" s="85"/>
      <c r="AN390" s="85"/>
      <c r="AO390" s="85"/>
      <c r="AP390" s="85"/>
      <c r="AQ390" s="85"/>
      <c r="AR390" s="85"/>
      <c r="AS390" s="85"/>
      <c r="AT390" s="85"/>
      <c r="AU390" s="85"/>
      <c r="AV390" s="85"/>
      <c r="AW390" s="85"/>
      <c r="AX390" s="85"/>
      <c r="AY390" s="85"/>
      <c r="AZ390" s="85"/>
      <c r="BA390" s="85"/>
      <c r="BB390" s="85"/>
      <c r="BC390" s="85"/>
      <c r="BD390" s="85"/>
      <c r="BE390" s="85"/>
      <c r="BF390" s="85"/>
      <c r="BG390" s="85"/>
      <c r="BH390" s="85"/>
      <c r="BI390" s="85"/>
      <c r="BJ390" s="85"/>
      <c r="BK390" s="85"/>
      <c r="BL390" s="85"/>
      <c r="BM390" s="85"/>
      <c r="BN390" s="85"/>
      <c r="BO390" s="85"/>
      <c r="BP390" s="85"/>
      <c r="BQ390" s="85"/>
      <c r="BR390" s="85"/>
      <c r="BS390" s="85"/>
      <c r="BT390" s="85"/>
      <c r="BU390" s="85"/>
      <c r="BV390" s="85"/>
      <c r="BW390" s="85"/>
      <c r="BX390" s="85"/>
      <c r="BY390" s="85"/>
      <c r="BZ390" s="85"/>
      <c r="CA390" s="85"/>
      <c r="CB390" s="85"/>
      <c r="CC390" s="85"/>
      <c r="CD390" s="85"/>
      <c r="CE390" s="85"/>
      <c r="CF390" s="85"/>
      <c r="CG390" s="85"/>
      <c r="CH390" s="85"/>
      <c r="CI390" s="85"/>
      <c r="CJ390" s="85"/>
    </row>
    <row r="391" spans="1:88" x14ac:dyDescent="0.25">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c r="AA391" s="85"/>
      <c r="AB391" s="85"/>
      <c r="AC391" s="85"/>
      <c r="AD391" s="85"/>
      <c r="AE391" s="85"/>
      <c r="AF391" s="85"/>
      <c r="AG391" s="85"/>
      <c r="AH391" s="85"/>
      <c r="AI391" s="85"/>
      <c r="AJ391" s="85"/>
      <c r="AK391" s="85"/>
      <c r="AL391" s="85"/>
      <c r="AM391" s="85"/>
      <c r="AN391" s="85"/>
      <c r="AO391" s="85"/>
      <c r="AP391" s="85"/>
      <c r="AQ391" s="85"/>
      <c r="AR391" s="85"/>
      <c r="AS391" s="85"/>
      <c r="AT391" s="85"/>
      <c r="AU391" s="85"/>
      <c r="AV391" s="85"/>
      <c r="AW391" s="85"/>
      <c r="AX391" s="85"/>
      <c r="AY391" s="85"/>
      <c r="AZ391" s="85"/>
      <c r="BA391" s="85"/>
      <c r="BB391" s="85"/>
      <c r="BC391" s="85"/>
      <c r="BD391" s="85"/>
      <c r="BE391" s="85"/>
      <c r="BF391" s="85"/>
      <c r="BG391" s="85"/>
      <c r="BH391" s="85"/>
      <c r="BI391" s="85"/>
      <c r="BJ391" s="85"/>
      <c r="BK391" s="85"/>
      <c r="BL391" s="85"/>
      <c r="BM391" s="85"/>
      <c r="BN391" s="85"/>
      <c r="BO391" s="85"/>
      <c r="BP391" s="85"/>
      <c r="BQ391" s="85"/>
      <c r="BR391" s="85"/>
      <c r="BS391" s="85"/>
      <c r="BT391" s="85"/>
      <c r="BU391" s="85"/>
      <c r="BV391" s="85"/>
      <c r="BW391" s="85"/>
      <c r="BX391" s="85"/>
      <c r="BY391" s="85"/>
      <c r="BZ391" s="85"/>
      <c r="CA391" s="85"/>
      <c r="CB391" s="85"/>
      <c r="CC391" s="85"/>
      <c r="CD391" s="85"/>
      <c r="CE391" s="85"/>
      <c r="CF391" s="85"/>
      <c r="CG391" s="85"/>
      <c r="CH391" s="85"/>
      <c r="CI391" s="85"/>
      <c r="CJ391" s="85"/>
    </row>
    <row r="392" spans="1:88" x14ac:dyDescent="0.25">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c r="AA392" s="85"/>
      <c r="AB392" s="85"/>
      <c r="AC392" s="85"/>
      <c r="AD392" s="85"/>
      <c r="AE392" s="85"/>
      <c r="AF392" s="85"/>
      <c r="AG392" s="85"/>
      <c r="AH392" s="85"/>
      <c r="AI392" s="85"/>
      <c r="AJ392" s="85"/>
      <c r="AK392" s="85"/>
      <c r="AL392" s="85"/>
      <c r="AM392" s="85"/>
      <c r="AN392" s="85"/>
      <c r="AO392" s="85"/>
      <c r="AP392" s="85"/>
      <c r="AQ392" s="85"/>
      <c r="AR392" s="85"/>
      <c r="AS392" s="85"/>
      <c r="AT392" s="85"/>
      <c r="AU392" s="85"/>
      <c r="AV392" s="85"/>
      <c r="AW392" s="85"/>
      <c r="AX392" s="85"/>
      <c r="AY392" s="85"/>
      <c r="AZ392" s="85"/>
      <c r="BA392" s="85"/>
      <c r="BB392" s="85"/>
      <c r="BC392" s="85"/>
      <c r="BD392" s="85"/>
      <c r="BE392" s="85"/>
      <c r="BF392" s="85"/>
      <c r="BG392" s="85"/>
      <c r="BH392" s="85"/>
      <c r="BI392" s="85"/>
      <c r="BJ392" s="85"/>
      <c r="BK392" s="85"/>
      <c r="BL392" s="85"/>
      <c r="BM392" s="85"/>
      <c r="BN392" s="85"/>
      <c r="BO392" s="85"/>
      <c r="BP392" s="85"/>
      <c r="BQ392" s="85"/>
      <c r="BR392" s="85"/>
      <c r="BS392" s="85"/>
      <c r="BT392" s="85"/>
      <c r="BU392" s="85"/>
      <c r="BV392" s="85"/>
      <c r="BW392" s="85"/>
      <c r="BX392" s="85"/>
      <c r="BY392" s="85"/>
      <c r="BZ392" s="85"/>
      <c r="CA392" s="85"/>
      <c r="CB392" s="85"/>
      <c r="CC392" s="85"/>
      <c r="CD392" s="85"/>
      <c r="CE392" s="85"/>
      <c r="CF392" s="85"/>
      <c r="CG392" s="85"/>
      <c r="CH392" s="85"/>
      <c r="CI392" s="85"/>
      <c r="CJ392" s="85"/>
    </row>
    <row r="393" spans="1:88" x14ac:dyDescent="0.25">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c r="AA393" s="85"/>
      <c r="AB393" s="85"/>
      <c r="AC393" s="85"/>
      <c r="AD393" s="85"/>
      <c r="AE393" s="85"/>
      <c r="AF393" s="85"/>
      <c r="AG393" s="85"/>
      <c r="AH393" s="85"/>
      <c r="AI393" s="85"/>
      <c r="AJ393" s="85"/>
      <c r="AK393" s="85"/>
      <c r="AL393" s="85"/>
      <c r="AM393" s="85"/>
      <c r="AN393" s="85"/>
      <c r="AO393" s="85"/>
      <c r="AP393" s="85"/>
      <c r="AQ393" s="85"/>
      <c r="AR393" s="85"/>
      <c r="AS393" s="85"/>
      <c r="AT393" s="85"/>
      <c r="AU393" s="85"/>
      <c r="AV393" s="85"/>
      <c r="AW393" s="85"/>
      <c r="AX393" s="85"/>
      <c r="AY393" s="85"/>
      <c r="AZ393" s="85"/>
      <c r="BA393" s="85"/>
      <c r="BB393" s="85"/>
      <c r="BC393" s="85"/>
      <c r="BD393" s="85"/>
      <c r="BE393" s="85"/>
      <c r="BF393" s="85"/>
      <c r="BG393" s="85"/>
      <c r="BH393" s="85"/>
      <c r="BI393" s="85"/>
      <c r="BJ393" s="85"/>
      <c r="BK393" s="85"/>
      <c r="BL393" s="85"/>
      <c r="BM393" s="85"/>
      <c r="BN393" s="85"/>
      <c r="BO393" s="85"/>
      <c r="BP393" s="85"/>
      <c r="BQ393" s="85"/>
      <c r="BR393" s="85"/>
      <c r="BS393" s="85"/>
      <c r="BT393" s="85"/>
      <c r="BU393" s="85"/>
      <c r="BV393" s="85"/>
      <c r="BW393" s="85"/>
      <c r="BX393" s="85"/>
      <c r="BY393" s="85"/>
      <c r="BZ393" s="85"/>
      <c r="CA393" s="85"/>
      <c r="CB393" s="85"/>
      <c r="CC393" s="85"/>
      <c r="CD393" s="85"/>
      <c r="CE393" s="85"/>
      <c r="CF393" s="85"/>
      <c r="CG393" s="85"/>
      <c r="CH393" s="85"/>
      <c r="CI393" s="85"/>
      <c r="CJ393" s="85"/>
    </row>
    <row r="394" spans="1:88" x14ac:dyDescent="0.25">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c r="AA394" s="85"/>
      <c r="AB394" s="85"/>
      <c r="AC394" s="85"/>
      <c r="AD394" s="85"/>
      <c r="AE394" s="85"/>
      <c r="AF394" s="85"/>
      <c r="AG394" s="85"/>
      <c r="AH394" s="85"/>
      <c r="AI394" s="85"/>
      <c r="AJ394" s="85"/>
      <c r="AK394" s="85"/>
      <c r="AL394" s="85"/>
      <c r="AM394" s="85"/>
      <c r="AN394" s="85"/>
      <c r="AO394" s="85"/>
      <c r="AP394" s="85"/>
      <c r="AQ394" s="85"/>
      <c r="AR394" s="85"/>
      <c r="AS394" s="85"/>
      <c r="AT394" s="85"/>
      <c r="AU394" s="85"/>
      <c r="AV394" s="85"/>
      <c r="AW394" s="85"/>
      <c r="AX394" s="85"/>
      <c r="AY394" s="85"/>
      <c r="AZ394" s="85"/>
      <c r="BA394" s="85"/>
      <c r="BB394" s="85"/>
      <c r="BC394" s="85"/>
      <c r="BD394" s="85"/>
      <c r="BE394" s="85"/>
      <c r="BF394" s="85"/>
      <c r="BG394" s="85"/>
      <c r="BH394" s="85"/>
      <c r="BI394" s="85"/>
      <c r="BJ394" s="85"/>
      <c r="BK394" s="85"/>
      <c r="BL394" s="85"/>
      <c r="BM394" s="85"/>
      <c r="BN394" s="85"/>
      <c r="BO394" s="85"/>
      <c r="BP394" s="85"/>
      <c r="BQ394" s="85"/>
      <c r="BR394" s="85"/>
      <c r="BS394" s="85"/>
      <c r="BT394" s="85"/>
      <c r="BU394" s="85"/>
      <c r="BV394" s="85"/>
      <c r="BW394" s="85"/>
      <c r="BX394" s="85"/>
      <c r="BY394" s="85"/>
      <c r="BZ394" s="85"/>
      <c r="CA394" s="85"/>
      <c r="CB394" s="85"/>
      <c r="CC394" s="85"/>
      <c r="CD394" s="85"/>
      <c r="CE394" s="85"/>
      <c r="CF394" s="85"/>
      <c r="CG394" s="85"/>
      <c r="CH394" s="85"/>
      <c r="CI394" s="85"/>
      <c r="CJ394" s="85"/>
    </row>
    <row r="395" spans="1:88" x14ac:dyDescent="0.25">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c r="AA395" s="85"/>
      <c r="AB395" s="85"/>
      <c r="AC395" s="85"/>
      <c r="AD395" s="85"/>
      <c r="AE395" s="85"/>
      <c r="AF395" s="85"/>
      <c r="AG395" s="85"/>
      <c r="AH395" s="85"/>
      <c r="AI395" s="85"/>
      <c r="AJ395" s="85"/>
      <c r="AK395" s="85"/>
      <c r="AL395" s="85"/>
      <c r="AM395" s="85"/>
      <c r="AN395" s="85"/>
      <c r="AO395" s="85"/>
      <c r="AP395" s="85"/>
      <c r="AQ395" s="85"/>
      <c r="AR395" s="85"/>
      <c r="AS395" s="85"/>
      <c r="AT395" s="85"/>
      <c r="AU395" s="85"/>
      <c r="AV395" s="85"/>
      <c r="AW395" s="85"/>
      <c r="AX395" s="85"/>
      <c r="AY395" s="85"/>
      <c r="AZ395" s="85"/>
      <c r="BA395" s="85"/>
      <c r="BB395" s="85"/>
      <c r="BC395" s="85"/>
      <c r="BD395" s="85"/>
      <c r="BE395" s="85"/>
      <c r="BF395" s="85"/>
      <c r="BG395" s="85"/>
      <c r="BH395" s="85"/>
      <c r="BI395" s="85"/>
      <c r="BJ395" s="85"/>
      <c r="BK395" s="85"/>
      <c r="BL395" s="85"/>
      <c r="BM395" s="85"/>
      <c r="BN395" s="85"/>
      <c r="BO395" s="85"/>
      <c r="BP395" s="85"/>
      <c r="BQ395" s="85"/>
      <c r="BR395" s="85"/>
      <c r="BS395" s="85"/>
      <c r="BT395" s="85"/>
      <c r="BU395" s="85"/>
      <c r="BV395" s="85"/>
      <c r="BW395" s="85"/>
      <c r="BX395" s="85"/>
      <c r="BY395" s="85"/>
      <c r="BZ395" s="85"/>
      <c r="CA395" s="85"/>
      <c r="CB395" s="85"/>
      <c r="CC395" s="85"/>
      <c r="CD395" s="85"/>
      <c r="CE395" s="85"/>
      <c r="CF395" s="85"/>
      <c r="CG395" s="85"/>
      <c r="CH395" s="85"/>
      <c r="CI395" s="85"/>
      <c r="CJ395" s="85"/>
    </row>
    <row r="396" spans="1:88" x14ac:dyDescent="0.25">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c r="AA396" s="85"/>
      <c r="AB396" s="85"/>
      <c r="AC396" s="85"/>
      <c r="AD396" s="85"/>
      <c r="AE396" s="85"/>
      <c r="AF396" s="85"/>
      <c r="AG396" s="85"/>
      <c r="AH396" s="85"/>
      <c r="AI396" s="85"/>
      <c r="AJ396" s="85"/>
      <c r="AK396" s="85"/>
      <c r="AL396" s="85"/>
      <c r="AM396" s="85"/>
      <c r="AN396" s="85"/>
      <c r="AO396" s="85"/>
      <c r="AP396" s="85"/>
      <c r="AQ396" s="85"/>
      <c r="AR396" s="85"/>
      <c r="AS396" s="85"/>
      <c r="AT396" s="85"/>
      <c r="AU396" s="85"/>
      <c r="AV396" s="85"/>
      <c r="AW396" s="85"/>
      <c r="AX396" s="85"/>
      <c r="AY396" s="85"/>
      <c r="AZ396" s="85"/>
      <c r="BA396" s="85"/>
      <c r="BB396" s="85"/>
      <c r="BC396" s="85"/>
      <c r="BD396" s="85"/>
      <c r="BE396" s="85"/>
      <c r="BF396" s="85"/>
      <c r="BG396" s="85"/>
      <c r="BH396" s="85"/>
      <c r="BI396" s="85"/>
      <c r="BJ396" s="85"/>
      <c r="BK396" s="85"/>
      <c r="BL396" s="85"/>
      <c r="BM396" s="85"/>
      <c r="BN396" s="85"/>
      <c r="BO396" s="85"/>
      <c r="BP396" s="85"/>
      <c r="BQ396" s="85"/>
      <c r="BR396" s="85"/>
      <c r="BS396" s="85"/>
      <c r="BT396" s="85"/>
      <c r="BU396" s="85"/>
      <c r="BV396" s="85"/>
      <c r="BW396" s="85"/>
      <c r="BX396" s="85"/>
      <c r="BY396" s="85"/>
      <c r="BZ396" s="85"/>
      <c r="CA396" s="85"/>
      <c r="CB396" s="85"/>
      <c r="CC396" s="85"/>
      <c r="CD396" s="85"/>
      <c r="CE396" s="85"/>
      <c r="CF396" s="85"/>
      <c r="CG396" s="85"/>
      <c r="CH396" s="85"/>
      <c r="CI396" s="85"/>
      <c r="CJ396" s="85"/>
    </row>
    <row r="397" spans="1:88" x14ac:dyDescent="0.25">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c r="AA397" s="85"/>
      <c r="AB397" s="85"/>
      <c r="AC397" s="85"/>
      <c r="AD397" s="85"/>
      <c r="AE397" s="85"/>
      <c r="AF397" s="85"/>
      <c r="AG397" s="85"/>
      <c r="AH397" s="85"/>
      <c r="AI397" s="85"/>
      <c r="AJ397" s="85"/>
      <c r="AK397" s="85"/>
      <c r="AL397" s="85"/>
      <c r="AM397" s="85"/>
      <c r="AN397" s="85"/>
      <c r="AO397" s="85"/>
      <c r="AP397" s="85"/>
      <c r="AQ397" s="85"/>
      <c r="AR397" s="85"/>
      <c r="AS397" s="85"/>
      <c r="AT397" s="85"/>
      <c r="AU397" s="85"/>
      <c r="AV397" s="85"/>
      <c r="AW397" s="85"/>
      <c r="AX397" s="85"/>
      <c r="AY397" s="85"/>
      <c r="AZ397" s="85"/>
      <c r="BA397" s="85"/>
      <c r="BB397" s="85"/>
      <c r="BC397" s="85"/>
      <c r="BD397" s="85"/>
      <c r="BE397" s="85"/>
      <c r="BF397" s="85"/>
      <c r="BG397" s="85"/>
      <c r="BH397" s="85"/>
      <c r="BI397" s="85"/>
      <c r="BJ397" s="85"/>
      <c r="BK397" s="85"/>
      <c r="BL397" s="85"/>
      <c r="BM397" s="85"/>
      <c r="BN397" s="85"/>
      <c r="BO397" s="85"/>
      <c r="BP397" s="85"/>
      <c r="BQ397" s="85"/>
      <c r="BR397" s="85"/>
      <c r="BS397" s="85"/>
      <c r="BT397" s="85"/>
      <c r="BU397" s="85"/>
      <c r="BV397" s="85"/>
      <c r="BW397" s="85"/>
      <c r="BX397" s="85"/>
      <c r="BY397" s="85"/>
      <c r="BZ397" s="85"/>
      <c r="CA397" s="85"/>
      <c r="CB397" s="85"/>
      <c r="CC397" s="85"/>
      <c r="CD397" s="85"/>
      <c r="CE397" s="85"/>
      <c r="CF397" s="85"/>
      <c r="CG397" s="85"/>
      <c r="CH397" s="85"/>
      <c r="CI397" s="85"/>
      <c r="CJ397" s="85"/>
    </row>
    <row r="398" spans="1:88" x14ac:dyDescent="0.25">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c r="AA398" s="85"/>
      <c r="AB398" s="85"/>
      <c r="AC398" s="85"/>
      <c r="AD398" s="85"/>
      <c r="AE398" s="85"/>
      <c r="AF398" s="85"/>
      <c r="AG398" s="85"/>
      <c r="AH398" s="85"/>
      <c r="AI398" s="85"/>
      <c r="AJ398" s="85"/>
      <c r="AK398" s="85"/>
      <c r="AL398" s="85"/>
      <c r="AM398" s="85"/>
      <c r="AN398" s="85"/>
      <c r="AO398" s="85"/>
      <c r="AP398" s="85"/>
      <c r="AQ398" s="85"/>
      <c r="AR398" s="85"/>
      <c r="AS398" s="85"/>
      <c r="AT398" s="85"/>
      <c r="AU398" s="85"/>
      <c r="AV398" s="85"/>
      <c r="AW398" s="85"/>
      <c r="AX398" s="85"/>
      <c r="AY398" s="85"/>
      <c r="AZ398" s="85"/>
      <c r="BA398" s="85"/>
      <c r="BB398" s="85"/>
      <c r="BC398" s="85"/>
      <c r="BD398" s="85"/>
      <c r="BE398" s="85"/>
      <c r="BF398" s="85"/>
      <c r="BG398" s="85"/>
      <c r="BH398" s="85"/>
      <c r="BI398" s="85"/>
      <c r="BJ398" s="85"/>
      <c r="BK398" s="85"/>
      <c r="BL398" s="85"/>
      <c r="BM398" s="85"/>
      <c r="BN398" s="85"/>
      <c r="BO398" s="85"/>
      <c r="BP398" s="85"/>
      <c r="BQ398" s="85"/>
      <c r="BR398" s="85"/>
      <c r="BS398" s="85"/>
      <c r="BT398" s="85"/>
      <c r="BU398" s="85"/>
      <c r="BV398" s="85"/>
      <c r="BW398" s="85"/>
      <c r="BX398" s="85"/>
      <c r="BY398" s="85"/>
      <c r="BZ398" s="85"/>
      <c r="CA398" s="85"/>
      <c r="CB398" s="85"/>
      <c r="CC398" s="85"/>
      <c r="CD398" s="85"/>
      <c r="CE398" s="85"/>
      <c r="CF398" s="85"/>
      <c r="CG398" s="85"/>
      <c r="CH398" s="85"/>
      <c r="CI398" s="85"/>
      <c r="CJ398" s="85"/>
    </row>
    <row r="399" spans="1:88" x14ac:dyDescent="0.25">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c r="AA399" s="85"/>
      <c r="AB399" s="85"/>
      <c r="AC399" s="85"/>
      <c r="AD399" s="85"/>
      <c r="AE399" s="85"/>
      <c r="AF399" s="85"/>
      <c r="AG399" s="85"/>
      <c r="AH399" s="85"/>
      <c r="AI399" s="85"/>
      <c r="AJ399" s="85"/>
      <c r="AK399" s="85"/>
      <c r="AL399" s="85"/>
      <c r="AM399" s="85"/>
      <c r="AN399" s="85"/>
      <c r="AO399" s="85"/>
      <c r="AP399" s="85"/>
      <c r="AQ399" s="85"/>
      <c r="AR399" s="85"/>
      <c r="AS399" s="85"/>
      <c r="AT399" s="85"/>
      <c r="AU399" s="85"/>
      <c r="AV399" s="85"/>
      <c r="AW399" s="85"/>
      <c r="AX399" s="85"/>
      <c r="AY399" s="85"/>
      <c r="AZ399" s="85"/>
      <c r="BA399" s="85"/>
      <c r="BB399" s="85"/>
      <c r="BC399" s="85"/>
      <c r="BD399" s="85"/>
      <c r="BE399" s="85"/>
      <c r="BF399" s="85"/>
      <c r="BG399" s="85"/>
      <c r="BH399" s="85"/>
      <c r="BI399" s="85"/>
      <c r="BJ399" s="85"/>
      <c r="BK399" s="85"/>
      <c r="BL399" s="85"/>
      <c r="BM399" s="85"/>
      <c r="BN399" s="85"/>
      <c r="BO399" s="85"/>
      <c r="BP399" s="85"/>
      <c r="BQ399" s="85"/>
      <c r="BR399" s="85"/>
      <c r="BS399" s="85"/>
      <c r="BT399" s="85"/>
      <c r="BU399" s="85"/>
      <c r="BV399" s="85"/>
      <c r="BW399" s="85"/>
      <c r="BX399" s="85"/>
      <c r="BY399" s="85"/>
      <c r="BZ399" s="85"/>
      <c r="CA399" s="85"/>
      <c r="CB399" s="85"/>
      <c r="CC399" s="85"/>
      <c r="CD399" s="85"/>
      <c r="CE399" s="85"/>
      <c r="CF399" s="85"/>
      <c r="CG399" s="85"/>
      <c r="CH399" s="85"/>
      <c r="CI399" s="85"/>
      <c r="CJ399" s="85"/>
    </row>
    <row r="400" spans="1:88" x14ac:dyDescent="0.25">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c r="AA400" s="85"/>
      <c r="AB400" s="85"/>
      <c r="AC400" s="85"/>
      <c r="AD400" s="85"/>
      <c r="AE400" s="85"/>
      <c r="AF400" s="85"/>
      <c r="AG400" s="85"/>
      <c r="AH400" s="85"/>
      <c r="AI400" s="85"/>
      <c r="AJ400" s="85"/>
      <c r="AK400" s="85"/>
      <c r="AL400" s="85"/>
      <c r="AM400" s="85"/>
      <c r="AN400" s="85"/>
      <c r="AO400" s="85"/>
      <c r="AP400" s="85"/>
      <c r="AQ400" s="85"/>
      <c r="AR400" s="85"/>
      <c r="AS400" s="85"/>
      <c r="AT400" s="85"/>
      <c r="AU400" s="85"/>
      <c r="AV400" s="85"/>
      <c r="AW400" s="85"/>
      <c r="AX400" s="85"/>
      <c r="AY400" s="85"/>
      <c r="AZ400" s="85"/>
      <c r="BA400" s="85"/>
      <c r="BB400" s="85"/>
      <c r="BC400" s="85"/>
      <c r="BD400" s="85"/>
      <c r="BE400" s="85"/>
      <c r="BF400" s="85"/>
      <c r="BG400" s="85"/>
      <c r="BH400" s="85"/>
      <c r="BI400" s="85"/>
      <c r="BJ400" s="85"/>
      <c r="BK400" s="85"/>
      <c r="BL400" s="85"/>
      <c r="BM400" s="85"/>
      <c r="BN400" s="85"/>
      <c r="BO400" s="85"/>
      <c r="BP400" s="85"/>
      <c r="BQ400" s="85"/>
      <c r="BR400" s="85"/>
      <c r="BS400" s="85"/>
      <c r="BT400" s="85"/>
      <c r="BU400" s="85"/>
      <c r="BV400" s="85"/>
      <c r="BW400" s="85"/>
      <c r="BX400" s="85"/>
      <c r="BY400" s="85"/>
      <c r="BZ400" s="85"/>
      <c r="CA400" s="85"/>
      <c r="CB400" s="85"/>
      <c r="CC400" s="85"/>
      <c r="CD400" s="85"/>
      <c r="CE400" s="85"/>
      <c r="CF400" s="85"/>
      <c r="CG400" s="85"/>
      <c r="CH400" s="85"/>
      <c r="CI400" s="85"/>
      <c r="CJ400" s="85"/>
    </row>
    <row r="401" spans="1:88" x14ac:dyDescent="0.25">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c r="AA401" s="85"/>
      <c r="AB401" s="85"/>
      <c r="AC401" s="85"/>
      <c r="AD401" s="85"/>
      <c r="AE401" s="85"/>
      <c r="AF401" s="85"/>
      <c r="AG401" s="85"/>
      <c r="AH401" s="85"/>
      <c r="AI401" s="85"/>
      <c r="AJ401" s="85"/>
      <c r="AK401" s="85"/>
      <c r="AL401" s="85"/>
      <c r="AM401" s="85"/>
      <c r="AN401" s="85"/>
      <c r="AO401" s="85"/>
      <c r="AP401" s="85"/>
      <c r="AQ401" s="85"/>
      <c r="AR401" s="85"/>
      <c r="AS401" s="85"/>
      <c r="AT401" s="85"/>
      <c r="AU401" s="85"/>
      <c r="AV401" s="85"/>
      <c r="AW401" s="85"/>
      <c r="AX401" s="85"/>
      <c r="AY401" s="85"/>
      <c r="AZ401" s="85"/>
      <c r="BA401" s="85"/>
      <c r="BB401" s="85"/>
      <c r="BC401" s="85"/>
      <c r="BD401" s="85"/>
      <c r="BE401" s="85"/>
      <c r="BF401" s="85"/>
      <c r="BG401" s="85"/>
      <c r="BH401" s="85"/>
      <c r="BI401" s="85"/>
      <c r="BJ401" s="85"/>
      <c r="BK401" s="85"/>
      <c r="BL401" s="85"/>
      <c r="BM401" s="85"/>
      <c r="BN401" s="85"/>
      <c r="BO401" s="85"/>
      <c r="BP401" s="85"/>
      <c r="BQ401" s="85"/>
      <c r="BR401" s="85"/>
      <c r="BS401" s="85"/>
      <c r="BT401" s="85"/>
      <c r="BU401" s="85"/>
      <c r="BV401" s="85"/>
      <c r="BW401" s="85"/>
      <c r="BX401" s="85"/>
      <c r="BY401" s="85"/>
      <c r="BZ401" s="85"/>
      <c r="CA401" s="85"/>
      <c r="CB401" s="85"/>
      <c r="CC401" s="85"/>
      <c r="CD401" s="85"/>
      <c r="CE401" s="85"/>
      <c r="CF401" s="85"/>
      <c r="CG401" s="85"/>
      <c r="CH401" s="85"/>
      <c r="CI401" s="85"/>
      <c r="CJ401" s="85"/>
    </row>
    <row r="402" spans="1:88" x14ac:dyDescent="0.25">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c r="AA402" s="85"/>
      <c r="AB402" s="85"/>
      <c r="AC402" s="85"/>
      <c r="AD402" s="85"/>
      <c r="AE402" s="85"/>
      <c r="AF402" s="85"/>
      <c r="AG402" s="85"/>
      <c r="AH402" s="85"/>
      <c r="AI402" s="85"/>
      <c r="AJ402" s="85"/>
      <c r="AK402" s="85"/>
      <c r="AL402" s="85"/>
      <c r="AM402" s="85"/>
      <c r="AN402" s="85"/>
      <c r="AO402" s="85"/>
      <c r="AP402" s="85"/>
      <c r="AQ402" s="85"/>
      <c r="AR402" s="85"/>
      <c r="AS402" s="85"/>
      <c r="AT402" s="85"/>
      <c r="AU402" s="85"/>
      <c r="AV402" s="85"/>
      <c r="AW402" s="85"/>
      <c r="AX402" s="85"/>
      <c r="AY402" s="85"/>
      <c r="AZ402" s="85"/>
      <c r="BA402" s="85"/>
      <c r="BB402" s="85"/>
      <c r="BC402" s="85"/>
      <c r="BD402" s="85"/>
      <c r="BE402" s="85"/>
      <c r="BF402" s="85"/>
      <c r="BG402" s="85"/>
      <c r="BH402" s="85"/>
      <c r="BI402" s="85"/>
      <c r="BJ402" s="85"/>
      <c r="BK402" s="85"/>
      <c r="BL402" s="85"/>
      <c r="BM402" s="85"/>
      <c r="BN402" s="85"/>
      <c r="BO402" s="85"/>
      <c r="BP402" s="85"/>
      <c r="BQ402" s="85"/>
      <c r="BR402" s="85"/>
      <c r="BS402" s="85"/>
      <c r="BT402" s="85"/>
      <c r="BU402" s="85"/>
      <c r="BV402" s="85"/>
      <c r="BW402" s="85"/>
      <c r="BX402" s="85"/>
      <c r="BY402" s="85"/>
      <c r="BZ402" s="85"/>
      <c r="CA402" s="85"/>
      <c r="CB402" s="85"/>
      <c r="CC402" s="85"/>
      <c r="CD402" s="85"/>
      <c r="CE402" s="85"/>
      <c r="CF402" s="85"/>
      <c r="CG402" s="85"/>
      <c r="CH402" s="85"/>
      <c r="CI402" s="85"/>
      <c r="CJ402" s="85"/>
    </row>
    <row r="403" spans="1:88" x14ac:dyDescent="0.25">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c r="AA403" s="85"/>
      <c r="AB403" s="85"/>
      <c r="AC403" s="85"/>
      <c r="AD403" s="85"/>
      <c r="AE403" s="85"/>
      <c r="AF403" s="85"/>
      <c r="AG403" s="85"/>
      <c r="AH403" s="85"/>
      <c r="AI403" s="85"/>
      <c r="AJ403" s="85"/>
      <c r="AK403" s="85"/>
      <c r="AL403" s="85"/>
      <c r="AM403" s="85"/>
      <c r="AN403" s="85"/>
      <c r="AO403" s="85"/>
      <c r="AP403" s="85"/>
      <c r="AQ403" s="85"/>
      <c r="AR403" s="85"/>
      <c r="AS403" s="85"/>
      <c r="AT403" s="85"/>
      <c r="AU403" s="85"/>
      <c r="AV403" s="85"/>
      <c r="AW403" s="85"/>
      <c r="AX403" s="85"/>
      <c r="AY403" s="85"/>
      <c r="AZ403" s="85"/>
      <c r="BA403" s="85"/>
      <c r="BB403" s="85"/>
      <c r="BC403" s="85"/>
      <c r="BD403" s="85"/>
      <c r="BE403" s="85"/>
      <c r="BF403" s="85"/>
      <c r="BG403" s="85"/>
      <c r="BH403" s="85"/>
      <c r="BI403" s="85"/>
      <c r="BJ403" s="85"/>
      <c r="BK403" s="85"/>
      <c r="BL403" s="85"/>
      <c r="BM403" s="85"/>
      <c r="BN403" s="85"/>
      <c r="BO403" s="85"/>
      <c r="BP403" s="85"/>
      <c r="BQ403" s="85"/>
      <c r="BR403" s="85"/>
      <c r="BS403" s="85"/>
      <c r="BT403" s="85"/>
      <c r="BU403" s="85"/>
      <c r="BV403" s="85"/>
      <c r="BW403" s="85"/>
      <c r="BX403" s="85"/>
      <c r="BY403" s="85"/>
      <c r="BZ403" s="85"/>
      <c r="CA403" s="85"/>
      <c r="CB403" s="85"/>
      <c r="CC403" s="85"/>
      <c r="CD403" s="85"/>
      <c r="CE403" s="85"/>
      <c r="CF403" s="85"/>
      <c r="CG403" s="85"/>
      <c r="CH403" s="85"/>
      <c r="CI403" s="85"/>
      <c r="CJ403" s="85"/>
    </row>
    <row r="404" spans="1:88" x14ac:dyDescent="0.25">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85"/>
      <c r="AK404" s="85"/>
      <c r="AL404" s="85"/>
      <c r="AM404" s="85"/>
      <c r="AN404" s="85"/>
      <c r="AO404" s="85"/>
      <c r="AP404" s="85"/>
      <c r="AQ404" s="85"/>
      <c r="AR404" s="85"/>
      <c r="AS404" s="85"/>
      <c r="AT404" s="85"/>
      <c r="AU404" s="85"/>
      <c r="AV404" s="85"/>
      <c r="AW404" s="85"/>
      <c r="AX404" s="85"/>
      <c r="AY404" s="85"/>
      <c r="AZ404" s="85"/>
      <c r="BA404" s="85"/>
      <c r="BB404" s="85"/>
      <c r="BC404" s="85"/>
      <c r="BD404" s="85"/>
      <c r="BE404" s="85"/>
      <c r="BF404" s="85"/>
      <c r="BG404" s="85"/>
      <c r="BH404" s="85"/>
      <c r="BI404" s="85"/>
      <c r="BJ404" s="85"/>
      <c r="BK404" s="85"/>
      <c r="BL404" s="85"/>
      <c r="BM404" s="85"/>
      <c r="BN404" s="85"/>
      <c r="BO404" s="85"/>
      <c r="BP404" s="85"/>
      <c r="BQ404" s="85"/>
      <c r="BR404" s="85"/>
      <c r="BS404" s="85"/>
      <c r="BT404" s="85"/>
      <c r="BU404" s="85"/>
      <c r="BV404" s="85"/>
      <c r="BW404" s="85"/>
      <c r="BX404" s="85"/>
      <c r="BY404" s="85"/>
      <c r="BZ404" s="85"/>
      <c r="CA404" s="85"/>
      <c r="CB404" s="85"/>
      <c r="CC404" s="85"/>
      <c r="CD404" s="85"/>
      <c r="CE404" s="85"/>
      <c r="CF404" s="85"/>
      <c r="CG404" s="85"/>
      <c r="CH404" s="85"/>
      <c r="CI404" s="85"/>
      <c r="CJ404" s="85"/>
    </row>
    <row r="405" spans="1:88" x14ac:dyDescent="0.25">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c r="AA405" s="85"/>
      <c r="AB405" s="85"/>
      <c r="AC405" s="85"/>
      <c r="AD405" s="85"/>
      <c r="AE405" s="85"/>
      <c r="AF405" s="85"/>
      <c r="AG405" s="85"/>
      <c r="AH405" s="85"/>
      <c r="AI405" s="85"/>
      <c r="AJ405" s="85"/>
      <c r="AK405" s="85"/>
      <c r="AL405" s="85"/>
      <c r="AM405" s="85"/>
      <c r="AN405" s="85"/>
      <c r="AO405" s="85"/>
      <c r="AP405" s="85"/>
      <c r="AQ405" s="85"/>
      <c r="AR405" s="85"/>
      <c r="AS405" s="85"/>
      <c r="AT405" s="85"/>
      <c r="AU405" s="85"/>
      <c r="AV405" s="85"/>
      <c r="AW405" s="85"/>
      <c r="AX405" s="85"/>
      <c r="AY405" s="85"/>
      <c r="AZ405" s="85"/>
      <c r="BA405" s="85"/>
      <c r="BB405" s="85"/>
      <c r="BC405" s="85"/>
      <c r="BD405" s="85"/>
      <c r="BE405" s="85"/>
      <c r="BF405" s="85"/>
      <c r="BG405" s="85"/>
      <c r="BH405" s="85"/>
      <c r="BI405" s="85"/>
      <c r="BJ405" s="85"/>
      <c r="BK405" s="85"/>
      <c r="BL405" s="85"/>
      <c r="BM405" s="85"/>
      <c r="BN405" s="85"/>
      <c r="BO405" s="85"/>
      <c r="BP405" s="85"/>
      <c r="BQ405" s="85"/>
      <c r="BR405" s="85"/>
      <c r="BS405" s="85"/>
      <c r="BT405" s="85"/>
      <c r="BU405" s="85"/>
      <c r="BV405" s="85"/>
      <c r="BW405" s="85"/>
      <c r="BX405" s="85"/>
      <c r="BY405" s="85"/>
      <c r="BZ405" s="85"/>
      <c r="CA405" s="85"/>
      <c r="CB405" s="85"/>
      <c r="CC405" s="85"/>
      <c r="CD405" s="85"/>
      <c r="CE405" s="85"/>
      <c r="CF405" s="85"/>
      <c r="CG405" s="85"/>
      <c r="CH405" s="85"/>
      <c r="CI405" s="85"/>
      <c r="CJ405" s="85"/>
    </row>
    <row r="406" spans="1:88" x14ac:dyDescent="0.25">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c r="AA406" s="85"/>
      <c r="AB406" s="85"/>
      <c r="AC406" s="85"/>
      <c r="AD406" s="85"/>
      <c r="AE406" s="85"/>
      <c r="AF406" s="85"/>
      <c r="AG406" s="85"/>
      <c r="AH406" s="85"/>
      <c r="AI406" s="85"/>
      <c r="AJ406" s="85"/>
      <c r="AK406" s="85"/>
      <c r="AL406" s="85"/>
      <c r="AM406" s="85"/>
      <c r="AN406" s="85"/>
      <c r="AO406" s="85"/>
      <c r="AP406" s="85"/>
      <c r="AQ406" s="85"/>
      <c r="AR406" s="85"/>
      <c r="AS406" s="85"/>
      <c r="AT406" s="85"/>
      <c r="AU406" s="85"/>
      <c r="AV406" s="85"/>
      <c r="AW406" s="85"/>
      <c r="AX406" s="85"/>
      <c r="AY406" s="85"/>
      <c r="AZ406" s="85"/>
      <c r="BA406" s="85"/>
      <c r="BB406" s="85"/>
      <c r="BC406" s="85"/>
      <c r="BD406" s="85"/>
      <c r="BE406" s="85"/>
      <c r="BF406" s="85"/>
      <c r="BG406" s="85"/>
      <c r="BH406" s="85"/>
      <c r="BI406" s="85"/>
      <c r="BJ406" s="85"/>
      <c r="BK406" s="85"/>
      <c r="BL406" s="85"/>
      <c r="BM406" s="85"/>
      <c r="BN406" s="85"/>
      <c r="BO406" s="85"/>
      <c r="BP406" s="85"/>
      <c r="BQ406" s="85"/>
      <c r="BR406" s="85"/>
      <c r="BS406" s="85"/>
      <c r="BT406" s="85"/>
      <c r="BU406" s="85"/>
      <c r="BV406" s="85"/>
      <c r="BW406" s="85"/>
      <c r="BX406" s="85"/>
      <c r="BY406" s="85"/>
      <c r="BZ406" s="85"/>
      <c r="CA406" s="85"/>
      <c r="CB406" s="85"/>
      <c r="CC406" s="85"/>
      <c r="CD406" s="85"/>
      <c r="CE406" s="85"/>
      <c r="CF406" s="85"/>
      <c r="CG406" s="85"/>
      <c r="CH406" s="85"/>
      <c r="CI406" s="85"/>
      <c r="CJ406" s="85"/>
    </row>
    <row r="407" spans="1:88" x14ac:dyDescent="0.25">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85"/>
      <c r="AQ407" s="85"/>
      <c r="AR407" s="85"/>
      <c r="AS407" s="85"/>
      <c r="AT407" s="85"/>
      <c r="AU407" s="85"/>
      <c r="AV407" s="85"/>
      <c r="AW407" s="85"/>
      <c r="AX407" s="85"/>
      <c r="AY407" s="85"/>
      <c r="AZ407" s="85"/>
      <c r="BA407" s="85"/>
      <c r="BB407" s="85"/>
      <c r="BC407" s="85"/>
      <c r="BD407" s="85"/>
      <c r="BE407" s="85"/>
      <c r="BF407" s="85"/>
      <c r="BG407" s="85"/>
      <c r="BH407" s="85"/>
      <c r="BI407" s="85"/>
      <c r="BJ407" s="85"/>
      <c r="BK407" s="85"/>
      <c r="BL407" s="85"/>
      <c r="BM407" s="85"/>
      <c r="BN407" s="85"/>
      <c r="BO407" s="85"/>
      <c r="BP407" s="85"/>
      <c r="BQ407" s="85"/>
      <c r="BR407" s="85"/>
      <c r="BS407" s="85"/>
      <c r="BT407" s="85"/>
      <c r="BU407" s="85"/>
      <c r="BV407" s="85"/>
      <c r="BW407" s="85"/>
      <c r="BX407" s="85"/>
      <c r="BY407" s="85"/>
      <c r="BZ407" s="85"/>
      <c r="CA407" s="85"/>
      <c r="CB407" s="85"/>
      <c r="CC407" s="85"/>
      <c r="CD407" s="85"/>
      <c r="CE407" s="85"/>
      <c r="CF407" s="85"/>
      <c r="CG407" s="85"/>
      <c r="CH407" s="85"/>
      <c r="CI407" s="85"/>
      <c r="CJ407" s="85"/>
    </row>
    <row r="408" spans="1:88" x14ac:dyDescent="0.25">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c r="AA408" s="85"/>
      <c r="AB408" s="85"/>
      <c r="AC408" s="85"/>
      <c r="AD408" s="85"/>
      <c r="AE408" s="85"/>
      <c r="AF408" s="85"/>
      <c r="AG408" s="85"/>
      <c r="AH408" s="85"/>
      <c r="AI408" s="85"/>
      <c r="AJ408" s="85"/>
      <c r="AK408" s="85"/>
      <c r="AL408" s="85"/>
      <c r="AM408" s="85"/>
      <c r="AN408" s="85"/>
      <c r="AO408" s="85"/>
      <c r="AP408" s="85"/>
      <c r="AQ408" s="85"/>
      <c r="AR408" s="85"/>
      <c r="AS408" s="85"/>
      <c r="AT408" s="85"/>
      <c r="AU408" s="85"/>
      <c r="AV408" s="85"/>
      <c r="AW408" s="85"/>
      <c r="AX408" s="85"/>
      <c r="AY408" s="85"/>
      <c r="AZ408" s="85"/>
      <c r="BA408" s="85"/>
      <c r="BB408" s="85"/>
      <c r="BC408" s="85"/>
      <c r="BD408" s="85"/>
      <c r="BE408" s="85"/>
      <c r="BF408" s="85"/>
      <c r="BG408" s="85"/>
      <c r="BH408" s="85"/>
      <c r="BI408" s="85"/>
      <c r="BJ408" s="85"/>
      <c r="BK408" s="85"/>
      <c r="BL408" s="85"/>
      <c r="BM408" s="85"/>
      <c r="BN408" s="85"/>
      <c r="BO408" s="85"/>
      <c r="BP408" s="85"/>
      <c r="BQ408" s="85"/>
      <c r="BR408" s="85"/>
      <c r="BS408" s="85"/>
      <c r="BT408" s="85"/>
      <c r="BU408" s="85"/>
      <c r="BV408" s="85"/>
      <c r="BW408" s="85"/>
      <c r="BX408" s="85"/>
      <c r="BY408" s="85"/>
      <c r="BZ408" s="85"/>
      <c r="CA408" s="85"/>
      <c r="CB408" s="85"/>
      <c r="CC408" s="85"/>
      <c r="CD408" s="85"/>
      <c r="CE408" s="85"/>
      <c r="CF408" s="85"/>
      <c r="CG408" s="85"/>
      <c r="CH408" s="85"/>
      <c r="CI408" s="85"/>
      <c r="CJ408" s="85"/>
    </row>
    <row r="409" spans="1:88" x14ac:dyDescent="0.25">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c r="AA409" s="85"/>
      <c r="AB409" s="85"/>
      <c r="AC409" s="85"/>
      <c r="AD409" s="85"/>
      <c r="AE409" s="85"/>
      <c r="AF409" s="85"/>
      <c r="AG409" s="85"/>
      <c r="AH409" s="85"/>
      <c r="AI409" s="85"/>
      <c r="AJ409" s="85"/>
      <c r="AK409" s="85"/>
      <c r="AL409" s="85"/>
      <c r="AM409" s="85"/>
      <c r="AN409" s="85"/>
      <c r="AO409" s="85"/>
      <c r="AP409" s="85"/>
      <c r="AQ409" s="85"/>
      <c r="AR409" s="85"/>
      <c r="AS409" s="85"/>
      <c r="AT409" s="85"/>
      <c r="AU409" s="85"/>
      <c r="AV409" s="85"/>
      <c r="AW409" s="85"/>
      <c r="AX409" s="85"/>
      <c r="AY409" s="85"/>
      <c r="AZ409" s="85"/>
      <c r="BA409" s="85"/>
      <c r="BB409" s="85"/>
      <c r="BC409" s="85"/>
      <c r="BD409" s="85"/>
      <c r="BE409" s="85"/>
      <c r="BF409" s="85"/>
      <c r="BG409" s="85"/>
      <c r="BH409" s="85"/>
      <c r="BI409" s="85"/>
      <c r="BJ409" s="85"/>
      <c r="BK409" s="85"/>
      <c r="BL409" s="85"/>
      <c r="BM409" s="85"/>
      <c r="BN409" s="85"/>
      <c r="BO409" s="85"/>
      <c r="BP409" s="85"/>
      <c r="BQ409" s="85"/>
      <c r="BR409" s="85"/>
      <c r="BS409" s="85"/>
      <c r="BT409" s="85"/>
      <c r="BU409" s="85"/>
      <c r="BV409" s="85"/>
      <c r="BW409" s="85"/>
      <c r="BX409" s="85"/>
      <c r="BY409" s="85"/>
      <c r="BZ409" s="85"/>
      <c r="CA409" s="85"/>
      <c r="CB409" s="85"/>
      <c r="CC409" s="85"/>
      <c r="CD409" s="85"/>
      <c r="CE409" s="85"/>
      <c r="CF409" s="85"/>
      <c r="CG409" s="85"/>
      <c r="CH409" s="85"/>
      <c r="CI409" s="85"/>
      <c r="CJ409" s="85"/>
    </row>
    <row r="410" spans="1:88" x14ac:dyDescent="0.25">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c r="AA410" s="85"/>
      <c r="AB410" s="85"/>
      <c r="AC410" s="85"/>
      <c r="AD410" s="85"/>
      <c r="AE410" s="85"/>
      <c r="AF410" s="85"/>
      <c r="AG410" s="85"/>
      <c r="AH410" s="85"/>
      <c r="AI410" s="85"/>
      <c r="AJ410" s="85"/>
      <c r="AK410" s="85"/>
      <c r="AL410" s="85"/>
      <c r="AM410" s="85"/>
      <c r="AN410" s="85"/>
      <c r="AO410" s="85"/>
      <c r="AP410" s="85"/>
      <c r="AQ410" s="85"/>
      <c r="AR410" s="85"/>
      <c r="AS410" s="85"/>
      <c r="AT410" s="85"/>
      <c r="AU410" s="85"/>
      <c r="AV410" s="85"/>
      <c r="AW410" s="85"/>
      <c r="AX410" s="85"/>
      <c r="AY410" s="85"/>
      <c r="AZ410" s="85"/>
      <c r="BA410" s="85"/>
      <c r="BB410" s="85"/>
      <c r="BC410" s="85"/>
      <c r="BD410" s="85"/>
      <c r="BE410" s="85"/>
      <c r="BF410" s="85"/>
      <c r="BG410" s="85"/>
      <c r="BH410" s="85"/>
      <c r="BI410" s="85"/>
      <c r="BJ410" s="85"/>
      <c r="BK410" s="85"/>
      <c r="BL410" s="85"/>
      <c r="BM410" s="85"/>
      <c r="BN410" s="85"/>
      <c r="BO410" s="85"/>
      <c r="BP410" s="85"/>
      <c r="BQ410" s="85"/>
      <c r="BR410" s="85"/>
      <c r="BS410" s="85"/>
      <c r="BT410" s="85"/>
      <c r="BU410" s="85"/>
      <c r="BV410" s="85"/>
      <c r="BW410" s="85"/>
      <c r="BX410" s="85"/>
      <c r="BY410" s="85"/>
      <c r="BZ410" s="85"/>
      <c r="CA410" s="85"/>
      <c r="CB410" s="85"/>
      <c r="CC410" s="85"/>
      <c r="CD410" s="85"/>
      <c r="CE410" s="85"/>
      <c r="CF410" s="85"/>
      <c r="CG410" s="85"/>
      <c r="CH410" s="85"/>
      <c r="CI410" s="85"/>
      <c r="CJ410" s="85"/>
    </row>
    <row r="411" spans="1:88" x14ac:dyDescent="0.25">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c r="AA411" s="85"/>
      <c r="AB411" s="85"/>
      <c r="AC411" s="85"/>
      <c r="AD411" s="85"/>
      <c r="AE411" s="85"/>
      <c r="AF411" s="85"/>
      <c r="AG411" s="85"/>
      <c r="AH411" s="85"/>
      <c r="AI411" s="85"/>
      <c r="AJ411" s="85"/>
      <c r="AK411" s="85"/>
      <c r="AL411" s="85"/>
      <c r="AM411" s="85"/>
      <c r="AN411" s="85"/>
      <c r="AO411" s="85"/>
      <c r="AP411" s="85"/>
      <c r="AQ411" s="85"/>
      <c r="AR411" s="85"/>
      <c r="AS411" s="85"/>
      <c r="AT411" s="85"/>
      <c r="AU411" s="85"/>
      <c r="AV411" s="85"/>
      <c r="AW411" s="85"/>
      <c r="AX411" s="85"/>
      <c r="AY411" s="85"/>
      <c r="AZ411" s="85"/>
      <c r="BA411" s="85"/>
      <c r="BB411" s="85"/>
      <c r="BC411" s="85"/>
      <c r="BD411" s="85"/>
      <c r="BE411" s="85"/>
      <c r="BF411" s="85"/>
      <c r="BG411" s="85"/>
      <c r="BH411" s="85"/>
      <c r="BI411" s="85"/>
      <c r="BJ411" s="85"/>
      <c r="BK411" s="85"/>
      <c r="BL411" s="85"/>
      <c r="BM411" s="85"/>
      <c r="BN411" s="85"/>
      <c r="BO411" s="85"/>
      <c r="BP411" s="85"/>
      <c r="BQ411" s="85"/>
      <c r="BR411" s="85"/>
      <c r="BS411" s="85"/>
      <c r="BT411" s="85"/>
      <c r="BU411" s="85"/>
      <c r="BV411" s="85"/>
      <c r="BW411" s="85"/>
      <c r="BX411" s="85"/>
      <c r="BY411" s="85"/>
      <c r="BZ411" s="85"/>
      <c r="CA411" s="85"/>
      <c r="CB411" s="85"/>
      <c r="CC411" s="85"/>
      <c r="CD411" s="85"/>
      <c r="CE411" s="85"/>
      <c r="CF411" s="85"/>
      <c r="CG411" s="85"/>
      <c r="CH411" s="85"/>
      <c r="CI411" s="85"/>
      <c r="CJ411" s="85"/>
    </row>
    <row r="412" spans="1:88" x14ac:dyDescent="0.25">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c r="AA412" s="85"/>
      <c r="AB412" s="85"/>
      <c r="AC412" s="85"/>
      <c r="AD412" s="85"/>
      <c r="AE412" s="85"/>
      <c r="AF412" s="85"/>
      <c r="AG412" s="85"/>
      <c r="AH412" s="85"/>
      <c r="AI412" s="85"/>
      <c r="AJ412" s="85"/>
      <c r="AK412" s="85"/>
      <c r="AL412" s="85"/>
      <c r="AM412" s="85"/>
      <c r="AN412" s="85"/>
      <c r="AO412" s="85"/>
      <c r="AP412" s="85"/>
      <c r="AQ412" s="85"/>
      <c r="AR412" s="85"/>
      <c r="AS412" s="85"/>
      <c r="AT412" s="85"/>
      <c r="AU412" s="85"/>
      <c r="AV412" s="85"/>
      <c r="AW412" s="85"/>
      <c r="AX412" s="85"/>
      <c r="AY412" s="85"/>
      <c r="AZ412" s="85"/>
      <c r="BA412" s="85"/>
      <c r="BB412" s="85"/>
      <c r="BC412" s="85"/>
      <c r="BD412" s="85"/>
      <c r="BE412" s="85"/>
      <c r="BF412" s="85"/>
      <c r="BG412" s="85"/>
      <c r="BH412" s="85"/>
      <c r="BI412" s="85"/>
      <c r="BJ412" s="85"/>
      <c r="BK412" s="85"/>
      <c r="BL412" s="85"/>
      <c r="BM412" s="85"/>
      <c r="BN412" s="85"/>
      <c r="BO412" s="85"/>
      <c r="BP412" s="85"/>
      <c r="BQ412" s="85"/>
      <c r="BR412" s="85"/>
      <c r="BS412" s="85"/>
      <c r="BT412" s="85"/>
      <c r="BU412" s="85"/>
      <c r="BV412" s="85"/>
      <c r="BW412" s="85"/>
      <c r="BX412" s="85"/>
      <c r="BY412" s="85"/>
      <c r="BZ412" s="85"/>
      <c r="CA412" s="85"/>
      <c r="CB412" s="85"/>
      <c r="CC412" s="85"/>
      <c r="CD412" s="85"/>
      <c r="CE412" s="85"/>
      <c r="CF412" s="85"/>
      <c r="CG412" s="85"/>
      <c r="CH412" s="85"/>
      <c r="CI412" s="85"/>
      <c r="CJ412" s="85"/>
    </row>
    <row r="413" spans="1:88" x14ac:dyDescent="0.25">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c r="AA413" s="85"/>
      <c r="AB413" s="85"/>
      <c r="AC413" s="85"/>
      <c r="AD413" s="85"/>
      <c r="AE413" s="85"/>
      <c r="AF413" s="85"/>
      <c r="AG413" s="85"/>
      <c r="AH413" s="85"/>
      <c r="AI413" s="85"/>
      <c r="AJ413" s="85"/>
      <c r="AK413" s="85"/>
      <c r="AL413" s="85"/>
      <c r="AM413" s="85"/>
      <c r="AN413" s="85"/>
      <c r="AO413" s="85"/>
      <c r="AP413" s="85"/>
      <c r="AQ413" s="85"/>
      <c r="AR413" s="85"/>
      <c r="AS413" s="85"/>
      <c r="AT413" s="85"/>
      <c r="AU413" s="85"/>
      <c r="AV413" s="85"/>
      <c r="AW413" s="85"/>
      <c r="AX413" s="85"/>
      <c r="AY413" s="85"/>
      <c r="AZ413" s="85"/>
      <c r="BA413" s="85"/>
      <c r="BB413" s="85"/>
      <c r="BC413" s="85"/>
      <c r="BD413" s="85"/>
      <c r="BE413" s="85"/>
      <c r="BF413" s="85"/>
      <c r="BG413" s="85"/>
      <c r="BH413" s="85"/>
      <c r="BI413" s="85"/>
      <c r="BJ413" s="85"/>
      <c r="BK413" s="85"/>
      <c r="BL413" s="85"/>
      <c r="BM413" s="85"/>
      <c r="BN413" s="85"/>
      <c r="BO413" s="85"/>
      <c r="BP413" s="85"/>
      <c r="BQ413" s="85"/>
      <c r="BR413" s="85"/>
      <c r="BS413" s="85"/>
      <c r="BT413" s="85"/>
      <c r="BU413" s="85"/>
      <c r="BV413" s="85"/>
      <c r="BW413" s="85"/>
      <c r="BX413" s="85"/>
      <c r="BY413" s="85"/>
      <c r="BZ413" s="85"/>
      <c r="CA413" s="85"/>
      <c r="CB413" s="85"/>
      <c r="CC413" s="85"/>
      <c r="CD413" s="85"/>
      <c r="CE413" s="85"/>
      <c r="CF413" s="85"/>
      <c r="CG413" s="85"/>
      <c r="CH413" s="85"/>
      <c r="CI413" s="85"/>
      <c r="CJ413" s="85"/>
    </row>
    <row r="414" spans="1:88" x14ac:dyDescent="0.25">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c r="AA414" s="85"/>
      <c r="AB414" s="85"/>
      <c r="AC414" s="85"/>
      <c r="AD414" s="85"/>
      <c r="AE414" s="85"/>
      <c r="AF414" s="85"/>
      <c r="AG414" s="85"/>
      <c r="AH414" s="85"/>
      <c r="AI414" s="85"/>
      <c r="AJ414" s="85"/>
      <c r="AK414" s="85"/>
      <c r="AL414" s="85"/>
      <c r="AM414" s="85"/>
      <c r="AN414" s="85"/>
      <c r="AO414" s="85"/>
      <c r="AP414" s="85"/>
      <c r="AQ414" s="85"/>
      <c r="AR414" s="85"/>
      <c r="AS414" s="85"/>
      <c r="AT414" s="85"/>
      <c r="AU414" s="85"/>
      <c r="AV414" s="85"/>
      <c r="AW414" s="85"/>
      <c r="AX414" s="85"/>
      <c r="AY414" s="85"/>
      <c r="AZ414" s="85"/>
      <c r="BA414" s="85"/>
      <c r="BB414" s="85"/>
      <c r="BC414" s="85"/>
      <c r="BD414" s="85"/>
      <c r="BE414" s="85"/>
      <c r="BF414" s="85"/>
      <c r="BG414" s="85"/>
      <c r="BH414" s="85"/>
      <c r="BI414" s="85"/>
      <c r="BJ414" s="85"/>
      <c r="BK414" s="85"/>
      <c r="BL414" s="85"/>
      <c r="BM414" s="85"/>
      <c r="BN414" s="85"/>
      <c r="BO414" s="85"/>
      <c r="BP414" s="85"/>
      <c r="BQ414" s="85"/>
      <c r="BR414" s="85"/>
      <c r="BS414" s="85"/>
      <c r="BT414" s="85"/>
      <c r="BU414" s="85"/>
      <c r="BV414" s="85"/>
      <c r="BW414" s="85"/>
      <c r="BX414" s="85"/>
      <c r="BY414" s="85"/>
      <c r="BZ414" s="85"/>
      <c r="CA414" s="85"/>
      <c r="CB414" s="85"/>
      <c r="CC414" s="85"/>
      <c r="CD414" s="85"/>
      <c r="CE414" s="85"/>
      <c r="CF414" s="85"/>
      <c r="CG414" s="85"/>
      <c r="CH414" s="85"/>
      <c r="CI414" s="85"/>
      <c r="CJ414" s="85"/>
    </row>
    <row r="415" spans="1:88" x14ac:dyDescent="0.25">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c r="AA415" s="85"/>
      <c r="AB415" s="85"/>
      <c r="AC415" s="85"/>
      <c r="AD415" s="85"/>
      <c r="AE415" s="85"/>
      <c r="AF415" s="85"/>
      <c r="AG415" s="85"/>
      <c r="AH415" s="85"/>
      <c r="AI415" s="85"/>
      <c r="AJ415" s="85"/>
      <c r="AK415" s="85"/>
      <c r="AL415" s="85"/>
      <c r="AM415" s="85"/>
      <c r="AN415" s="85"/>
      <c r="AO415" s="85"/>
      <c r="AP415" s="85"/>
      <c r="AQ415" s="85"/>
      <c r="AR415" s="85"/>
      <c r="AS415" s="85"/>
      <c r="AT415" s="85"/>
      <c r="AU415" s="85"/>
      <c r="AV415" s="85"/>
      <c r="AW415" s="85"/>
      <c r="AX415" s="85"/>
      <c r="AY415" s="85"/>
      <c r="AZ415" s="85"/>
      <c r="BA415" s="85"/>
      <c r="BB415" s="85"/>
      <c r="BC415" s="85"/>
      <c r="BD415" s="85"/>
      <c r="BE415" s="85"/>
      <c r="BF415" s="85"/>
      <c r="BG415" s="85"/>
      <c r="BH415" s="85"/>
      <c r="BI415" s="85"/>
      <c r="BJ415" s="85"/>
      <c r="BK415" s="85"/>
      <c r="BL415" s="85"/>
      <c r="BM415" s="85"/>
      <c r="BN415" s="85"/>
      <c r="BO415" s="85"/>
      <c r="BP415" s="85"/>
      <c r="BQ415" s="85"/>
      <c r="BR415" s="85"/>
      <c r="BS415" s="85"/>
      <c r="BT415" s="85"/>
      <c r="BU415" s="85"/>
      <c r="BV415" s="85"/>
      <c r="BW415" s="85"/>
      <c r="BX415" s="85"/>
      <c r="BY415" s="85"/>
      <c r="BZ415" s="85"/>
      <c r="CA415" s="85"/>
      <c r="CB415" s="85"/>
      <c r="CC415" s="85"/>
      <c r="CD415" s="85"/>
      <c r="CE415" s="85"/>
      <c r="CF415" s="85"/>
      <c r="CG415" s="85"/>
      <c r="CH415" s="85"/>
      <c r="CI415" s="85"/>
      <c r="CJ415" s="85"/>
    </row>
    <row r="416" spans="1:88" x14ac:dyDescent="0.25">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c r="AA416" s="85"/>
      <c r="AB416" s="85"/>
      <c r="AC416" s="85"/>
      <c r="AD416" s="85"/>
      <c r="AE416" s="85"/>
      <c r="AF416" s="85"/>
      <c r="AG416" s="85"/>
      <c r="AH416" s="85"/>
      <c r="AI416" s="85"/>
      <c r="AJ416" s="85"/>
      <c r="AK416" s="85"/>
      <c r="AL416" s="85"/>
      <c r="AM416" s="85"/>
      <c r="AN416" s="85"/>
      <c r="AO416" s="85"/>
      <c r="AP416" s="85"/>
      <c r="AQ416" s="85"/>
      <c r="AR416" s="85"/>
      <c r="AS416" s="85"/>
      <c r="AT416" s="85"/>
      <c r="AU416" s="85"/>
      <c r="AV416" s="85"/>
      <c r="AW416" s="85"/>
      <c r="AX416" s="85"/>
      <c r="AY416" s="85"/>
      <c r="AZ416" s="85"/>
      <c r="BA416" s="85"/>
      <c r="BB416" s="85"/>
      <c r="BC416" s="85"/>
      <c r="BD416" s="85"/>
      <c r="BE416" s="85"/>
      <c r="BF416" s="85"/>
      <c r="BG416" s="85"/>
      <c r="BH416" s="85"/>
      <c r="BI416" s="85"/>
      <c r="BJ416" s="85"/>
      <c r="BK416" s="85"/>
      <c r="BL416" s="85"/>
      <c r="BM416" s="85"/>
      <c r="BN416" s="85"/>
      <c r="BO416" s="85"/>
      <c r="BP416" s="85"/>
      <c r="BQ416" s="85"/>
      <c r="BR416" s="85"/>
      <c r="BS416" s="85"/>
      <c r="BT416" s="85"/>
      <c r="BU416" s="85"/>
      <c r="BV416" s="85"/>
      <c r="BW416" s="85"/>
      <c r="BX416" s="85"/>
      <c r="BY416" s="85"/>
      <c r="BZ416" s="85"/>
      <c r="CA416" s="85"/>
      <c r="CB416" s="85"/>
      <c r="CC416" s="85"/>
      <c r="CD416" s="85"/>
      <c r="CE416" s="85"/>
      <c r="CF416" s="85"/>
      <c r="CG416" s="85"/>
      <c r="CH416" s="85"/>
      <c r="CI416" s="85"/>
      <c r="CJ416" s="85"/>
    </row>
    <row r="417" spans="1:88" x14ac:dyDescent="0.25">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c r="AA417" s="85"/>
      <c r="AB417" s="85"/>
      <c r="AC417" s="85"/>
      <c r="AD417" s="85"/>
      <c r="AE417" s="85"/>
      <c r="AF417" s="85"/>
      <c r="AG417" s="85"/>
      <c r="AH417" s="85"/>
      <c r="AI417" s="85"/>
      <c r="AJ417" s="85"/>
      <c r="AK417" s="85"/>
      <c r="AL417" s="85"/>
      <c r="AM417" s="85"/>
      <c r="AN417" s="85"/>
      <c r="AO417" s="85"/>
      <c r="AP417" s="85"/>
      <c r="AQ417" s="85"/>
      <c r="AR417" s="85"/>
      <c r="AS417" s="85"/>
      <c r="AT417" s="85"/>
      <c r="AU417" s="85"/>
      <c r="AV417" s="85"/>
      <c r="AW417" s="85"/>
      <c r="AX417" s="85"/>
      <c r="AY417" s="85"/>
      <c r="AZ417" s="85"/>
      <c r="BA417" s="85"/>
      <c r="BB417" s="85"/>
      <c r="BC417" s="85"/>
      <c r="BD417" s="85"/>
      <c r="BE417" s="85"/>
      <c r="BF417" s="85"/>
      <c r="BG417" s="85"/>
      <c r="BH417" s="85"/>
      <c r="BI417" s="85"/>
      <c r="BJ417" s="85"/>
      <c r="BK417" s="85"/>
      <c r="BL417" s="85"/>
      <c r="BM417" s="85"/>
      <c r="BN417" s="85"/>
      <c r="BO417" s="85"/>
      <c r="BP417" s="85"/>
      <c r="BQ417" s="85"/>
      <c r="BR417" s="85"/>
      <c r="BS417" s="85"/>
      <c r="BT417" s="85"/>
      <c r="BU417" s="85"/>
      <c r="BV417" s="85"/>
      <c r="BW417" s="85"/>
      <c r="BX417" s="85"/>
      <c r="BY417" s="85"/>
      <c r="BZ417" s="85"/>
      <c r="CA417" s="85"/>
      <c r="CB417" s="85"/>
      <c r="CC417" s="85"/>
      <c r="CD417" s="85"/>
      <c r="CE417" s="85"/>
      <c r="CF417" s="85"/>
      <c r="CG417" s="85"/>
      <c r="CH417" s="85"/>
      <c r="CI417" s="85"/>
      <c r="CJ417" s="85"/>
    </row>
    <row r="418" spans="1:88" x14ac:dyDescent="0.25">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c r="AA418" s="85"/>
      <c r="AB418" s="85"/>
      <c r="AC418" s="85"/>
      <c r="AD418" s="85"/>
      <c r="AE418" s="85"/>
      <c r="AF418" s="85"/>
      <c r="AG418" s="85"/>
      <c r="AH418" s="85"/>
      <c r="AI418" s="85"/>
      <c r="AJ418" s="85"/>
      <c r="AK418" s="85"/>
      <c r="AL418" s="85"/>
      <c r="AM418" s="85"/>
      <c r="AN418" s="85"/>
      <c r="AO418" s="85"/>
      <c r="AP418" s="85"/>
      <c r="AQ418" s="85"/>
      <c r="AR418" s="85"/>
      <c r="AS418" s="85"/>
      <c r="AT418" s="85"/>
      <c r="AU418" s="85"/>
      <c r="AV418" s="85"/>
      <c r="AW418" s="85"/>
      <c r="AX418" s="85"/>
      <c r="AY418" s="85"/>
      <c r="AZ418" s="85"/>
      <c r="BA418" s="85"/>
      <c r="BB418" s="85"/>
      <c r="BC418" s="85"/>
      <c r="BD418" s="85"/>
      <c r="BE418" s="85"/>
      <c r="BF418" s="85"/>
      <c r="BG418" s="85"/>
      <c r="BH418" s="85"/>
      <c r="BI418" s="85"/>
      <c r="BJ418" s="85"/>
      <c r="BK418" s="85"/>
      <c r="BL418" s="85"/>
      <c r="BM418" s="85"/>
      <c r="BN418" s="85"/>
      <c r="BO418" s="85"/>
      <c r="BP418" s="85"/>
      <c r="BQ418" s="85"/>
      <c r="BR418" s="85"/>
      <c r="BS418" s="85"/>
      <c r="BT418" s="85"/>
      <c r="BU418" s="85"/>
      <c r="BV418" s="85"/>
      <c r="BW418" s="85"/>
      <c r="BX418" s="85"/>
      <c r="BY418" s="85"/>
      <c r="BZ418" s="85"/>
      <c r="CA418" s="85"/>
      <c r="CB418" s="85"/>
      <c r="CC418" s="85"/>
      <c r="CD418" s="85"/>
      <c r="CE418" s="85"/>
      <c r="CF418" s="85"/>
      <c r="CG418" s="85"/>
      <c r="CH418" s="85"/>
      <c r="CI418" s="85"/>
      <c r="CJ418" s="85"/>
    </row>
    <row r="419" spans="1:88" x14ac:dyDescent="0.25">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c r="AA419" s="85"/>
      <c r="AB419" s="85"/>
      <c r="AC419" s="85"/>
      <c r="AD419" s="85"/>
      <c r="AE419" s="85"/>
      <c r="AF419" s="85"/>
      <c r="AG419" s="85"/>
      <c r="AH419" s="85"/>
      <c r="AI419" s="85"/>
      <c r="AJ419" s="85"/>
      <c r="AK419" s="85"/>
      <c r="AL419" s="85"/>
      <c r="AM419" s="85"/>
      <c r="AN419" s="85"/>
      <c r="AO419" s="85"/>
      <c r="AP419" s="85"/>
      <c r="AQ419" s="85"/>
      <c r="AR419" s="85"/>
      <c r="AS419" s="85"/>
      <c r="AT419" s="85"/>
      <c r="AU419" s="85"/>
      <c r="AV419" s="85"/>
      <c r="AW419" s="85"/>
      <c r="AX419" s="85"/>
      <c r="AY419" s="85"/>
      <c r="AZ419" s="85"/>
      <c r="BA419" s="85"/>
      <c r="BB419" s="85"/>
      <c r="BC419" s="85"/>
      <c r="BD419" s="85"/>
      <c r="BE419" s="85"/>
      <c r="BF419" s="85"/>
      <c r="BG419" s="85"/>
      <c r="BH419" s="85"/>
      <c r="BI419" s="85"/>
      <c r="BJ419" s="85"/>
      <c r="BK419" s="85"/>
      <c r="BL419" s="85"/>
      <c r="BM419" s="85"/>
      <c r="BN419" s="85"/>
      <c r="BO419" s="85"/>
      <c r="BP419" s="85"/>
      <c r="BQ419" s="85"/>
      <c r="BR419" s="85"/>
      <c r="BS419" s="85"/>
      <c r="BT419" s="85"/>
      <c r="BU419" s="85"/>
      <c r="BV419" s="85"/>
      <c r="BW419" s="85"/>
      <c r="BX419" s="85"/>
      <c r="BY419" s="85"/>
      <c r="BZ419" s="85"/>
      <c r="CA419" s="85"/>
      <c r="CB419" s="85"/>
      <c r="CC419" s="85"/>
      <c r="CD419" s="85"/>
      <c r="CE419" s="85"/>
      <c r="CF419" s="85"/>
      <c r="CG419" s="85"/>
      <c r="CH419" s="85"/>
      <c r="CI419" s="85"/>
      <c r="CJ419" s="85"/>
    </row>
  </sheetData>
  <sheetProtection password="CF60" sheet="1" objects="1" scenarios="1"/>
  <mergeCells count="184">
    <mergeCell ref="A15:CI15"/>
    <mergeCell ref="A1:AV1"/>
    <mergeCell ref="AW1:BH1"/>
    <mergeCell ref="A2:CJ2"/>
    <mergeCell ref="A3:CJ3"/>
    <mergeCell ref="BO4:BP4"/>
    <mergeCell ref="BR4:CB4"/>
    <mergeCell ref="CC4:CG4"/>
    <mergeCell ref="CH4:CI4"/>
    <mergeCell ref="A5:CI8"/>
    <mergeCell ref="A9:CJ9"/>
    <mergeCell ref="A10:CJ10"/>
    <mergeCell ref="A11:CJ12"/>
    <mergeCell ref="A13:CI13"/>
    <mergeCell ref="A14:CI14"/>
    <mergeCell ref="BF22:BW22"/>
    <mergeCell ref="BX22:CB22"/>
    <mergeCell ref="A16:CI16"/>
    <mergeCell ref="A17:CI17"/>
    <mergeCell ref="A18:CI18"/>
    <mergeCell ref="A19:CI19"/>
    <mergeCell ref="A20:H20"/>
    <mergeCell ref="I20:CI20"/>
    <mergeCell ref="A23:N23"/>
    <mergeCell ref="O23:CG23"/>
    <mergeCell ref="E24:CI24"/>
    <mergeCell ref="I21:CI21"/>
    <mergeCell ref="A22:X22"/>
    <mergeCell ref="Y22:AB22"/>
    <mergeCell ref="AC22:AT22"/>
    <mergeCell ref="AU22:AY22"/>
    <mergeCell ref="AZ22:BA22"/>
    <mergeCell ref="BB22:BE22"/>
    <mergeCell ref="A30:CI31"/>
    <mergeCell ref="A32:CI34"/>
    <mergeCell ref="A35:CI36"/>
    <mergeCell ref="A37:CI37"/>
    <mergeCell ref="A38:CI38"/>
    <mergeCell ref="A28:CI28"/>
    <mergeCell ref="A29:S29"/>
    <mergeCell ref="BD29:BG29"/>
    <mergeCell ref="BH29:BY29"/>
    <mergeCell ref="BZ29:CD29"/>
    <mergeCell ref="A51:CI52"/>
    <mergeCell ref="A53:CI54"/>
    <mergeCell ref="A55:CI55"/>
    <mergeCell ref="A56:CI56"/>
    <mergeCell ref="A39:CI40"/>
    <mergeCell ref="A41:CI43"/>
    <mergeCell ref="A44:P44"/>
    <mergeCell ref="A45:CI46"/>
    <mergeCell ref="A47:CI48"/>
    <mergeCell ref="A49:CA49"/>
    <mergeCell ref="A64:CI64"/>
    <mergeCell ref="A65:CI66"/>
    <mergeCell ref="A67:CI68"/>
    <mergeCell ref="A69:CI70"/>
    <mergeCell ref="A71:CI72"/>
    <mergeCell ref="A57:CI57"/>
    <mergeCell ref="A58:S58"/>
    <mergeCell ref="A59:CI60"/>
    <mergeCell ref="A61:CI62"/>
    <mergeCell ref="A63:Q63"/>
    <mergeCell ref="A73:CI73"/>
    <mergeCell ref="A74:CH74"/>
    <mergeCell ref="A75:M75"/>
    <mergeCell ref="N75:S75"/>
    <mergeCell ref="V75:AA75"/>
    <mergeCell ref="AB75:AF75"/>
    <mergeCell ref="A76:CI76"/>
    <mergeCell ref="L77:CI77"/>
    <mergeCell ref="A78:AV78"/>
    <mergeCell ref="A79:CI79"/>
    <mergeCell ref="A80:CI80"/>
    <mergeCell ref="A81:CI83"/>
    <mergeCell ref="A84:CI85"/>
    <mergeCell ref="A86:CI86"/>
    <mergeCell ref="A87:CI88"/>
    <mergeCell ref="A89:CI91"/>
    <mergeCell ref="A92:CI93"/>
    <mergeCell ref="A94:CI94"/>
    <mergeCell ref="A95:CI96"/>
    <mergeCell ref="A97:AV97"/>
    <mergeCell ref="A98:BW98"/>
    <mergeCell ref="A99:CI100"/>
    <mergeCell ref="A101:CI101"/>
    <mergeCell ref="A102:CI106"/>
    <mergeCell ref="A107:BL107"/>
    <mergeCell ref="A108:CI109"/>
    <mergeCell ref="A110:CI110"/>
    <mergeCell ref="A111:CI111"/>
    <mergeCell ref="A112:CI113"/>
    <mergeCell ref="A114:CI114"/>
    <mergeCell ref="A115:CI115"/>
    <mergeCell ref="A116:CI116"/>
    <mergeCell ref="A117:CI119"/>
    <mergeCell ref="A120:CI121"/>
    <mergeCell ref="A122:CI126"/>
    <mergeCell ref="A127:CI127"/>
    <mergeCell ref="A128:CI129"/>
    <mergeCell ref="A130:CI132"/>
    <mergeCell ref="A133:CI135"/>
    <mergeCell ref="A136:CI136"/>
    <mergeCell ref="A137:AR137"/>
    <mergeCell ref="AS137:CI137"/>
    <mergeCell ref="A138:AR138"/>
    <mergeCell ref="AS138:CI138"/>
    <mergeCell ref="A139:AR140"/>
    <mergeCell ref="AT139:CH139"/>
    <mergeCell ref="A141:AR142"/>
    <mergeCell ref="AT141:BK141"/>
    <mergeCell ref="AT142:CH142"/>
    <mergeCell ref="A143:AR143"/>
    <mergeCell ref="AT143:CH144"/>
    <mergeCell ref="A144:AR144"/>
    <mergeCell ref="A145:AR145"/>
    <mergeCell ref="AT145:BH145"/>
    <mergeCell ref="A146:AR146"/>
    <mergeCell ref="AT146:CH147"/>
    <mergeCell ref="A147:AR147"/>
    <mergeCell ref="A148:AR148"/>
    <mergeCell ref="A149:AR149"/>
    <mergeCell ref="AT149:CH149"/>
    <mergeCell ref="A150:AR150"/>
    <mergeCell ref="AT150:CH150"/>
    <mergeCell ref="A151:U151"/>
    <mergeCell ref="W151:AK151"/>
    <mergeCell ref="AT151:BH151"/>
    <mergeCell ref="BJ151:CG151"/>
    <mergeCell ref="A152:K152"/>
    <mergeCell ref="A201:CI201"/>
    <mergeCell ref="AB202:AW202"/>
    <mergeCell ref="AX202:BA202"/>
    <mergeCell ref="BB202:BC202"/>
    <mergeCell ref="E203:CI203"/>
    <mergeCell ref="A204:C204"/>
    <mergeCell ref="D204:N204"/>
    <mergeCell ref="O204:Q204"/>
    <mergeCell ref="R204:AC204"/>
    <mergeCell ref="AD204:CI204"/>
    <mergeCell ref="A205:CI206"/>
    <mergeCell ref="A207:CI207"/>
    <mergeCell ref="A208:AR208"/>
    <mergeCell ref="AS208:BQ208"/>
    <mergeCell ref="BR208:BW208"/>
    <mergeCell ref="BX208:CC208"/>
    <mergeCell ref="CD208:CI208"/>
    <mergeCell ref="B209:CH209"/>
    <mergeCell ref="A211:L211"/>
    <mergeCell ref="AT211:BK211"/>
    <mergeCell ref="A212:V212"/>
    <mergeCell ref="X212:AN212"/>
    <mergeCell ref="AT212:BK212"/>
    <mergeCell ref="BM212:CH212"/>
    <mergeCell ref="A213:G213"/>
    <mergeCell ref="AT213:AZ213"/>
    <mergeCell ref="A236:CI236"/>
    <mergeCell ref="AB237:AW237"/>
    <mergeCell ref="AX237:BA237"/>
    <mergeCell ref="BB237:BC237"/>
    <mergeCell ref="E238:CI238"/>
    <mergeCell ref="A239:C239"/>
    <mergeCell ref="D239:N239"/>
    <mergeCell ref="O239:Q239"/>
    <mergeCell ref="R239:AC239"/>
    <mergeCell ref="AD239:CI239"/>
    <mergeCell ref="BM247:CH247"/>
    <mergeCell ref="A240:CI241"/>
    <mergeCell ref="A242:CI242"/>
    <mergeCell ref="A243:AR243"/>
    <mergeCell ref="AS243:BQ243"/>
    <mergeCell ref="BR243:BW243"/>
    <mergeCell ref="BX243:CC243"/>
    <mergeCell ref="CD243:CI243"/>
    <mergeCell ref="A248:G248"/>
    <mergeCell ref="AT248:AZ248"/>
    <mergeCell ref="A25:CI27"/>
    <mergeCell ref="A50:CI50"/>
    <mergeCell ref="B244:CH244"/>
    <mergeCell ref="A246:L246"/>
    <mergeCell ref="AT246:BK246"/>
    <mergeCell ref="A247:V247"/>
    <mergeCell ref="X247:AN247"/>
    <mergeCell ref="AT247:BK247"/>
  </mergeCells>
  <dataValidations count="1">
    <dataValidation type="list" allowBlank="1" showInputMessage="1" showErrorMessage="1" promptTitle="Месяц договора" prompt="Выберите значение из списка" sqref="BR4:CB4">
      <formula1>Месяцы</formula1>
    </dataValidation>
  </dataValidations>
  <pageMargins left="0.7" right="0.7" top="0.75" bottom="0.75" header="0.3" footer="0.3"/>
  <pageSetup paperSize="9" orientation="portrait" r:id="rId1"/>
  <headerFooter>
    <oddFooter>&amp;R&amp;9&amp;P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419"/>
  <sheetViews>
    <sheetView tabSelected="1" view="pageBreakPreview" topLeftCell="A10" zoomScale="145" zoomScaleNormal="130" zoomScaleSheetLayoutView="145" zoomScalePageLayoutView="130" workbookViewId="0">
      <selection activeCell="A18" sqref="A18:CI18"/>
    </sheetView>
  </sheetViews>
  <sheetFormatPr defaultColWidth="1" defaultRowHeight="11.25" x14ac:dyDescent="0.25"/>
  <cols>
    <col min="1" max="16384" width="1" style="83"/>
  </cols>
  <sheetData>
    <row r="1" spans="1:88" x14ac:dyDescent="0.25">
      <c r="A1" s="178" t="s">
        <v>1009</v>
      </c>
      <c r="B1" s="178"/>
      <c r="C1" s="178"/>
      <c r="D1" s="178"/>
      <c r="E1" s="178"/>
      <c r="F1" s="178"/>
      <c r="G1" s="178"/>
      <c r="H1" s="178"/>
      <c r="I1" s="178"/>
      <c r="J1" s="178"/>
      <c r="K1" s="178"/>
      <c r="L1" s="178"/>
      <c r="M1" s="178"/>
      <c r="N1" s="178"/>
      <c r="O1" s="178"/>
      <c r="P1" s="178"/>
      <c r="Q1" s="178"/>
      <c r="R1" s="178"/>
      <c r="S1" s="178"/>
      <c r="T1" s="178"/>
      <c r="U1" s="178"/>
      <c r="V1" s="178"/>
      <c r="W1" s="178"/>
      <c r="X1" s="178"/>
      <c r="Y1" s="178"/>
      <c r="Z1" s="178"/>
      <c r="AA1" s="178"/>
      <c r="AB1" s="178"/>
      <c r="AC1" s="178"/>
      <c r="AD1" s="178"/>
      <c r="AE1" s="178"/>
      <c r="AF1" s="178"/>
      <c r="AG1" s="178"/>
      <c r="AH1" s="178"/>
      <c r="AI1" s="178"/>
      <c r="AJ1" s="178"/>
      <c r="AK1" s="178"/>
      <c r="AL1" s="178"/>
      <c r="AM1" s="178"/>
      <c r="AN1" s="178"/>
      <c r="AO1" s="178"/>
      <c r="AP1" s="178"/>
      <c r="AQ1" s="178"/>
      <c r="AR1" s="178"/>
      <c r="AS1" s="178"/>
      <c r="AT1" s="178"/>
      <c r="AU1" s="178"/>
      <c r="AV1" s="178"/>
      <c r="AW1" s="179"/>
      <c r="AX1" s="179"/>
      <c r="AY1" s="179"/>
      <c r="AZ1" s="179"/>
      <c r="BA1" s="179"/>
      <c r="BB1" s="179"/>
      <c r="BC1" s="179"/>
      <c r="BD1" s="179"/>
      <c r="BE1" s="179"/>
      <c r="BF1" s="179"/>
      <c r="BG1" s="179"/>
      <c r="BH1" s="179"/>
      <c r="BI1" s="96"/>
      <c r="BJ1" s="96"/>
      <c r="BK1" s="96"/>
      <c r="BL1" s="96"/>
      <c r="BM1" s="96"/>
      <c r="BN1" s="96"/>
      <c r="BO1" s="96"/>
      <c r="BP1" s="96"/>
      <c r="BQ1" s="96"/>
      <c r="BR1" s="96"/>
      <c r="BS1" s="96"/>
      <c r="BT1" s="96"/>
      <c r="BU1" s="96"/>
      <c r="BV1" s="96"/>
      <c r="BW1" s="96"/>
      <c r="BX1" s="96"/>
      <c r="BY1" s="96"/>
      <c r="BZ1" s="96"/>
      <c r="CA1" s="96"/>
      <c r="CB1" s="96"/>
      <c r="CC1" s="96"/>
      <c r="CD1" s="96"/>
      <c r="CE1" s="96"/>
      <c r="CF1" s="96"/>
      <c r="CG1" s="96"/>
      <c r="CH1" s="96"/>
      <c r="CI1" s="96"/>
      <c r="CJ1" s="96"/>
    </row>
    <row r="2" spans="1:88" x14ac:dyDescent="0.25">
      <c r="A2" s="189" t="s">
        <v>903</v>
      </c>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c r="AD2" s="189"/>
      <c r="AE2" s="189"/>
      <c r="AF2" s="189"/>
      <c r="AG2" s="189"/>
      <c r="AH2" s="189"/>
      <c r="AI2" s="189"/>
      <c r="AJ2" s="189"/>
      <c r="AK2" s="189"/>
      <c r="AL2" s="189"/>
      <c r="AM2" s="189"/>
      <c r="AN2" s="189"/>
      <c r="AO2" s="189"/>
      <c r="AP2" s="189"/>
      <c r="AQ2" s="189"/>
      <c r="AR2" s="189"/>
      <c r="AS2" s="189"/>
      <c r="AT2" s="189"/>
      <c r="AU2" s="189"/>
      <c r="AV2" s="189"/>
      <c r="AW2" s="189"/>
      <c r="AX2" s="189"/>
      <c r="AY2" s="189"/>
      <c r="AZ2" s="189"/>
      <c r="BA2" s="189"/>
      <c r="BB2" s="189"/>
      <c r="BC2" s="189"/>
      <c r="BD2" s="189"/>
      <c r="BE2" s="189"/>
      <c r="BF2" s="189"/>
      <c r="BG2" s="189"/>
      <c r="BH2" s="189"/>
      <c r="BI2" s="189"/>
      <c r="BJ2" s="189"/>
      <c r="BK2" s="189"/>
      <c r="BL2" s="189"/>
      <c r="BM2" s="189"/>
      <c r="BN2" s="189"/>
      <c r="BO2" s="189"/>
      <c r="BP2" s="189"/>
      <c r="BQ2" s="189"/>
      <c r="BR2" s="189"/>
      <c r="BS2" s="189"/>
      <c r="BT2" s="189"/>
      <c r="BU2" s="189"/>
      <c r="BV2" s="189"/>
      <c r="BW2" s="189"/>
      <c r="BX2" s="189"/>
      <c r="BY2" s="189"/>
      <c r="BZ2" s="189"/>
      <c r="CA2" s="189"/>
      <c r="CB2" s="189"/>
      <c r="CC2" s="189"/>
      <c r="CD2" s="189"/>
      <c r="CE2" s="189"/>
      <c r="CF2" s="189"/>
      <c r="CG2" s="189"/>
      <c r="CH2" s="189"/>
      <c r="CI2" s="189"/>
      <c r="CJ2" s="189"/>
    </row>
    <row r="3" spans="1:88" x14ac:dyDescent="0.25">
      <c r="A3" s="190" t="s">
        <v>1749</v>
      </c>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c r="AD3" s="190"/>
      <c r="AE3" s="190"/>
      <c r="AF3" s="190"/>
      <c r="AG3" s="190"/>
      <c r="AH3" s="190"/>
      <c r="AI3" s="190"/>
      <c r="AJ3" s="190"/>
      <c r="AK3" s="190"/>
      <c r="AL3" s="190"/>
      <c r="AM3" s="190"/>
      <c r="AN3" s="190"/>
      <c r="AO3" s="190"/>
      <c r="AP3" s="190"/>
      <c r="AQ3" s="190"/>
      <c r="AR3" s="190"/>
      <c r="AS3" s="190"/>
      <c r="AT3" s="190"/>
      <c r="AU3" s="190"/>
      <c r="AV3" s="190"/>
      <c r="AW3" s="190"/>
      <c r="AX3" s="190"/>
      <c r="AY3" s="190"/>
      <c r="AZ3" s="190"/>
      <c r="BA3" s="190"/>
      <c r="BB3" s="190"/>
      <c r="BC3" s="190"/>
      <c r="BD3" s="190"/>
      <c r="BE3" s="190"/>
      <c r="BF3" s="190"/>
      <c r="BG3" s="190"/>
      <c r="BH3" s="190"/>
      <c r="BI3" s="190"/>
      <c r="BJ3" s="190"/>
      <c r="BK3" s="190"/>
      <c r="BL3" s="190"/>
      <c r="BM3" s="190"/>
      <c r="BN3" s="190"/>
      <c r="BO3" s="190"/>
      <c r="BP3" s="190"/>
      <c r="BQ3" s="190"/>
      <c r="BR3" s="190"/>
      <c r="BS3" s="190"/>
      <c r="BT3" s="190"/>
      <c r="BU3" s="190"/>
      <c r="BV3" s="190"/>
      <c r="BW3" s="190"/>
      <c r="BX3" s="190"/>
      <c r="BY3" s="190"/>
      <c r="BZ3" s="190"/>
      <c r="CA3" s="190"/>
      <c r="CB3" s="190"/>
      <c r="CC3" s="190"/>
      <c r="CD3" s="190"/>
      <c r="CE3" s="190"/>
      <c r="CF3" s="190"/>
      <c r="CG3" s="190"/>
      <c r="CH3" s="190"/>
      <c r="CI3" s="190"/>
      <c r="CJ3" s="190"/>
    </row>
    <row r="4" spans="1:88" ht="12.75" customHeight="1" x14ac:dyDescent="0.25">
      <c r="A4" s="84" t="s">
        <v>905</v>
      </c>
      <c r="BB4" s="85"/>
      <c r="BC4" s="87"/>
      <c r="BD4" s="87"/>
      <c r="BE4" s="87"/>
      <c r="BF4" s="87"/>
      <c r="BG4" s="87"/>
      <c r="BH4" s="87"/>
      <c r="BI4" s="87"/>
      <c r="BJ4" s="87"/>
      <c r="BK4" s="85"/>
      <c r="BL4" s="85"/>
      <c r="BM4" s="85"/>
      <c r="BN4" s="85" t="s">
        <v>994</v>
      </c>
      <c r="BO4" s="182"/>
      <c r="BP4" s="182"/>
      <c r="BQ4" s="85" t="s">
        <v>993</v>
      </c>
      <c r="BR4" s="182"/>
      <c r="BS4" s="182"/>
      <c r="BT4" s="182"/>
      <c r="BU4" s="182"/>
      <c r="BV4" s="182"/>
      <c r="BW4" s="182"/>
      <c r="BX4" s="182"/>
      <c r="BY4" s="182"/>
      <c r="BZ4" s="182"/>
      <c r="CA4" s="182"/>
      <c r="CB4" s="182"/>
      <c r="CC4" s="182"/>
      <c r="CD4" s="182"/>
      <c r="CE4" s="182"/>
      <c r="CF4" s="182"/>
      <c r="CG4" s="182"/>
      <c r="CH4" s="183" t="s">
        <v>22</v>
      </c>
      <c r="CI4" s="183"/>
      <c r="CJ4" s="85"/>
    </row>
    <row r="5" spans="1:88" ht="15" customHeight="1" x14ac:dyDescent="0.25">
      <c r="A5" s="181" t="s">
        <v>1750</v>
      </c>
      <c r="B5" s="181"/>
      <c r="C5" s="181"/>
      <c r="D5" s="181"/>
      <c r="E5" s="181"/>
      <c r="F5" s="181"/>
      <c r="G5" s="181"/>
      <c r="H5" s="181"/>
      <c r="I5" s="181"/>
      <c r="J5" s="181"/>
      <c r="K5" s="181"/>
      <c r="L5" s="181"/>
      <c r="M5" s="181"/>
      <c r="N5" s="181"/>
      <c r="O5" s="181"/>
      <c r="P5" s="181"/>
      <c r="Q5" s="181"/>
      <c r="R5" s="181"/>
      <c r="S5" s="181"/>
      <c r="T5" s="181"/>
      <c r="U5" s="181"/>
      <c r="V5" s="181"/>
      <c r="W5" s="181"/>
      <c r="X5" s="181"/>
      <c r="Y5" s="181"/>
      <c r="Z5" s="181"/>
      <c r="AA5" s="181"/>
      <c r="AB5" s="181"/>
      <c r="AC5" s="181"/>
      <c r="AD5" s="181"/>
      <c r="AE5" s="181"/>
      <c r="AF5" s="181"/>
      <c r="AG5" s="181"/>
      <c r="AH5" s="181"/>
      <c r="AI5" s="181"/>
      <c r="AJ5" s="181"/>
      <c r="AK5" s="181"/>
      <c r="AL5" s="181"/>
      <c r="AM5" s="181"/>
      <c r="AN5" s="181"/>
      <c r="AO5" s="181"/>
      <c r="AP5" s="181"/>
      <c r="AQ5" s="181"/>
      <c r="AR5" s="181"/>
      <c r="AS5" s="181"/>
      <c r="AT5" s="181"/>
      <c r="AU5" s="181"/>
      <c r="AV5" s="181"/>
      <c r="AW5" s="181"/>
      <c r="AX5" s="181"/>
      <c r="AY5" s="181"/>
      <c r="AZ5" s="181"/>
      <c r="BA5" s="181"/>
      <c r="BB5" s="181"/>
      <c r="BC5" s="181"/>
      <c r="BD5" s="181"/>
      <c r="BE5" s="181"/>
      <c r="BF5" s="181"/>
      <c r="BG5" s="181"/>
      <c r="BH5" s="181"/>
      <c r="BI5" s="181"/>
      <c r="BJ5" s="181"/>
      <c r="BK5" s="181"/>
      <c r="BL5" s="181"/>
      <c r="BM5" s="181"/>
      <c r="BN5" s="181"/>
      <c r="BO5" s="181"/>
      <c r="BP5" s="181"/>
      <c r="BQ5" s="181"/>
      <c r="BR5" s="181"/>
      <c r="BS5" s="181"/>
      <c r="BT5" s="181"/>
      <c r="BU5" s="181"/>
      <c r="BV5" s="181"/>
      <c r="BW5" s="181"/>
      <c r="BX5" s="181"/>
      <c r="BY5" s="181"/>
      <c r="BZ5" s="181"/>
      <c r="CA5" s="181"/>
      <c r="CB5" s="181"/>
      <c r="CC5" s="181"/>
      <c r="CD5" s="181"/>
      <c r="CE5" s="181"/>
      <c r="CF5" s="181"/>
      <c r="CG5" s="181"/>
      <c r="CH5" s="181"/>
      <c r="CI5" s="181"/>
      <c r="CJ5" s="135"/>
    </row>
    <row r="6" spans="1:88" x14ac:dyDescent="0.25">
      <c r="A6" s="181"/>
      <c r="B6" s="181"/>
      <c r="C6" s="181"/>
      <c r="D6" s="181"/>
      <c r="E6" s="181"/>
      <c r="F6" s="181"/>
      <c r="G6" s="181"/>
      <c r="H6" s="181"/>
      <c r="I6" s="181"/>
      <c r="J6" s="181"/>
      <c r="K6" s="181"/>
      <c r="L6" s="181"/>
      <c r="M6" s="181"/>
      <c r="N6" s="181"/>
      <c r="O6" s="181"/>
      <c r="P6" s="181"/>
      <c r="Q6" s="181"/>
      <c r="R6" s="181"/>
      <c r="S6" s="181"/>
      <c r="T6" s="181"/>
      <c r="U6" s="181"/>
      <c r="V6" s="181"/>
      <c r="W6" s="181"/>
      <c r="X6" s="181"/>
      <c r="Y6" s="181"/>
      <c r="Z6" s="181"/>
      <c r="AA6" s="181"/>
      <c r="AB6" s="181"/>
      <c r="AC6" s="181"/>
      <c r="AD6" s="181"/>
      <c r="AE6" s="181"/>
      <c r="AF6" s="181"/>
      <c r="AG6" s="181"/>
      <c r="AH6" s="181"/>
      <c r="AI6" s="181"/>
      <c r="AJ6" s="181"/>
      <c r="AK6" s="181"/>
      <c r="AL6" s="181"/>
      <c r="AM6" s="181"/>
      <c r="AN6" s="181"/>
      <c r="AO6" s="181"/>
      <c r="AP6" s="181"/>
      <c r="AQ6" s="181"/>
      <c r="AR6" s="181"/>
      <c r="AS6" s="181"/>
      <c r="AT6" s="181"/>
      <c r="AU6" s="181"/>
      <c r="AV6" s="181"/>
      <c r="AW6" s="181"/>
      <c r="AX6" s="181"/>
      <c r="AY6" s="181"/>
      <c r="AZ6" s="181"/>
      <c r="BA6" s="181"/>
      <c r="BB6" s="181"/>
      <c r="BC6" s="181"/>
      <c r="BD6" s="181"/>
      <c r="BE6" s="181"/>
      <c r="BF6" s="181"/>
      <c r="BG6" s="181"/>
      <c r="BH6" s="181"/>
      <c r="BI6" s="181"/>
      <c r="BJ6" s="181"/>
      <c r="BK6" s="181"/>
      <c r="BL6" s="181"/>
      <c r="BM6" s="181"/>
      <c r="BN6" s="181"/>
      <c r="BO6" s="181"/>
      <c r="BP6" s="181"/>
      <c r="BQ6" s="181"/>
      <c r="BR6" s="181"/>
      <c r="BS6" s="181"/>
      <c r="BT6" s="181"/>
      <c r="BU6" s="181"/>
      <c r="BV6" s="181"/>
      <c r="BW6" s="181"/>
      <c r="BX6" s="181"/>
      <c r="BY6" s="181"/>
      <c r="BZ6" s="181"/>
      <c r="CA6" s="181"/>
      <c r="CB6" s="181"/>
      <c r="CC6" s="181"/>
      <c r="CD6" s="181"/>
      <c r="CE6" s="181"/>
      <c r="CF6" s="181"/>
      <c r="CG6" s="181"/>
      <c r="CH6" s="181"/>
      <c r="CI6" s="181"/>
      <c r="CJ6" s="135"/>
    </row>
    <row r="7" spans="1:88" x14ac:dyDescent="0.25">
      <c r="A7" s="181"/>
      <c r="B7" s="181"/>
      <c r="C7" s="181"/>
      <c r="D7" s="181"/>
      <c r="E7" s="181"/>
      <c r="F7" s="181"/>
      <c r="G7" s="181"/>
      <c r="H7" s="181"/>
      <c r="I7" s="181"/>
      <c r="J7" s="181"/>
      <c r="K7" s="181"/>
      <c r="L7" s="181"/>
      <c r="M7" s="181"/>
      <c r="N7" s="181"/>
      <c r="O7" s="181"/>
      <c r="P7" s="181"/>
      <c r="Q7" s="181"/>
      <c r="R7" s="181"/>
      <c r="S7" s="181"/>
      <c r="T7" s="181"/>
      <c r="U7" s="181"/>
      <c r="V7" s="181"/>
      <c r="W7" s="181"/>
      <c r="X7" s="181"/>
      <c r="Y7" s="181"/>
      <c r="Z7" s="181"/>
      <c r="AA7" s="181"/>
      <c r="AB7" s="181"/>
      <c r="AC7" s="181"/>
      <c r="AD7" s="181"/>
      <c r="AE7" s="181"/>
      <c r="AF7" s="181"/>
      <c r="AG7" s="181"/>
      <c r="AH7" s="181"/>
      <c r="AI7" s="181"/>
      <c r="AJ7" s="181"/>
      <c r="AK7" s="181"/>
      <c r="AL7" s="181"/>
      <c r="AM7" s="181"/>
      <c r="AN7" s="181"/>
      <c r="AO7" s="181"/>
      <c r="AP7" s="181"/>
      <c r="AQ7" s="181"/>
      <c r="AR7" s="181"/>
      <c r="AS7" s="181"/>
      <c r="AT7" s="181"/>
      <c r="AU7" s="181"/>
      <c r="AV7" s="181"/>
      <c r="AW7" s="181"/>
      <c r="AX7" s="181"/>
      <c r="AY7" s="181"/>
      <c r="AZ7" s="181"/>
      <c r="BA7" s="181"/>
      <c r="BB7" s="181"/>
      <c r="BC7" s="181"/>
      <c r="BD7" s="181"/>
      <c r="BE7" s="181"/>
      <c r="BF7" s="181"/>
      <c r="BG7" s="181"/>
      <c r="BH7" s="181"/>
      <c r="BI7" s="181"/>
      <c r="BJ7" s="181"/>
      <c r="BK7" s="181"/>
      <c r="BL7" s="181"/>
      <c r="BM7" s="181"/>
      <c r="BN7" s="181"/>
      <c r="BO7" s="181"/>
      <c r="BP7" s="181"/>
      <c r="BQ7" s="181"/>
      <c r="BR7" s="181"/>
      <c r="BS7" s="181"/>
      <c r="BT7" s="181"/>
      <c r="BU7" s="181"/>
      <c r="BV7" s="181"/>
      <c r="BW7" s="181"/>
      <c r="BX7" s="181"/>
      <c r="BY7" s="181"/>
      <c r="BZ7" s="181"/>
      <c r="CA7" s="181"/>
      <c r="CB7" s="181"/>
      <c r="CC7" s="181"/>
      <c r="CD7" s="181"/>
      <c r="CE7" s="181"/>
      <c r="CF7" s="181"/>
      <c r="CG7" s="181"/>
      <c r="CH7" s="181"/>
      <c r="CI7" s="181"/>
      <c r="CJ7" s="135"/>
    </row>
    <row r="8" spans="1:88" ht="18" customHeight="1" x14ac:dyDescent="0.25">
      <c r="A8" s="181"/>
      <c r="B8" s="181"/>
      <c r="C8" s="181"/>
      <c r="D8" s="181"/>
      <c r="E8" s="181"/>
      <c r="F8" s="181"/>
      <c r="G8" s="181"/>
      <c r="H8" s="181"/>
      <c r="I8" s="181"/>
      <c r="J8" s="181"/>
      <c r="K8" s="181"/>
      <c r="L8" s="181"/>
      <c r="M8" s="181"/>
      <c r="N8" s="181"/>
      <c r="O8" s="181"/>
      <c r="P8" s="181"/>
      <c r="Q8" s="181"/>
      <c r="R8" s="181"/>
      <c r="S8" s="181"/>
      <c r="T8" s="181"/>
      <c r="U8" s="181"/>
      <c r="V8" s="181"/>
      <c r="W8" s="181"/>
      <c r="X8" s="181"/>
      <c r="Y8" s="181"/>
      <c r="Z8" s="181"/>
      <c r="AA8" s="181"/>
      <c r="AB8" s="181"/>
      <c r="AC8" s="181"/>
      <c r="AD8" s="181"/>
      <c r="AE8" s="181"/>
      <c r="AF8" s="181"/>
      <c r="AG8" s="181"/>
      <c r="AH8" s="181"/>
      <c r="AI8" s="181"/>
      <c r="AJ8" s="181"/>
      <c r="AK8" s="181"/>
      <c r="AL8" s="181"/>
      <c r="AM8" s="181"/>
      <c r="AN8" s="181"/>
      <c r="AO8" s="181"/>
      <c r="AP8" s="181"/>
      <c r="AQ8" s="181"/>
      <c r="AR8" s="181"/>
      <c r="AS8" s="181"/>
      <c r="AT8" s="181"/>
      <c r="AU8" s="181"/>
      <c r="AV8" s="181"/>
      <c r="AW8" s="181"/>
      <c r="AX8" s="181"/>
      <c r="AY8" s="181"/>
      <c r="AZ8" s="181"/>
      <c r="BA8" s="181"/>
      <c r="BB8" s="181"/>
      <c r="BC8" s="181"/>
      <c r="BD8" s="181"/>
      <c r="BE8" s="181"/>
      <c r="BF8" s="181"/>
      <c r="BG8" s="181"/>
      <c r="BH8" s="181"/>
      <c r="BI8" s="181"/>
      <c r="BJ8" s="181"/>
      <c r="BK8" s="181"/>
      <c r="BL8" s="181"/>
      <c r="BM8" s="181"/>
      <c r="BN8" s="181"/>
      <c r="BO8" s="181"/>
      <c r="BP8" s="181"/>
      <c r="BQ8" s="181"/>
      <c r="BR8" s="181"/>
      <c r="BS8" s="181"/>
      <c r="BT8" s="181"/>
      <c r="BU8" s="181"/>
      <c r="BV8" s="181"/>
      <c r="BW8" s="181"/>
      <c r="BX8" s="181"/>
      <c r="BY8" s="181"/>
      <c r="BZ8" s="181"/>
      <c r="CA8" s="181"/>
      <c r="CB8" s="181"/>
      <c r="CC8" s="181"/>
      <c r="CD8" s="181"/>
      <c r="CE8" s="181"/>
      <c r="CF8" s="181"/>
      <c r="CG8" s="181"/>
      <c r="CH8" s="181"/>
      <c r="CI8" s="181"/>
      <c r="CJ8" s="135"/>
    </row>
    <row r="9" spans="1:88" x14ac:dyDescent="0.25">
      <c r="A9" s="183" t="str">
        <f xml:space="preserve"> Фамилия&amp;" "&amp; Имя&amp;" "&amp;Отчество</f>
        <v xml:space="preserve">  </v>
      </c>
      <c r="B9" s="183"/>
      <c r="C9" s="183"/>
      <c r="D9" s="183"/>
      <c r="E9" s="183"/>
      <c r="F9" s="183"/>
      <c r="G9" s="183"/>
      <c r="H9" s="183"/>
      <c r="I9" s="183"/>
      <c r="J9" s="183"/>
      <c r="K9" s="183"/>
      <c r="L9" s="183"/>
      <c r="M9" s="183"/>
      <c r="N9" s="183"/>
      <c r="O9" s="183"/>
      <c r="P9" s="183"/>
      <c r="Q9" s="183"/>
      <c r="R9" s="183"/>
      <c r="S9" s="183"/>
      <c r="T9" s="183"/>
      <c r="U9" s="183"/>
      <c r="V9" s="183"/>
      <c r="W9" s="183"/>
      <c r="X9" s="183"/>
      <c r="Y9" s="183"/>
      <c r="Z9" s="183"/>
      <c r="AA9" s="183"/>
      <c r="AB9" s="183"/>
      <c r="AC9" s="183"/>
      <c r="AD9" s="183"/>
      <c r="AE9" s="183"/>
      <c r="AF9" s="183"/>
      <c r="AG9" s="183"/>
      <c r="AH9" s="183"/>
      <c r="AI9" s="183"/>
      <c r="AJ9" s="183"/>
      <c r="AK9" s="183"/>
      <c r="AL9" s="183"/>
      <c r="AM9" s="183"/>
      <c r="AN9" s="183"/>
      <c r="AO9" s="183"/>
      <c r="AP9" s="183"/>
      <c r="AQ9" s="183"/>
      <c r="AR9" s="183"/>
      <c r="AS9" s="183"/>
      <c r="AT9" s="183"/>
      <c r="AU9" s="183"/>
      <c r="AV9" s="183"/>
      <c r="AW9" s="183"/>
      <c r="AX9" s="183"/>
      <c r="AY9" s="183"/>
      <c r="AZ9" s="183"/>
      <c r="BA9" s="183"/>
      <c r="BB9" s="183"/>
      <c r="BC9" s="183"/>
      <c r="BD9" s="183"/>
      <c r="BE9" s="183"/>
      <c r="BF9" s="183"/>
      <c r="BG9" s="183"/>
      <c r="BH9" s="183"/>
      <c r="BI9" s="183"/>
      <c r="BJ9" s="183"/>
      <c r="BK9" s="183"/>
      <c r="BL9" s="183"/>
      <c r="BM9" s="183"/>
      <c r="BN9" s="183"/>
      <c r="BO9" s="183"/>
      <c r="BP9" s="183"/>
      <c r="BQ9" s="183"/>
      <c r="BR9" s="183"/>
      <c r="BS9" s="183"/>
      <c r="BT9" s="183"/>
      <c r="BU9" s="183"/>
      <c r="BV9" s="183"/>
      <c r="BW9" s="183"/>
      <c r="BX9" s="183"/>
      <c r="BY9" s="183"/>
      <c r="BZ9" s="183"/>
      <c r="CA9" s="183"/>
      <c r="CB9" s="183"/>
      <c r="CC9" s="183"/>
      <c r="CD9" s="183"/>
      <c r="CE9" s="183"/>
      <c r="CF9" s="183"/>
      <c r="CG9" s="183"/>
      <c r="CH9" s="183"/>
      <c r="CI9" s="183"/>
      <c r="CJ9" s="183"/>
    </row>
    <row r="10" spans="1:88" x14ac:dyDescent="0.25">
      <c r="A10" s="193" t="s">
        <v>906</v>
      </c>
      <c r="B10" s="193"/>
      <c r="C10" s="193"/>
      <c r="D10" s="193"/>
      <c r="E10" s="193"/>
      <c r="F10" s="193"/>
      <c r="G10" s="193"/>
      <c r="H10" s="193"/>
      <c r="I10" s="193"/>
      <c r="J10" s="193"/>
      <c r="K10" s="193"/>
      <c r="L10" s="193"/>
      <c r="M10" s="193"/>
      <c r="N10" s="193"/>
      <c r="O10" s="193"/>
      <c r="P10" s="193"/>
      <c r="Q10" s="193"/>
      <c r="R10" s="193"/>
      <c r="S10" s="193"/>
      <c r="T10" s="193"/>
      <c r="U10" s="193"/>
      <c r="V10" s="193"/>
      <c r="W10" s="193"/>
      <c r="X10" s="193"/>
      <c r="Y10" s="193"/>
      <c r="Z10" s="193"/>
      <c r="AA10" s="193"/>
      <c r="AB10" s="193"/>
      <c r="AC10" s="193"/>
      <c r="AD10" s="193"/>
      <c r="AE10" s="193"/>
      <c r="AF10" s="193"/>
      <c r="AG10" s="193"/>
      <c r="AH10" s="193"/>
      <c r="AI10" s="193"/>
      <c r="AJ10" s="193"/>
      <c r="AK10" s="193"/>
      <c r="AL10" s="193"/>
      <c r="AM10" s="193"/>
      <c r="AN10" s="193"/>
      <c r="AO10" s="193"/>
      <c r="AP10" s="193"/>
      <c r="AQ10" s="193"/>
      <c r="AR10" s="193"/>
      <c r="AS10" s="193"/>
      <c r="AT10" s="193"/>
      <c r="AU10" s="193"/>
      <c r="AV10" s="193"/>
      <c r="AW10" s="193"/>
      <c r="AX10" s="193"/>
      <c r="AY10" s="193"/>
      <c r="AZ10" s="193"/>
      <c r="BA10" s="193"/>
      <c r="BB10" s="193"/>
      <c r="BC10" s="193"/>
      <c r="BD10" s="193"/>
      <c r="BE10" s="193"/>
      <c r="BF10" s="193"/>
      <c r="BG10" s="193"/>
      <c r="BH10" s="193"/>
      <c r="BI10" s="193"/>
      <c r="BJ10" s="193"/>
      <c r="BK10" s="193"/>
      <c r="BL10" s="193"/>
      <c r="BM10" s="193"/>
      <c r="BN10" s="193"/>
      <c r="BO10" s="193"/>
      <c r="BP10" s="193"/>
      <c r="BQ10" s="193"/>
      <c r="BR10" s="193"/>
      <c r="BS10" s="193"/>
      <c r="BT10" s="193"/>
      <c r="BU10" s="193"/>
      <c r="BV10" s="193"/>
      <c r="BW10" s="193"/>
      <c r="BX10" s="193"/>
      <c r="BY10" s="193"/>
      <c r="BZ10" s="193"/>
      <c r="CA10" s="193"/>
      <c r="CB10" s="193"/>
      <c r="CC10" s="193"/>
      <c r="CD10" s="193"/>
      <c r="CE10" s="193"/>
      <c r="CF10" s="193"/>
      <c r="CG10" s="193"/>
      <c r="CH10" s="193"/>
      <c r="CI10" s="193"/>
      <c r="CJ10" s="193"/>
    </row>
    <row r="11" spans="1:88" x14ac:dyDescent="0.25">
      <c r="A11" s="180" t="s">
        <v>907</v>
      </c>
      <c r="B11" s="180"/>
      <c r="C11" s="180"/>
      <c r="D11" s="180"/>
      <c r="E11" s="180"/>
      <c r="F11" s="180"/>
      <c r="G11" s="180"/>
      <c r="H11" s="180"/>
      <c r="I11" s="180"/>
      <c r="J11" s="180"/>
      <c r="K11" s="180"/>
      <c r="L11" s="180"/>
      <c r="M11" s="180"/>
      <c r="N11" s="180"/>
      <c r="O11" s="180"/>
      <c r="P11" s="180"/>
      <c r="Q11" s="180"/>
      <c r="R11" s="180"/>
      <c r="S11" s="180"/>
      <c r="T11" s="180"/>
      <c r="U11" s="180"/>
      <c r="V11" s="180"/>
      <c r="W11" s="180"/>
      <c r="X11" s="180"/>
      <c r="Y11" s="180"/>
      <c r="Z11" s="180"/>
      <c r="AA11" s="180"/>
      <c r="AB11" s="180"/>
      <c r="AC11" s="180"/>
      <c r="AD11" s="180"/>
      <c r="AE11" s="180"/>
      <c r="AF11" s="180"/>
      <c r="AG11" s="180"/>
      <c r="AH11" s="180"/>
      <c r="AI11" s="180"/>
      <c r="AJ11" s="180"/>
      <c r="AK11" s="180"/>
      <c r="AL11" s="180"/>
      <c r="AM11" s="180"/>
      <c r="AN11" s="180"/>
      <c r="AO11" s="180"/>
      <c r="AP11" s="180"/>
      <c r="AQ11" s="180"/>
      <c r="AR11" s="180"/>
      <c r="AS11" s="180"/>
      <c r="AT11" s="180"/>
      <c r="AU11" s="180"/>
      <c r="AV11" s="180"/>
      <c r="AW11" s="180"/>
      <c r="AX11" s="180"/>
      <c r="AY11" s="180"/>
      <c r="AZ11" s="180"/>
      <c r="BA11" s="180"/>
      <c r="BB11" s="180"/>
      <c r="BC11" s="180"/>
      <c r="BD11" s="180"/>
      <c r="BE11" s="180"/>
      <c r="BF11" s="180"/>
      <c r="BG11" s="180"/>
      <c r="BH11" s="180"/>
      <c r="BI11" s="180"/>
      <c r="BJ11" s="180"/>
      <c r="BK11" s="180"/>
      <c r="BL11" s="180"/>
      <c r="BM11" s="180"/>
      <c r="BN11" s="180"/>
      <c r="BO11" s="180"/>
      <c r="BP11" s="180"/>
      <c r="BQ11" s="180"/>
      <c r="BR11" s="180"/>
      <c r="BS11" s="180"/>
      <c r="BT11" s="180"/>
      <c r="BU11" s="180"/>
      <c r="BV11" s="180"/>
      <c r="BW11" s="180"/>
      <c r="BX11" s="180"/>
      <c r="BY11" s="180"/>
      <c r="BZ11" s="180"/>
      <c r="CA11" s="180"/>
      <c r="CB11" s="180"/>
      <c r="CC11" s="180"/>
      <c r="CD11" s="180"/>
      <c r="CE11" s="180"/>
      <c r="CF11" s="180"/>
      <c r="CG11" s="180"/>
      <c r="CH11" s="180"/>
      <c r="CI11" s="180"/>
      <c r="CJ11" s="180"/>
    </row>
    <row r="12" spans="1:88" x14ac:dyDescent="0.25">
      <c r="A12" s="180"/>
      <c r="B12" s="180"/>
      <c r="C12" s="180"/>
      <c r="D12" s="180"/>
      <c r="E12" s="180"/>
      <c r="F12" s="180"/>
      <c r="G12" s="180"/>
      <c r="H12" s="180"/>
      <c r="I12" s="180"/>
      <c r="J12" s="180"/>
      <c r="K12" s="180"/>
      <c r="L12" s="180"/>
      <c r="M12" s="180"/>
      <c r="N12" s="180"/>
      <c r="O12" s="180"/>
      <c r="P12" s="180"/>
      <c r="Q12" s="180"/>
      <c r="R12" s="180"/>
      <c r="S12" s="180"/>
      <c r="T12" s="180"/>
      <c r="U12" s="180"/>
      <c r="V12" s="180"/>
      <c r="W12" s="180"/>
      <c r="X12" s="180"/>
      <c r="Y12" s="180"/>
      <c r="Z12" s="180"/>
      <c r="AA12" s="180"/>
      <c r="AB12" s="180"/>
      <c r="AC12" s="180"/>
      <c r="AD12" s="180"/>
      <c r="AE12" s="180"/>
      <c r="AF12" s="180"/>
      <c r="AG12" s="180"/>
      <c r="AH12" s="180"/>
      <c r="AI12" s="180"/>
      <c r="AJ12" s="180"/>
      <c r="AK12" s="180"/>
      <c r="AL12" s="180"/>
      <c r="AM12" s="180"/>
      <c r="AN12" s="180"/>
      <c r="AO12" s="180"/>
      <c r="AP12" s="180"/>
      <c r="AQ12" s="180"/>
      <c r="AR12" s="180"/>
      <c r="AS12" s="180"/>
      <c r="AT12" s="180"/>
      <c r="AU12" s="180"/>
      <c r="AV12" s="180"/>
      <c r="AW12" s="180"/>
      <c r="AX12" s="180"/>
      <c r="AY12" s="180"/>
      <c r="AZ12" s="180"/>
      <c r="BA12" s="180"/>
      <c r="BB12" s="180"/>
      <c r="BC12" s="180"/>
      <c r="BD12" s="180"/>
      <c r="BE12" s="180"/>
      <c r="BF12" s="180"/>
      <c r="BG12" s="180"/>
      <c r="BH12" s="180"/>
      <c r="BI12" s="180"/>
      <c r="BJ12" s="180"/>
      <c r="BK12" s="180"/>
      <c r="BL12" s="180"/>
      <c r="BM12" s="180"/>
      <c r="BN12" s="180"/>
      <c r="BO12" s="180"/>
      <c r="BP12" s="180"/>
      <c r="BQ12" s="180"/>
      <c r="BR12" s="180"/>
      <c r="BS12" s="180"/>
      <c r="BT12" s="180"/>
      <c r="BU12" s="180"/>
      <c r="BV12" s="180"/>
      <c r="BW12" s="180"/>
      <c r="BX12" s="180"/>
      <c r="BY12" s="180"/>
      <c r="BZ12" s="180"/>
      <c r="CA12" s="180"/>
      <c r="CB12" s="180"/>
      <c r="CC12" s="180"/>
      <c r="CD12" s="180"/>
      <c r="CE12" s="180"/>
      <c r="CF12" s="180"/>
      <c r="CG12" s="180"/>
      <c r="CH12" s="180"/>
      <c r="CI12" s="180"/>
      <c r="CJ12" s="180"/>
    </row>
    <row r="13" spans="1:88" x14ac:dyDescent="0.25">
      <c r="A13" s="185" t="s">
        <v>908</v>
      </c>
      <c r="B13" s="185"/>
      <c r="C13" s="185"/>
      <c r="D13" s="185"/>
      <c r="E13" s="185"/>
      <c r="F13" s="185"/>
      <c r="G13" s="185"/>
      <c r="H13" s="185"/>
      <c r="I13" s="185"/>
      <c r="J13" s="185"/>
      <c r="K13" s="185"/>
      <c r="L13" s="185"/>
      <c r="M13" s="185"/>
      <c r="N13" s="185"/>
      <c r="O13" s="185"/>
      <c r="P13" s="185"/>
      <c r="Q13" s="185"/>
      <c r="R13" s="185"/>
      <c r="S13" s="185"/>
      <c r="T13" s="185"/>
      <c r="U13" s="185"/>
      <c r="V13" s="185"/>
      <c r="W13" s="185"/>
      <c r="X13" s="185"/>
      <c r="Y13" s="185"/>
      <c r="Z13" s="185"/>
      <c r="AA13" s="185"/>
      <c r="AB13" s="185"/>
      <c r="AC13" s="185"/>
      <c r="AD13" s="185"/>
      <c r="AE13" s="185"/>
      <c r="AF13" s="185"/>
      <c r="AG13" s="185"/>
      <c r="AH13" s="185"/>
      <c r="AI13" s="185"/>
      <c r="AJ13" s="185"/>
      <c r="AK13" s="185"/>
      <c r="AL13" s="185"/>
      <c r="AM13" s="185"/>
      <c r="AN13" s="185"/>
      <c r="AO13" s="185"/>
      <c r="AP13" s="185"/>
      <c r="AQ13" s="185"/>
      <c r="AR13" s="185"/>
      <c r="AS13" s="185"/>
      <c r="AT13" s="185"/>
      <c r="AU13" s="185"/>
      <c r="AV13" s="185"/>
      <c r="AW13" s="185"/>
      <c r="AX13" s="185"/>
      <c r="AY13" s="185"/>
      <c r="AZ13" s="185"/>
      <c r="BA13" s="185"/>
      <c r="BB13" s="185"/>
      <c r="BC13" s="185"/>
      <c r="BD13" s="185"/>
      <c r="BE13" s="185"/>
      <c r="BF13" s="185"/>
      <c r="BG13" s="185"/>
      <c r="BH13" s="185"/>
      <c r="BI13" s="185"/>
      <c r="BJ13" s="185"/>
      <c r="BK13" s="185"/>
      <c r="BL13" s="185"/>
      <c r="BM13" s="185"/>
      <c r="BN13" s="185"/>
      <c r="BO13" s="185"/>
      <c r="BP13" s="185"/>
      <c r="BQ13" s="185"/>
      <c r="BR13" s="185"/>
      <c r="BS13" s="185"/>
      <c r="BT13" s="185"/>
      <c r="BU13" s="185"/>
      <c r="BV13" s="185"/>
      <c r="BW13" s="185"/>
      <c r="BX13" s="185"/>
      <c r="BY13" s="185"/>
      <c r="BZ13" s="185"/>
      <c r="CA13" s="185"/>
      <c r="CB13" s="185"/>
      <c r="CC13" s="185"/>
      <c r="CD13" s="185"/>
      <c r="CE13" s="185"/>
      <c r="CF13" s="185"/>
      <c r="CG13" s="185"/>
      <c r="CH13" s="185"/>
      <c r="CI13" s="185"/>
      <c r="CJ13" s="85"/>
    </row>
    <row r="14" spans="1:88" x14ac:dyDescent="0.25">
      <c r="A14" s="231" t="s">
        <v>1768</v>
      </c>
      <c r="B14" s="231"/>
      <c r="C14" s="231"/>
      <c r="D14" s="231"/>
      <c r="E14" s="231"/>
      <c r="F14" s="231"/>
      <c r="G14" s="231"/>
      <c r="H14" s="231"/>
      <c r="I14" s="231"/>
      <c r="J14" s="231"/>
      <c r="K14" s="231"/>
      <c r="L14" s="231"/>
      <c r="M14" s="231"/>
      <c r="N14" s="231"/>
      <c r="O14" s="231"/>
      <c r="P14" s="231"/>
      <c r="Q14" s="231"/>
      <c r="R14" s="231"/>
      <c r="S14" s="231"/>
      <c r="T14" s="231"/>
      <c r="U14" s="231"/>
      <c r="V14" s="231"/>
      <c r="W14" s="231"/>
      <c r="X14" s="231"/>
      <c r="Y14" s="231"/>
      <c r="Z14" s="231"/>
      <c r="AA14" s="231"/>
      <c r="AB14" s="231"/>
      <c r="AC14" s="231"/>
      <c r="AD14" s="231"/>
      <c r="AE14" s="231"/>
      <c r="AF14" s="231"/>
      <c r="AG14" s="231"/>
      <c r="AH14" s="231"/>
      <c r="AI14" s="231"/>
      <c r="AJ14" s="231"/>
      <c r="AK14" s="231"/>
      <c r="AL14" s="231"/>
      <c r="AM14" s="231"/>
      <c r="AN14" s="231"/>
      <c r="AO14" s="231"/>
      <c r="AP14" s="231"/>
      <c r="AQ14" s="231"/>
      <c r="AR14" s="231"/>
      <c r="AS14" s="231"/>
      <c r="AT14" s="231"/>
      <c r="AU14" s="231"/>
      <c r="AV14" s="231"/>
      <c r="AW14" s="231"/>
      <c r="AX14" s="231"/>
      <c r="AY14" s="231"/>
      <c r="AZ14" s="231"/>
      <c r="BA14" s="231"/>
      <c r="BB14" s="231"/>
      <c r="BC14" s="231"/>
      <c r="BD14" s="231"/>
      <c r="BE14" s="231"/>
      <c r="BF14" s="231"/>
      <c r="BG14" s="231"/>
      <c r="BH14" s="231"/>
      <c r="BI14" s="231"/>
      <c r="BJ14" s="231"/>
      <c r="BK14" s="231"/>
      <c r="BL14" s="231"/>
      <c r="BM14" s="231"/>
      <c r="BN14" s="231"/>
      <c r="BO14" s="231"/>
      <c r="BP14" s="231"/>
      <c r="BQ14" s="231"/>
      <c r="BR14" s="231"/>
      <c r="BS14" s="231"/>
      <c r="BT14" s="231"/>
      <c r="BU14" s="231"/>
      <c r="BV14" s="231"/>
      <c r="BW14" s="231"/>
      <c r="BX14" s="231"/>
      <c r="BY14" s="231"/>
      <c r="BZ14" s="231"/>
      <c r="CA14" s="231"/>
      <c r="CB14" s="231"/>
      <c r="CC14" s="231"/>
      <c r="CD14" s="231"/>
      <c r="CE14" s="231"/>
      <c r="CF14" s="231"/>
      <c r="CG14" s="231"/>
      <c r="CH14" s="231"/>
      <c r="CI14" s="231"/>
      <c r="CJ14" s="85"/>
    </row>
    <row r="15" spans="1:88" x14ac:dyDescent="0.25">
      <c r="A15" s="192" t="str">
        <f xml:space="preserve"> IF(Вид_обучения="","",Вид_обучения)</f>
        <v/>
      </c>
      <c r="B15" s="192"/>
      <c r="C15" s="192"/>
      <c r="D15" s="192"/>
      <c r="E15" s="192"/>
      <c r="F15" s="192"/>
      <c r="G15" s="192"/>
      <c r="H15" s="192"/>
      <c r="I15" s="192"/>
      <c r="J15" s="192"/>
      <c r="K15" s="192"/>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192"/>
      <c r="AO15" s="192"/>
      <c r="AP15" s="192"/>
      <c r="AQ15" s="192"/>
      <c r="AR15" s="192"/>
      <c r="AS15" s="192"/>
      <c r="AT15" s="192"/>
      <c r="AU15" s="192"/>
      <c r="AV15" s="192"/>
      <c r="AW15" s="192"/>
      <c r="AX15" s="192"/>
      <c r="AY15" s="192"/>
      <c r="AZ15" s="192"/>
      <c r="BA15" s="192"/>
      <c r="BB15" s="192"/>
      <c r="BC15" s="192"/>
      <c r="BD15" s="192"/>
      <c r="BE15" s="192"/>
      <c r="BF15" s="192"/>
      <c r="BG15" s="192"/>
      <c r="BH15" s="192"/>
      <c r="BI15" s="192"/>
      <c r="BJ15" s="192"/>
      <c r="BK15" s="192"/>
      <c r="BL15" s="192"/>
      <c r="BM15" s="192"/>
      <c r="BN15" s="192"/>
      <c r="BO15" s="192"/>
      <c r="BP15" s="192"/>
      <c r="BQ15" s="192"/>
      <c r="BR15" s="192"/>
      <c r="BS15" s="192"/>
      <c r="BT15" s="192"/>
      <c r="BU15" s="192"/>
      <c r="BV15" s="192"/>
      <c r="BW15" s="192"/>
      <c r="BX15" s="192"/>
      <c r="BY15" s="192"/>
      <c r="BZ15" s="192"/>
      <c r="CA15" s="192"/>
      <c r="CB15" s="192"/>
      <c r="CC15" s="192"/>
      <c r="CD15" s="192"/>
      <c r="CE15" s="192"/>
      <c r="CF15" s="192"/>
      <c r="CG15" s="192"/>
      <c r="CH15" s="192"/>
      <c r="CI15" s="192"/>
      <c r="CJ15" s="85"/>
    </row>
    <row r="16" spans="1:88" x14ac:dyDescent="0.25">
      <c r="A16" s="188" t="s">
        <v>909</v>
      </c>
      <c r="B16" s="188"/>
      <c r="C16" s="188"/>
      <c r="D16" s="188"/>
      <c r="E16" s="188"/>
      <c r="F16" s="188"/>
      <c r="G16" s="188"/>
      <c r="H16" s="188"/>
      <c r="I16" s="188"/>
      <c r="J16" s="188"/>
      <c r="K16" s="188"/>
      <c r="L16" s="188"/>
      <c r="M16" s="188"/>
      <c r="N16" s="188"/>
      <c r="O16" s="188"/>
      <c r="P16" s="188"/>
      <c r="Q16" s="188"/>
      <c r="R16" s="188"/>
      <c r="S16" s="188"/>
      <c r="T16" s="188"/>
      <c r="U16" s="188"/>
      <c r="V16" s="188"/>
      <c r="W16" s="188"/>
      <c r="X16" s="188"/>
      <c r="Y16" s="188"/>
      <c r="Z16" s="188"/>
      <c r="AA16" s="188"/>
      <c r="AB16" s="188"/>
      <c r="AC16" s="188"/>
      <c r="AD16" s="188"/>
      <c r="AE16" s="188"/>
      <c r="AF16" s="188"/>
      <c r="AG16" s="188"/>
      <c r="AH16" s="188"/>
      <c r="AI16" s="188"/>
      <c r="AJ16" s="188"/>
      <c r="AK16" s="188"/>
      <c r="AL16" s="188"/>
      <c r="AM16" s="188"/>
      <c r="AN16" s="188"/>
      <c r="AO16" s="188"/>
      <c r="AP16" s="188"/>
      <c r="AQ16" s="188"/>
      <c r="AR16" s="188"/>
      <c r="AS16" s="188"/>
      <c r="AT16" s="188"/>
      <c r="AU16" s="188"/>
      <c r="AV16" s="188"/>
      <c r="AW16" s="188"/>
      <c r="AX16" s="188"/>
      <c r="AY16" s="188"/>
      <c r="AZ16" s="188"/>
      <c r="BA16" s="188"/>
      <c r="BB16" s="188"/>
      <c r="BC16" s="188"/>
      <c r="BD16" s="188"/>
      <c r="BE16" s="188"/>
      <c r="BF16" s="188"/>
      <c r="BG16" s="188"/>
      <c r="BH16" s="188"/>
      <c r="BI16" s="188"/>
      <c r="BJ16" s="188"/>
      <c r="BK16" s="188"/>
      <c r="BL16" s="188"/>
      <c r="BM16" s="188"/>
      <c r="BN16" s="188"/>
      <c r="BO16" s="188"/>
      <c r="BP16" s="188"/>
      <c r="BQ16" s="188"/>
      <c r="BR16" s="188"/>
      <c r="BS16" s="188"/>
      <c r="BT16" s="188"/>
      <c r="BU16" s="188"/>
      <c r="BV16" s="188"/>
      <c r="BW16" s="188"/>
      <c r="BX16" s="188"/>
      <c r="BY16" s="188"/>
      <c r="BZ16" s="188"/>
      <c r="CA16" s="188"/>
      <c r="CB16" s="188"/>
      <c r="CC16" s="188"/>
      <c r="CD16" s="188"/>
      <c r="CE16" s="188"/>
      <c r="CF16" s="188"/>
      <c r="CG16" s="188"/>
      <c r="CH16" s="188"/>
      <c r="CI16" s="188"/>
      <c r="CJ16" s="85"/>
    </row>
    <row r="17" spans="1:88" x14ac:dyDescent="0.25">
      <c r="A17" s="181" t="s">
        <v>1769</v>
      </c>
      <c r="B17" s="181"/>
      <c r="C17" s="181"/>
      <c r="D17" s="181"/>
      <c r="E17" s="181"/>
      <c r="F17" s="181"/>
      <c r="G17" s="181"/>
      <c r="H17" s="181"/>
      <c r="I17" s="181"/>
      <c r="J17" s="181"/>
      <c r="K17" s="181"/>
      <c r="L17" s="181"/>
      <c r="M17" s="181"/>
      <c r="N17" s="181"/>
      <c r="O17" s="181"/>
      <c r="P17" s="181"/>
      <c r="Q17" s="181"/>
      <c r="R17" s="181"/>
      <c r="S17" s="181"/>
      <c r="T17" s="181"/>
      <c r="U17" s="181"/>
      <c r="V17" s="181"/>
      <c r="W17" s="181"/>
      <c r="X17" s="181"/>
      <c r="Y17" s="181"/>
      <c r="Z17" s="181"/>
      <c r="AA17" s="181"/>
      <c r="AB17" s="181"/>
      <c r="AC17" s="181"/>
      <c r="AD17" s="181"/>
      <c r="AE17" s="181"/>
      <c r="AF17" s="181"/>
      <c r="AG17" s="181"/>
      <c r="AH17" s="181"/>
      <c r="AI17" s="181"/>
      <c r="AJ17" s="181"/>
      <c r="AK17" s="181"/>
      <c r="AL17" s="181"/>
      <c r="AM17" s="181"/>
      <c r="AN17" s="181"/>
      <c r="AO17" s="181"/>
      <c r="AP17" s="181"/>
      <c r="AQ17" s="181"/>
      <c r="AR17" s="181"/>
      <c r="AS17" s="181"/>
      <c r="AT17" s="181"/>
      <c r="AU17" s="181"/>
      <c r="AV17" s="181"/>
      <c r="AW17" s="181"/>
      <c r="AX17" s="181"/>
      <c r="AY17" s="181"/>
      <c r="AZ17" s="181"/>
      <c r="BA17" s="181"/>
      <c r="BB17" s="181"/>
      <c r="BC17" s="181"/>
      <c r="BD17" s="181"/>
      <c r="BE17" s="181"/>
      <c r="BF17" s="181"/>
      <c r="BG17" s="181"/>
      <c r="BH17" s="181"/>
      <c r="BI17" s="181"/>
      <c r="BJ17" s="181"/>
      <c r="BK17" s="181"/>
      <c r="BL17" s="181"/>
      <c r="BM17" s="181"/>
      <c r="BN17" s="181"/>
      <c r="BO17" s="181"/>
      <c r="BP17" s="181"/>
      <c r="BQ17" s="181"/>
      <c r="BR17" s="181"/>
      <c r="BS17" s="181"/>
      <c r="BT17" s="181"/>
      <c r="BU17" s="181"/>
      <c r="BV17" s="181"/>
      <c r="BW17" s="181"/>
      <c r="BX17" s="181"/>
      <c r="BY17" s="181"/>
      <c r="BZ17" s="181"/>
      <c r="CA17" s="181"/>
      <c r="CB17" s="181"/>
      <c r="CC17" s="181"/>
      <c r="CD17" s="181"/>
      <c r="CE17" s="181"/>
      <c r="CF17" s="181"/>
      <c r="CG17" s="181"/>
      <c r="CH17" s="181"/>
      <c r="CI17" s="181"/>
      <c r="CJ17" s="85"/>
    </row>
    <row r="18" spans="1:88" x14ac:dyDescent="0.25">
      <c r="A18" s="183" t="str">
        <f>IF(Название_цикла="","",Название_цикла)</f>
        <v/>
      </c>
      <c r="B18" s="183"/>
      <c r="C18" s="183"/>
      <c r="D18" s="183"/>
      <c r="E18" s="183"/>
      <c r="F18" s="183"/>
      <c r="G18" s="183"/>
      <c r="H18" s="183"/>
      <c r="I18" s="183"/>
      <c r="J18" s="183"/>
      <c r="K18" s="183"/>
      <c r="L18" s="183"/>
      <c r="M18" s="183"/>
      <c r="N18" s="183"/>
      <c r="O18" s="183"/>
      <c r="P18" s="183"/>
      <c r="Q18" s="183"/>
      <c r="R18" s="183"/>
      <c r="S18" s="183"/>
      <c r="T18" s="183"/>
      <c r="U18" s="183"/>
      <c r="V18" s="183"/>
      <c r="W18" s="183"/>
      <c r="X18" s="183"/>
      <c r="Y18" s="183"/>
      <c r="Z18" s="183"/>
      <c r="AA18" s="183"/>
      <c r="AB18" s="183"/>
      <c r="AC18" s="183"/>
      <c r="AD18" s="183"/>
      <c r="AE18" s="183"/>
      <c r="AF18" s="183"/>
      <c r="AG18" s="183"/>
      <c r="AH18" s="183"/>
      <c r="AI18" s="183"/>
      <c r="AJ18" s="183"/>
      <c r="AK18" s="183"/>
      <c r="AL18" s="183"/>
      <c r="AM18" s="183"/>
      <c r="AN18" s="183"/>
      <c r="AO18" s="183"/>
      <c r="AP18" s="183"/>
      <c r="AQ18" s="183"/>
      <c r="AR18" s="183"/>
      <c r="AS18" s="183"/>
      <c r="AT18" s="183"/>
      <c r="AU18" s="183"/>
      <c r="AV18" s="183"/>
      <c r="AW18" s="183"/>
      <c r="AX18" s="183"/>
      <c r="AY18" s="183"/>
      <c r="AZ18" s="183"/>
      <c r="BA18" s="183"/>
      <c r="BB18" s="183"/>
      <c r="BC18" s="183"/>
      <c r="BD18" s="183"/>
      <c r="BE18" s="183"/>
      <c r="BF18" s="183"/>
      <c r="BG18" s="183"/>
      <c r="BH18" s="183"/>
      <c r="BI18" s="183"/>
      <c r="BJ18" s="183"/>
      <c r="BK18" s="183"/>
      <c r="BL18" s="183"/>
      <c r="BM18" s="183"/>
      <c r="BN18" s="183"/>
      <c r="BO18" s="183"/>
      <c r="BP18" s="183"/>
      <c r="BQ18" s="183"/>
      <c r="BR18" s="183"/>
      <c r="BS18" s="183"/>
      <c r="BT18" s="183"/>
      <c r="BU18" s="183"/>
      <c r="BV18" s="183"/>
      <c r="BW18" s="183"/>
      <c r="BX18" s="183"/>
      <c r="BY18" s="183"/>
      <c r="BZ18" s="183"/>
      <c r="CA18" s="183"/>
      <c r="CB18" s="183"/>
      <c r="CC18" s="183"/>
      <c r="CD18" s="183"/>
      <c r="CE18" s="183"/>
      <c r="CF18" s="183"/>
      <c r="CG18" s="183"/>
      <c r="CH18" s="183"/>
      <c r="CI18" s="183"/>
      <c r="CJ18" s="85"/>
    </row>
    <row r="19" spans="1:88" x14ac:dyDescent="0.25">
      <c r="A19" s="184" t="s">
        <v>910</v>
      </c>
      <c r="B19" s="184"/>
      <c r="C19" s="184"/>
      <c r="D19" s="184"/>
      <c r="E19" s="184"/>
      <c r="F19" s="184"/>
      <c r="G19" s="184"/>
      <c r="H19" s="184"/>
      <c r="I19" s="184"/>
      <c r="J19" s="184"/>
      <c r="K19" s="184"/>
      <c r="L19" s="184"/>
      <c r="M19" s="184"/>
      <c r="N19" s="184"/>
      <c r="O19" s="184"/>
      <c r="P19" s="184"/>
      <c r="Q19" s="184"/>
      <c r="R19" s="184"/>
      <c r="S19" s="184"/>
      <c r="T19" s="184"/>
      <c r="U19" s="184"/>
      <c r="V19" s="184"/>
      <c r="W19" s="184"/>
      <c r="X19" s="184"/>
      <c r="Y19" s="184"/>
      <c r="Z19" s="184"/>
      <c r="AA19" s="184"/>
      <c r="AB19" s="184"/>
      <c r="AC19" s="184"/>
      <c r="AD19" s="184"/>
      <c r="AE19" s="184"/>
      <c r="AF19" s="184"/>
      <c r="AG19" s="184"/>
      <c r="AH19" s="184"/>
      <c r="AI19" s="184"/>
      <c r="AJ19" s="184"/>
      <c r="AK19" s="184"/>
      <c r="AL19" s="184"/>
      <c r="AM19" s="184"/>
      <c r="AN19" s="184"/>
      <c r="AO19" s="184"/>
      <c r="AP19" s="184"/>
      <c r="AQ19" s="184"/>
      <c r="AR19" s="184"/>
      <c r="AS19" s="184"/>
      <c r="AT19" s="184"/>
      <c r="AU19" s="184"/>
      <c r="AV19" s="184"/>
      <c r="AW19" s="184"/>
      <c r="AX19" s="184"/>
      <c r="AY19" s="184"/>
      <c r="AZ19" s="184"/>
      <c r="BA19" s="184"/>
      <c r="BB19" s="184"/>
      <c r="BC19" s="184"/>
      <c r="BD19" s="184"/>
      <c r="BE19" s="184"/>
      <c r="BF19" s="184"/>
      <c r="BG19" s="184"/>
      <c r="BH19" s="184"/>
      <c r="BI19" s="184"/>
      <c r="BJ19" s="184"/>
      <c r="BK19" s="184"/>
      <c r="BL19" s="184"/>
      <c r="BM19" s="184"/>
      <c r="BN19" s="184"/>
      <c r="BO19" s="184"/>
      <c r="BP19" s="184"/>
      <c r="BQ19" s="184"/>
      <c r="BR19" s="184"/>
      <c r="BS19" s="184"/>
      <c r="BT19" s="184"/>
      <c r="BU19" s="184"/>
      <c r="BV19" s="184"/>
      <c r="BW19" s="184"/>
      <c r="BX19" s="184"/>
      <c r="BY19" s="184"/>
      <c r="BZ19" s="184"/>
      <c r="CA19" s="184"/>
      <c r="CB19" s="184"/>
      <c r="CC19" s="184"/>
      <c r="CD19" s="184"/>
      <c r="CE19" s="184"/>
      <c r="CF19" s="184"/>
      <c r="CG19" s="184"/>
      <c r="CH19" s="184"/>
      <c r="CI19" s="184"/>
      <c r="CJ19" s="85"/>
    </row>
    <row r="20" spans="1:88" x14ac:dyDescent="0.25">
      <c r="A20" s="185" t="s">
        <v>42</v>
      </c>
      <c r="B20" s="185"/>
      <c r="C20" s="185"/>
      <c r="D20" s="185"/>
      <c r="E20" s="185"/>
      <c r="F20" s="185"/>
      <c r="G20" s="185"/>
      <c r="H20" s="185"/>
      <c r="I20" s="183" t="str">
        <f xml:space="preserve"> IF(Кафедра ="","",Кафедра)</f>
        <v/>
      </c>
      <c r="J20" s="183"/>
      <c r="K20" s="183"/>
      <c r="L20" s="183"/>
      <c r="M20" s="183"/>
      <c r="N20" s="183"/>
      <c r="O20" s="183"/>
      <c r="P20" s="183"/>
      <c r="Q20" s="183"/>
      <c r="R20" s="183"/>
      <c r="S20" s="183"/>
      <c r="T20" s="183"/>
      <c r="U20" s="183"/>
      <c r="V20" s="183"/>
      <c r="W20" s="183"/>
      <c r="X20" s="183"/>
      <c r="Y20" s="183"/>
      <c r="Z20" s="183"/>
      <c r="AA20" s="183"/>
      <c r="AB20" s="183"/>
      <c r="AC20" s="183"/>
      <c r="AD20" s="183"/>
      <c r="AE20" s="183"/>
      <c r="AF20" s="183"/>
      <c r="AG20" s="183"/>
      <c r="AH20" s="183"/>
      <c r="AI20" s="183"/>
      <c r="AJ20" s="183"/>
      <c r="AK20" s="183"/>
      <c r="AL20" s="183"/>
      <c r="AM20" s="183"/>
      <c r="AN20" s="183"/>
      <c r="AO20" s="183"/>
      <c r="AP20" s="183"/>
      <c r="AQ20" s="183"/>
      <c r="AR20" s="183"/>
      <c r="AS20" s="183"/>
      <c r="AT20" s="183"/>
      <c r="AU20" s="183"/>
      <c r="AV20" s="183"/>
      <c r="AW20" s="183"/>
      <c r="AX20" s="183"/>
      <c r="AY20" s="183"/>
      <c r="AZ20" s="183"/>
      <c r="BA20" s="183"/>
      <c r="BB20" s="183"/>
      <c r="BC20" s="183"/>
      <c r="BD20" s="183"/>
      <c r="BE20" s="183"/>
      <c r="BF20" s="183"/>
      <c r="BG20" s="183"/>
      <c r="BH20" s="183"/>
      <c r="BI20" s="183"/>
      <c r="BJ20" s="183"/>
      <c r="BK20" s="183"/>
      <c r="BL20" s="183"/>
      <c r="BM20" s="183"/>
      <c r="BN20" s="183"/>
      <c r="BO20" s="183"/>
      <c r="BP20" s="183"/>
      <c r="BQ20" s="183"/>
      <c r="BR20" s="183"/>
      <c r="BS20" s="183"/>
      <c r="BT20" s="183"/>
      <c r="BU20" s="183"/>
      <c r="BV20" s="183"/>
      <c r="BW20" s="183"/>
      <c r="BX20" s="183"/>
      <c r="BY20" s="183"/>
      <c r="BZ20" s="183"/>
      <c r="CA20" s="183"/>
      <c r="CB20" s="183"/>
      <c r="CC20" s="183"/>
      <c r="CD20" s="183"/>
      <c r="CE20" s="183"/>
      <c r="CF20" s="183"/>
      <c r="CG20" s="183"/>
      <c r="CH20" s="183"/>
      <c r="CI20" s="183"/>
      <c r="CJ20" s="85"/>
    </row>
    <row r="21" spans="1:88" x14ac:dyDescent="0.25">
      <c r="A21" s="85"/>
      <c r="B21" s="85"/>
      <c r="C21" s="85"/>
      <c r="D21" s="85"/>
      <c r="E21" s="85"/>
      <c r="F21" s="85"/>
      <c r="G21" s="85"/>
      <c r="H21" s="85"/>
      <c r="I21" s="188" t="s">
        <v>911</v>
      </c>
      <c r="J21" s="188"/>
      <c r="K21" s="188"/>
      <c r="L21" s="188"/>
      <c r="M21" s="188"/>
      <c r="N21" s="188"/>
      <c r="O21" s="188"/>
      <c r="P21" s="188"/>
      <c r="Q21" s="188"/>
      <c r="R21" s="188"/>
      <c r="S21" s="188"/>
      <c r="T21" s="188"/>
      <c r="U21" s="188"/>
      <c r="V21" s="188"/>
      <c r="W21" s="188"/>
      <c r="X21" s="188"/>
      <c r="Y21" s="188"/>
      <c r="Z21" s="188"/>
      <c r="AA21" s="188"/>
      <c r="AB21" s="188"/>
      <c r="AC21" s="188"/>
      <c r="AD21" s="188"/>
      <c r="AE21" s="188"/>
      <c r="AF21" s="188"/>
      <c r="AG21" s="188"/>
      <c r="AH21" s="188"/>
      <c r="AI21" s="188"/>
      <c r="AJ21" s="188"/>
      <c r="AK21" s="188"/>
      <c r="AL21" s="188"/>
      <c r="AM21" s="188"/>
      <c r="AN21" s="188"/>
      <c r="AO21" s="188"/>
      <c r="AP21" s="188"/>
      <c r="AQ21" s="188"/>
      <c r="AR21" s="188"/>
      <c r="AS21" s="188"/>
      <c r="AT21" s="188"/>
      <c r="AU21" s="188"/>
      <c r="AV21" s="188"/>
      <c r="AW21" s="188"/>
      <c r="AX21" s="188"/>
      <c r="AY21" s="188"/>
      <c r="AZ21" s="188"/>
      <c r="BA21" s="188"/>
      <c r="BB21" s="188"/>
      <c r="BC21" s="188"/>
      <c r="BD21" s="188"/>
      <c r="BE21" s="188"/>
      <c r="BF21" s="188"/>
      <c r="BG21" s="188"/>
      <c r="BH21" s="188"/>
      <c r="BI21" s="188"/>
      <c r="BJ21" s="188"/>
      <c r="BK21" s="188"/>
      <c r="BL21" s="188"/>
      <c r="BM21" s="188"/>
      <c r="BN21" s="188"/>
      <c r="BO21" s="188"/>
      <c r="BP21" s="188"/>
      <c r="BQ21" s="188"/>
      <c r="BR21" s="188"/>
      <c r="BS21" s="188"/>
      <c r="BT21" s="188"/>
      <c r="BU21" s="188"/>
      <c r="BV21" s="188"/>
      <c r="BW21" s="188"/>
      <c r="BX21" s="188"/>
      <c r="BY21" s="188"/>
      <c r="BZ21" s="188"/>
      <c r="CA21" s="188"/>
      <c r="CB21" s="188"/>
      <c r="CC21" s="188"/>
      <c r="CD21" s="188"/>
      <c r="CE21" s="188"/>
      <c r="CF21" s="188"/>
      <c r="CG21" s="188"/>
      <c r="CH21" s="188"/>
      <c r="CI21" s="188"/>
      <c r="CJ21" s="85"/>
    </row>
    <row r="22" spans="1:88" ht="11.25" customHeight="1" x14ac:dyDescent="0.25">
      <c r="A22" s="180" t="s">
        <v>1747</v>
      </c>
      <c r="B22" s="180"/>
      <c r="C22" s="180"/>
      <c r="D22" s="180"/>
      <c r="E22" s="180"/>
      <c r="F22" s="180"/>
      <c r="G22" s="180"/>
      <c r="H22" s="180"/>
      <c r="I22" s="180"/>
      <c r="J22" s="180"/>
      <c r="K22" s="180"/>
      <c r="L22" s="180"/>
      <c r="M22" s="180"/>
      <c r="N22" s="180"/>
      <c r="O22" s="180"/>
      <c r="P22" s="180"/>
      <c r="Q22" s="180"/>
      <c r="R22" s="180"/>
      <c r="S22" s="180"/>
      <c r="T22" s="180"/>
      <c r="U22" s="180"/>
      <c r="V22" s="180"/>
      <c r="W22" s="180"/>
      <c r="X22" s="180"/>
      <c r="Y22" s="183" t="str">
        <f>"« "&amp;IF(Начало_обучения="","   ",TEXT(Начало_обучения,"дд"))&amp;" »"</f>
        <v>«     »</v>
      </c>
      <c r="Z22" s="183"/>
      <c r="AA22" s="183"/>
      <c r="AB22" s="183"/>
      <c r="AC22" s="183" t="str">
        <f ca="1">IF(Начало_обучения="","   ",INDIRECT("Справочники!Q"&amp;(MONTH(Начало_обучения)+1)))</f>
        <v xml:space="preserve">   </v>
      </c>
      <c r="AD22" s="183"/>
      <c r="AE22" s="183"/>
      <c r="AF22" s="183"/>
      <c r="AG22" s="183"/>
      <c r="AH22" s="183"/>
      <c r="AI22" s="183"/>
      <c r="AJ22" s="183"/>
      <c r="AK22" s="183"/>
      <c r="AL22" s="183"/>
      <c r="AM22" s="183"/>
      <c r="AN22" s="183"/>
      <c r="AO22" s="183"/>
      <c r="AP22" s="183"/>
      <c r="AQ22" s="183"/>
      <c r="AR22" s="183"/>
      <c r="AS22" s="183"/>
      <c r="AT22" s="183"/>
      <c r="AU22" s="183" t="str">
        <f>IF(Начало_обучения=""," 20  ",YEAR(Начало_обучения))&amp;" г."</f>
        <v xml:space="preserve"> 20   г.</v>
      </c>
      <c r="AV22" s="183"/>
      <c r="AW22" s="183"/>
      <c r="AX22" s="183"/>
      <c r="AY22" s="183"/>
      <c r="AZ22" s="187" t="s">
        <v>21</v>
      </c>
      <c r="BA22" s="187"/>
      <c r="BB22" s="183" t="str">
        <f>"« "&amp;IF(Конец_обучения="","   ",TEXT(Конец_обучения,"дд"))&amp;" »"</f>
        <v>«     »</v>
      </c>
      <c r="BC22" s="183"/>
      <c r="BD22" s="183"/>
      <c r="BE22" s="183"/>
      <c r="BF22" s="183" t="str">
        <f ca="1">IF(Конец_обучения="","   ",INDIRECT("Справочники!Q"&amp;(MONTH(Конец_обучения)+1)))</f>
        <v xml:space="preserve">   </v>
      </c>
      <c r="BG22" s="183"/>
      <c r="BH22" s="183"/>
      <c r="BI22" s="183"/>
      <c r="BJ22" s="183"/>
      <c r="BK22" s="183"/>
      <c r="BL22" s="183"/>
      <c r="BM22" s="183"/>
      <c r="BN22" s="183"/>
      <c r="BO22" s="183"/>
      <c r="BP22" s="183"/>
      <c r="BQ22" s="183"/>
      <c r="BR22" s="183"/>
      <c r="BS22" s="183"/>
      <c r="BT22" s="183"/>
      <c r="BU22" s="183"/>
      <c r="BV22" s="183"/>
      <c r="BW22" s="183"/>
      <c r="BX22" s="183" t="str">
        <f>IF(Конец_обучения="","20   ",YEAR(Конец_обучения))&amp;" г."</f>
        <v>20    г.</v>
      </c>
      <c r="BY22" s="183"/>
      <c r="BZ22" s="183"/>
      <c r="CA22" s="183"/>
      <c r="CB22" s="183"/>
      <c r="CC22" s="85"/>
      <c r="CD22" s="85"/>
      <c r="CE22" s="85"/>
      <c r="CF22" s="85"/>
      <c r="CG22" s="85"/>
      <c r="CH22" s="85"/>
      <c r="CI22" s="85"/>
      <c r="CJ22" s="85"/>
    </row>
    <row r="23" spans="1:88" ht="11.25" customHeight="1" x14ac:dyDescent="0.25">
      <c r="A23" s="180" t="s">
        <v>912</v>
      </c>
      <c r="B23" s="180"/>
      <c r="C23" s="180"/>
      <c r="D23" s="180"/>
      <c r="E23" s="180"/>
      <c r="F23" s="180"/>
      <c r="G23" s="180"/>
      <c r="H23" s="180"/>
      <c r="I23" s="180"/>
      <c r="J23" s="180"/>
      <c r="K23" s="180"/>
      <c r="L23" s="180"/>
      <c r="M23" s="180"/>
      <c r="N23" s="180"/>
      <c r="O23" s="183" t="str">
        <f>IF(Очн_дистанционн="","","Очн_дистанцион")</f>
        <v/>
      </c>
      <c r="P23" s="183"/>
      <c r="Q23" s="183"/>
      <c r="R23" s="183"/>
      <c r="S23" s="183"/>
      <c r="T23" s="183"/>
      <c r="U23" s="183"/>
      <c r="V23" s="183"/>
      <c r="W23" s="183"/>
      <c r="X23" s="183"/>
      <c r="Y23" s="183"/>
      <c r="Z23" s="183"/>
      <c r="AA23" s="183"/>
      <c r="AB23" s="183"/>
      <c r="AC23" s="183"/>
      <c r="AD23" s="183"/>
      <c r="AE23" s="183"/>
      <c r="AF23" s="183"/>
      <c r="AG23" s="183"/>
      <c r="AH23" s="183"/>
      <c r="AI23" s="183"/>
      <c r="AJ23" s="183"/>
      <c r="AK23" s="183"/>
      <c r="AL23" s="183"/>
      <c r="AM23" s="183"/>
      <c r="AN23" s="183"/>
      <c r="AO23" s="183"/>
      <c r="AP23" s="183"/>
      <c r="AQ23" s="183"/>
      <c r="AR23" s="183"/>
      <c r="AS23" s="183"/>
      <c r="AT23" s="183"/>
      <c r="AU23" s="183"/>
      <c r="AV23" s="183"/>
      <c r="AW23" s="183"/>
      <c r="AX23" s="183"/>
      <c r="AY23" s="183"/>
      <c r="AZ23" s="183"/>
      <c r="BA23" s="183"/>
      <c r="BB23" s="183"/>
      <c r="BC23" s="183"/>
      <c r="BD23" s="183"/>
      <c r="BE23" s="183"/>
      <c r="BF23" s="183"/>
      <c r="BG23" s="183"/>
      <c r="BH23" s="183"/>
      <c r="BI23" s="183"/>
      <c r="BJ23" s="183"/>
      <c r="BK23" s="183"/>
      <c r="BL23" s="183"/>
      <c r="BM23" s="183"/>
      <c r="BN23" s="183"/>
      <c r="BO23" s="183"/>
      <c r="BP23" s="183"/>
      <c r="BQ23" s="183"/>
      <c r="BR23" s="183"/>
      <c r="BS23" s="183"/>
      <c r="BT23" s="183"/>
      <c r="BU23" s="183"/>
      <c r="BV23" s="183"/>
      <c r="BW23" s="183"/>
      <c r="BX23" s="183"/>
      <c r="BY23" s="183"/>
      <c r="BZ23" s="183"/>
      <c r="CA23" s="183"/>
      <c r="CB23" s="183"/>
      <c r="CC23" s="183"/>
      <c r="CD23" s="183"/>
      <c r="CE23" s="183"/>
      <c r="CF23" s="183"/>
      <c r="CG23" s="183"/>
      <c r="CH23" s="85"/>
      <c r="CI23" s="85"/>
      <c r="CJ23" s="85"/>
    </row>
    <row r="24" spans="1:88" ht="11.25" customHeight="1" x14ac:dyDescent="0.25">
      <c r="A24" s="85"/>
      <c r="B24" s="85"/>
      <c r="C24" s="85"/>
      <c r="D24" s="85"/>
      <c r="E24" s="230" t="s">
        <v>1751</v>
      </c>
      <c r="F24" s="230"/>
      <c r="G24" s="230"/>
      <c r="H24" s="230"/>
      <c r="I24" s="230"/>
      <c r="J24" s="230"/>
      <c r="K24" s="230"/>
      <c r="L24" s="230"/>
      <c r="M24" s="230"/>
      <c r="N24" s="230"/>
      <c r="O24" s="230"/>
      <c r="P24" s="230"/>
      <c r="Q24" s="230"/>
      <c r="R24" s="230"/>
      <c r="S24" s="230"/>
      <c r="T24" s="230"/>
      <c r="U24" s="230"/>
      <c r="V24" s="230"/>
      <c r="W24" s="230"/>
      <c r="X24" s="230"/>
      <c r="Y24" s="230"/>
      <c r="Z24" s="230"/>
      <c r="AA24" s="230"/>
      <c r="AB24" s="230"/>
      <c r="AC24" s="230"/>
      <c r="AD24" s="230"/>
      <c r="AE24" s="230"/>
      <c r="AF24" s="230"/>
      <c r="AG24" s="230"/>
      <c r="AH24" s="230"/>
      <c r="AI24" s="230"/>
      <c r="AJ24" s="230"/>
      <c r="AK24" s="230"/>
      <c r="AL24" s="230"/>
      <c r="AM24" s="230"/>
      <c r="AN24" s="230"/>
      <c r="AO24" s="230"/>
      <c r="AP24" s="230"/>
      <c r="AQ24" s="230"/>
      <c r="AR24" s="230"/>
      <c r="AS24" s="230"/>
      <c r="AT24" s="230"/>
      <c r="AU24" s="230"/>
      <c r="AV24" s="230"/>
      <c r="AW24" s="230"/>
      <c r="AX24" s="230"/>
      <c r="AY24" s="230"/>
      <c r="AZ24" s="230"/>
      <c r="BA24" s="230"/>
      <c r="BB24" s="230"/>
      <c r="BC24" s="230"/>
      <c r="BD24" s="230"/>
      <c r="BE24" s="230"/>
      <c r="BF24" s="230"/>
      <c r="BG24" s="230"/>
      <c r="BH24" s="230"/>
      <c r="BI24" s="230"/>
      <c r="BJ24" s="230"/>
      <c r="BK24" s="230"/>
      <c r="BL24" s="230"/>
      <c r="BM24" s="230"/>
      <c r="BN24" s="230"/>
      <c r="BO24" s="230"/>
      <c r="BP24" s="230"/>
      <c r="BQ24" s="230"/>
      <c r="BR24" s="230"/>
      <c r="BS24" s="230"/>
      <c r="BT24" s="230"/>
      <c r="BU24" s="230"/>
      <c r="BV24" s="230"/>
      <c r="BW24" s="230"/>
      <c r="BX24" s="230"/>
      <c r="BY24" s="230"/>
      <c r="BZ24" s="230"/>
      <c r="CA24" s="230"/>
      <c r="CB24" s="230"/>
      <c r="CC24" s="230"/>
      <c r="CD24" s="230"/>
      <c r="CE24" s="230"/>
      <c r="CF24" s="230"/>
      <c r="CG24" s="230"/>
      <c r="CH24" s="230"/>
      <c r="CI24" s="230"/>
      <c r="CJ24" s="85"/>
    </row>
    <row r="25" spans="1:88" x14ac:dyDescent="0.25">
      <c r="A25" s="181" t="s">
        <v>1752</v>
      </c>
      <c r="B25" s="181"/>
      <c r="C25" s="181"/>
      <c r="D25" s="181"/>
      <c r="E25" s="181"/>
      <c r="F25" s="181"/>
      <c r="G25" s="181"/>
      <c r="H25" s="181"/>
      <c r="I25" s="181"/>
      <c r="J25" s="181"/>
      <c r="K25" s="181"/>
      <c r="L25" s="181"/>
      <c r="M25" s="181"/>
      <c r="N25" s="181"/>
      <c r="O25" s="181"/>
      <c r="P25" s="181"/>
      <c r="Q25" s="181"/>
      <c r="R25" s="181"/>
      <c r="S25" s="181"/>
      <c r="T25" s="181"/>
      <c r="U25" s="181"/>
      <c r="V25" s="181"/>
      <c r="W25" s="181"/>
      <c r="X25" s="181"/>
      <c r="Y25" s="181"/>
      <c r="Z25" s="181"/>
      <c r="AA25" s="181"/>
      <c r="AB25" s="181"/>
      <c r="AC25" s="181"/>
      <c r="AD25" s="181"/>
      <c r="AE25" s="181"/>
      <c r="AF25" s="181"/>
      <c r="AG25" s="181"/>
      <c r="AH25" s="181"/>
      <c r="AI25" s="181"/>
      <c r="AJ25" s="181"/>
      <c r="AK25" s="181"/>
      <c r="AL25" s="181"/>
      <c r="AM25" s="181"/>
      <c r="AN25" s="181"/>
      <c r="AO25" s="181"/>
      <c r="AP25" s="181"/>
      <c r="AQ25" s="181"/>
      <c r="AR25" s="181"/>
      <c r="AS25" s="181"/>
      <c r="AT25" s="181"/>
      <c r="AU25" s="181"/>
      <c r="AV25" s="181"/>
      <c r="AW25" s="181"/>
      <c r="AX25" s="181"/>
      <c r="AY25" s="181"/>
      <c r="AZ25" s="181"/>
      <c r="BA25" s="181"/>
      <c r="BB25" s="181"/>
      <c r="BC25" s="181"/>
      <c r="BD25" s="181"/>
      <c r="BE25" s="181"/>
      <c r="BF25" s="181"/>
      <c r="BG25" s="181"/>
      <c r="BH25" s="181"/>
      <c r="BI25" s="181"/>
      <c r="BJ25" s="181"/>
      <c r="BK25" s="181"/>
      <c r="BL25" s="181"/>
      <c r="BM25" s="181"/>
      <c r="BN25" s="181"/>
      <c r="BO25" s="181"/>
      <c r="BP25" s="181"/>
      <c r="BQ25" s="181"/>
      <c r="BR25" s="181"/>
      <c r="BS25" s="181"/>
      <c r="BT25" s="181"/>
      <c r="BU25" s="181"/>
      <c r="BV25" s="181"/>
      <c r="BW25" s="181"/>
      <c r="BX25" s="181"/>
      <c r="BY25" s="181"/>
      <c r="BZ25" s="181"/>
      <c r="CA25" s="181"/>
      <c r="CB25" s="181"/>
      <c r="CC25" s="181"/>
      <c r="CD25" s="181"/>
      <c r="CE25" s="181"/>
      <c r="CF25" s="181"/>
      <c r="CG25" s="181"/>
      <c r="CH25" s="181"/>
      <c r="CI25" s="181"/>
      <c r="CJ25" s="85"/>
    </row>
    <row r="26" spans="1:88" x14ac:dyDescent="0.25">
      <c r="A26" s="181"/>
      <c r="B26" s="181"/>
      <c r="C26" s="181"/>
      <c r="D26" s="181"/>
      <c r="E26" s="181"/>
      <c r="F26" s="181"/>
      <c r="G26" s="181"/>
      <c r="H26" s="181"/>
      <c r="I26" s="181"/>
      <c r="J26" s="181"/>
      <c r="K26" s="181"/>
      <c r="L26" s="181"/>
      <c r="M26" s="181"/>
      <c r="N26" s="181"/>
      <c r="O26" s="181"/>
      <c r="P26" s="181"/>
      <c r="Q26" s="181"/>
      <c r="R26" s="181"/>
      <c r="S26" s="181"/>
      <c r="T26" s="181"/>
      <c r="U26" s="181"/>
      <c r="V26" s="181"/>
      <c r="W26" s="181"/>
      <c r="X26" s="181"/>
      <c r="Y26" s="181"/>
      <c r="Z26" s="181"/>
      <c r="AA26" s="181"/>
      <c r="AB26" s="181"/>
      <c r="AC26" s="181"/>
      <c r="AD26" s="181"/>
      <c r="AE26" s="181"/>
      <c r="AF26" s="181"/>
      <c r="AG26" s="181"/>
      <c r="AH26" s="181"/>
      <c r="AI26" s="181"/>
      <c r="AJ26" s="181"/>
      <c r="AK26" s="181"/>
      <c r="AL26" s="181"/>
      <c r="AM26" s="181"/>
      <c r="AN26" s="181"/>
      <c r="AO26" s="181"/>
      <c r="AP26" s="181"/>
      <c r="AQ26" s="181"/>
      <c r="AR26" s="181"/>
      <c r="AS26" s="181"/>
      <c r="AT26" s="181"/>
      <c r="AU26" s="181"/>
      <c r="AV26" s="181"/>
      <c r="AW26" s="181"/>
      <c r="AX26" s="181"/>
      <c r="AY26" s="181"/>
      <c r="AZ26" s="181"/>
      <c r="BA26" s="181"/>
      <c r="BB26" s="181"/>
      <c r="BC26" s="181"/>
      <c r="BD26" s="181"/>
      <c r="BE26" s="181"/>
      <c r="BF26" s="181"/>
      <c r="BG26" s="181"/>
      <c r="BH26" s="181"/>
      <c r="BI26" s="181"/>
      <c r="BJ26" s="181"/>
      <c r="BK26" s="181"/>
      <c r="BL26" s="181"/>
      <c r="BM26" s="181"/>
      <c r="BN26" s="181"/>
      <c r="BO26" s="181"/>
      <c r="BP26" s="181"/>
      <c r="BQ26" s="181"/>
      <c r="BR26" s="181"/>
      <c r="BS26" s="181"/>
      <c r="BT26" s="181"/>
      <c r="BU26" s="181"/>
      <c r="BV26" s="181"/>
      <c r="BW26" s="181"/>
      <c r="BX26" s="181"/>
      <c r="BY26" s="181"/>
      <c r="BZ26" s="181"/>
      <c r="CA26" s="181"/>
      <c r="CB26" s="181"/>
      <c r="CC26" s="181"/>
      <c r="CD26" s="181"/>
      <c r="CE26" s="181"/>
      <c r="CF26" s="181"/>
      <c r="CG26" s="181"/>
      <c r="CH26" s="181"/>
      <c r="CI26" s="181"/>
      <c r="CJ26" s="85"/>
    </row>
    <row r="27" spans="1:88" ht="11.25" customHeight="1" x14ac:dyDescent="0.25">
      <c r="A27" s="180" t="s">
        <v>1753</v>
      </c>
      <c r="B27" s="180"/>
      <c r="C27" s="180"/>
      <c r="D27" s="180"/>
      <c r="E27" s="180"/>
      <c r="F27" s="180"/>
      <c r="G27" s="180"/>
      <c r="H27" s="180"/>
      <c r="I27" s="180"/>
      <c r="J27" s="180"/>
      <c r="K27" s="180"/>
      <c r="L27" s="180"/>
      <c r="M27" s="180"/>
      <c r="N27" s="180"/>
      <c r="O27" s="180"/>
      <c r="P27" s="180"/>
      <c r="Q27" s="180"/>
      <c r="R27" s="180"/>
      <c r="S27" s="180"/>
      <c r="T27" s="180"/>
      <c r="U27" s="180"/>
      <c r="V27" s="180"/>
      <c r="W27" s="180"/>
      <c r="X27" s="180"/>
      <c r="Y27" s="180"/>
      <c r="Z27" s="180"/>
      <c r="AA27" s="180"/>
      <c r="AB27" s="180"/>
      <c r="AC27" s="180"/>
      <c r="AD27" s="180"/>
      <c r="AE27" s="180"/>
      <c r="AF27" s="180"/>
      <c r="AG27" s="180"/>
      <c r="AH27" s="180"/>
      <c r="AI27" s="180"/>
      <c r="AJ27" s="180"/>
      <c r="AK27" s="180"/>
      <c r="AL27" s="180"/>
      <c r="AM27" s="180"/>
      <c r="AN27" s="180"/>
      <c r="AO27" s="180"/>
      <c r="AP27" s="180"/>
      <c r="AQ27" s="180"/>
      <c r="AR27" s="180"/>
      <c r="AS27" s="180"/>
      <c r="AT27" s="180"/>
      <c r="AU27" s="180"/>
      <c r="AV27" s="180"/>
      <c r="AW27" s="180"/>
      <c r="AX27" s="180"/>
      <c r="AY27" s="180"/>
      <c r="AZ27" s="180"/>
      <c r="BA27" s="180"/>
      <c r="BB27" s="180"/>
      <c r="BC27" s="180"/>
      <c r="BD27" s="180"/>
      <c r="BE27" s="180"/>
      <c r="BF27" s="180"/>
      <c r="BG27" s="180"/>
      <c r="BH27" s="180"/>
      <c r="BI27" s="180"/>
      <c r="BJ27" s="180"/>
      <c r="BK27" s="180"/>
      <c r="BL27" s="180"/>
      <c r="BM27" s="180"/>
      <c r="BN27" s="180"/>
      <c r="BO27" s="180"/>
      <c r="BP27" s="180"/>
      <c r="BQ27" s="180"/>
      <c r="BR27" s="180"/>
      <c r="BS27" s="180"/>
      <c r="BT27" s="180"/>
      <c r="BU27" s="180"/>
      <c r="BV27" s="180"/>
      <c r="BW27" s="180"/>
      <c r="BX27" s="180"/>
      <c r="BY27" s="180"/>
      <c r="BZ27" s="180"/>
      <c r="CA27" s="180"/>
      <c r="CB27" s="180"/>
      <c r="CC27" s="180"/>
      <c r="CD27" s="180"/>
      <c r="CE27" s="180"/>
      <c r="CF27" s="180"/>
      <c r="CG27" s="180"/>
      <c r="CH27" s="180"/>
      <c r="CI27" s="180"/>
      <c r="CJ27" s="85"/>
    </row>
    <row r="28" spans="1:88" x14ac:dyDescent="0.25">
      <c r="A28" s="180"/>
      <c r="B28" s="180"/>
      <c r="C28" s="180"/>
      <c r="D28" s="180"/>
      <c r="E28" s="180"/>
      <c r="F28" s="180"/>
      <c r="G28" s="180"/>
      <c r="H28" s="180"/>
      <c r="I28" s="180"/>
      <c r="J28" s="180"/>
      <c r="K28" s="180"/>
      <c r="L28" s="180"/>
      <c r="M28" s="180"/>
      <c r="N28" s="180"/>
      <c r="O28" s="180"/>
      <c r="P28" s="180"/>
      <c r="Q28" s="180"/>
      <c r="R28" s="180"/>
      <c r="S28" s="180"/>
      <c r="T28" s="180"/>
      <c r="U28" s="180"/>
      <c r="V28" s="180"/>
      <c r="W28" s="180"/>
      <c r="X28" s="180"/>
      <c r="Y28" s="180"/>
      <c r="Z28" s="180"/>
      <c r="AA28" s="180"/>
      <c r="AB28" s="180"/>
      <c r="AC28" s="180"/>
      <c r="AD28" s="180"/>
      <c r="AE28" s="180"/>
      <c r="AF28" s="180"/>
      <c r="AG28" s="180"/>
      <c r="AH28" s="180"/>
      <c r="AI28" s="180"/>
      <c r="AJ28" s="180"/>
      <c r="AK28" s="180"/>
      <c r="AL28" s="180"/>
      <c r="AM28" s="180"/>
      <c r="AN28" s="180"/>
      <c r="AO28" s="180"/>
      <c r="AP28" s="180"/>
      <c r="AQ28" s="180"/>
      <c r="AR28" s="180"/>
      <c r="AS28" s="180"/>
      <c r="AT28" s="180"/>
      <c r="AU28" s="180"/>
      <c r="AV28" s="180"/>
      <c r="AW28" s="180"/>
      <c r="AX28" s="180"/>
      <c r="AY28" s="180"/>
      <c r="AZ28" s="180"/>
      <c r="BA28" s="180"/>
      <c r="BB28" s="180"/>
      <c r="BC28" s="180"/>
      <c r="BD28" s="180"/>
      <c r="BE28" s="180"/>
      <c r="BF28" s="180"/>
      <c r="BG28" s="180"/>
      <c r="BH28" s="180"/>
      <c r="BI28" s="180"/>
      <c r="BJ28" s="180"/>
      <c r="BK28" s="180"/>
      <c r="BL28" s="180"/>
      <c r="BM28" s="180"/>
      <c r="BN28" s="180"/>
      <c r="BO28" s="180"/>
      <c r="BP28" s="180"/>
      <c r="BQ28" s="180"/>
      <c r="BR28" s="180"/>
      <c r="BS28" s="180"/>
      <c r="BT28" s="180"/>
      <c r="BU28" s="180"/>
      <c r="BV28" s="180"/>
      <c r="BW28" s="180"/>
      <c r="BX28" s="180"/>
      <c r="BY28" s="180"/>
      <c r="BZ28" s="180"/>
      <c r="CA28" s="180"/>
      <c r="CB28" s="180"/>
      <c r="CC28" s="180"/>
      <c r="CD28" s="180"/>
      <c r="CE28" s="180"/>
      <c r="CF28" s="180"/>
      <c r="CG28" s="180"/>
      <c r="CH28" s="180"/>
      <c r="CI28" s="180"/>
      <c r="CJ28" s="85"/>
    </row>
    <row r="29" spans="1:88" x14ac:dyDescent="0.25">
      <c r="A29" s="180"/>
      <c r="B29" s="180"/>
      <c r="C29" s="180"/>
      <c r="D29" s="180"/>
      <c r="E29" s="180"/>
      <c r="F29" s="180"/>
      <c r="G29" s="180"/>
      <c r="H29" s="180"/>
      <c r="I29" s="180"/>
      <c r="J29" s="180"/>
      <c r="K29" s="180"/>
      <c r="L29" s="180"/>
      <c r="M29" s="180"/>
      <c r="N29" s="180"/>
      <c r="O29" s="180"/>
      <c r="P29" s="180"/>
      <c r="Q29" s="180"/>
      <c r="R29" s="180"/>
      <c r="S29" s="180"/>
      <c r="T29" s="180"/>
      <c r="U29" s="180"/>
      <c r="V29" s="180"/>
      <c r="W29" s="180"/>
      <c r="X29" s="180"/>
      <c r="Y29" s="180"/>
      <c r="Z29" s="180"/>
      <c r="AA29" s="180"/>
      <c r="AB29" s="180"/>
      <c r="AC29" s="180"/>
      <c r="AD29" s="180"/>
      <c r="AE29" s="180"/>
      <c r="AF29" s="180"/>
      <c r="AG29" s="180"/>
      <c r="AH29" s="180"/>
      <c r="AI29" s="180"/>
      <c r="AJ29" s="180"/>
      <c r="AK29" s="180"/>
      <c r="AL29" s="180"/>
      <c r="AM29" s="180"/>
      <c r="AN29" s="180"/>
      <c r="AO29" s="180"/>
      <c r="AP29" s="180"/>
      <c r="AQ29" s="180"/>
      <c r="AR29" s="180"/>
      <c r="AS29" s="180"/>
      <c r="AT29" s="180"/>
      <c r="AU29" s="180"/>
      <c r="AV29" s="180"/>
      <c r="AW29" s="180"/>
      <c r="AX29" s="180"/>
      <c r="AY29" s="180"/>
      <c r="AZ29" s="180"/>
      <c r="BA29" s="180"/>
      <c r="BB29" s="180"/>
      <c r="BC29" s="180"/>
      <c r="BD29" s="180"/>
      <c r="BE29" s="180"/>
      <c r="BF29" s="180"/>
      <c r="BG29" s="180"/>
      <c r="BH29" s="180"/>
      <c r="BI29" s="180"/>
      <c r="BJ29" s="180"/>
      <c r="BK29" s="180"/>
      <c r="BL29" s="180"/>
      <c r="BM29" s="180"/>
      <c r="BN29" s="180"/>
      <c r="BO29" s="180"/>
      <c r="BP29" s="180"/>
      <c r="BQ29" s="180"/>
      <c r="BR29" s="180"/>
      <c r="BS29" s="180"/>
      <c r="BT29" s="180"/>
      <c r="BU29" s="180"/>
      <c r="BV29" s="180"/>
      <c r="BW29" s="180"/>
      <c r="BX29" s="180"/>
      <c r="BY29" s="180"/>
      <c r="BZ29" s="180"/>
      <c r="CA29" s="180"/>
      <c r="CB29" s="180"/>
      <c r="CC29" s="180"/>
      <c r="CD29" s="180"/>
      <c r="CE29" s="180"/>
      <c r="CF29" s="180"/>
      <c r="CG29" s="180"/>
      <c r="CH29" s="180"/>
      <c r="CI29" s="180"/>
      <c r="CJ29" s="85"/>
    </row>
    <row r="30" spans="1:88" x14ac:dyDescent="0.25">
      <c r="A30" s="180"/>
      <c r="B30" s="180"/>
      <c r="C30" s="180"/>
      <c r="D30" s="180"/>
      <c r="E30" s="180"/>
      <c r="F30" s="180"/>
      <c r="G30" s="180"/>
      <c r="H30" s="180"/>
      <c r="I30" s="180"/>
      <c r="J30" s="180"/>
      <c r="K30" s="180"/>
      <c r="L30" s="180"/>
      <c r="M30" s="180"/>
      <c r="N30" s="180"/>
      <c r="O30" s="180"/>
      <c r="P30" s="180"/>
      <c r="Q30" s="180"/>
      <c r="R30" s="180"/>
      <c r="S30" s="180"/>
      <c r="T30" s="180"/>
      <c r="U30" s="180"/>
      <c r="V30" s="180"/>
      <c r="W30" s="180"/>
      <c r="X30" s="180"/>
      <c r="Y30" s="180"/>
      <c r="Z30" s="180"/>
      <c r="AA30" s="180"/>
      <c r="AB30" s="180"/>
      <c r="AC30" s="180"/>
      <c r="AD30" s="180"/>
      <c r="AE30" s="180"/>
      <c r="AF30" s="180"/>
      <c r="AG30" s="180"/>
      <c r="AH30" s="180"/>
      <c r="AI30" s="180"/>
      <c r="AJ30" s="180"/>
      <c r="AK30" s="180"/>
      <c r="AL30" s="180"/>
      <c r="AM30" s="180"/>
      <c r="AN30" s="180"/>
      <c r="AO30" s="180"/>
      <c r="AP30" s="180"/>
      <c r="AQ30" s="180"/>
      <c r="AR30" s="180"/>
      <c r="AS30" s="180"/>
      <c r="AT30" s="180"/>
      <c r="AU30" s="180"/>
      <c r="AV30" s="180"/>
      <c r="AW30" s="180"/>
      <c r="AX30" s="180"/>
      <c r="AY30" s="180"/>
      <c r="AZ30" s="180"/>
      <c r="BA30" s="180"/>
      <c r="BB30" s="180"/>
      <c r="BC30" s="180"/>
      <c r="BD30" s="180"/>
      <c r="BE30" s="180"/>
      <c r="BF30" s="180"/>
      <c r="BG30" s="180"/>
      <c r="BH30" s="180"/>
      <c r="BI30" s="180"/>
      <c r="BJ30" s="180"/>
      <c r="BK30" s="180"/>
      <c r="BL30" s="180"/>
      <c r="BM30" s="180"/>
      <c r="BN30" s="180"/>
      <c r="BO30" s="180"/>
      <c r="BP30" s="180"/>
      <c r="BQ30" s="180"/>
      <c r="BR30" s="180"/>
      <c r="BS30" s="180"/>
      <c r="BT30" s="180"/>
      <c r="BU30" s="180"/>
      <c r="BV30" s="180"/>
      <c r="BW30" s="180"/>
      <c r="BX30" s="180"/>
      <c r="BY30" s="180"/>
      <c r="BZ30" s="180"/>
      <c r="CA30" s="180"/>
      <c r="CB30" s="180"/>
      <c r="CC30" s="180"/>
      <c r="CD30" s="180"/>
      <c r="CE30" s="180"/>
      <c r="CF30" s="180"/>
      <c r="CG30" s="180"/>
      <c r="CH30" s="180"/>
      <c r="CI30" s="180"/>
      <c r="CJ30" s="85"/>
    </row>
    <row r="31" spans="1:88" x14ac:dyDescent="0.25">
      <c r="A31" s="180"/>
      <c r="B31" s="180"/>
      <c r="C31" s="180"/>
      <c r="D31" s="180"/>
      <c r="E31" s="180"/>
      <c r="F31" s="180"/>
      <c r="G31" s="180"/>
      <c r="H31" s="180"/>
      <c r="I31" s="180"/>
      <c r="J31" s="180"/>
      <c r="K31" s="180"/>
      <c r="L31" s="180"/>
      <c r="M31" s="180"/>
      <c r="N31" s="180"/>
      <c r="O31" s="180"/>
      <c r="P31" s="180"/>
      <c r="Q31" s="180"/>
      <c r="R31" s="180"/>
      <c r="S31" s="180"/>
      <c r="T31" s="180"/>
      <c r="U31" s="180"/>
      <c r="V31" s="180"/>
      <c r="W31" s="180"/>
      <c r="X31" s="180"/>
      <c r="Y31" s="180"/>
      <c r="Z31" s="180"/>
      <c r="AA31" s="180"/>
      <c r="AB31" s="180"/>
      <c r="AC31" s="180"/>
      <c r="AD31" s="180"/>
      <c r="AE31" s="180"/>
      <c r="AF31" s="180"/>
      <c r="AG31" s="180"/>
      <c r="AH31" s="180"/>
      <c r="AI31" s="180"/>
      <c r="AJ31" s="180"/>
      <c r="AK31" s="180"/>
      <c r="AL31" s="180"/>
      <c r="AM31" s="180"/>
      <c r="AN31" s="180"/>
      <c r="AO31" s="180"/>
      <c r="AP31" s="180"/>
      <c r="AQ31" s="180"/>
      <c r="AR31" s="180"/>
      <c r="AS31" s="180"/>
      <c r="AT31" s="180"/>
      <c r="AU31" s="180"/>
      <c r="AV31" s="180"/>
      <c r="AW31" s="180"/>
      <c r="AX31" s="180"/>
      <c r="AY31" s="180"/>
      <c r="AZ31" s="180"/>
      <c r="BA31" s="180"/>
      <c r="BB31" s="180"/>
      <c r="BC31" s="180"/>
      <c r="BD31" s="180"/>
      <c r="BE31" s="180"/>
      <c r="BF31" s="180"/>
      <c r="BG31" s="180"/>
      <c r="BH31" s="180"/>
      <c r="BI31" s="180"/>
      <c r="BJ31" s="180"/>
      <c r="BK31" s="180"/>
      <c r="BL31" s="180"/>
      <c r="BM31" s="180"/>
      <c r="BN31" s="180"/>
      <c r="BO31" s="180"/>
      <c r="BP31" s="180"/>
      <c r="BQ31" s="180"/>
      <c r="BR31" s="180"/>
      <c r="BS31" s="180"/>
      <c r="BT31" s="180"/>
      <c r="BU31" s="180"/>
      <c r="BV31" s="180"/>
      <c r="BW31" s="180"/>
      <c r="BX31" s="180"/>
      <c r="BY31" s="180"/>
      <c r="BZ31" s="180"/>
      <c r="CA31" s="180"/>
      <c r="CB31" s="180"/>
      <c r="CC31" s="180"/>
      <c r="CD31" s="180"/>
      <c r="CE31" s="180"/>
      <c r="CF31" s="180"/>
      <c r="CG31" s="180"/>
      <c r="CH31" s="180"/>
      <c r="CI31" s="180"/>
      <c r="CJ31" s="85"/>
    </row>
    <row r="32" spans="1:88" x14ac:dyDescent="0.25">
      <c r="A32" s="180" t="s">
        <v>1754</v>
      </c>
      <c r="B32" s="180"/>
      <c r="C32" s="180"/>
      <c r="D32" s="180"/>
      <c r="E32" s="180"/>
      <c r="F32" s="180"/>
      <c r="G32" s="180"/>
      <c r="H32" s="180"/>
      <c r="I32" s="180"/>
      <c r="J32" s="180"/>
      <c r="K32" s="180"/>
      <c r="L32" s="180"/>
      <c r="M32" s="180"/>
      <c r="N32" s="180"/>
      <c r="O32" s="180"/>
      <c r="P32" s="180"/>
      <c r="Q32" s="180"/>
      <c r="R32" s="180"/>
      <c r="S32" s="180"/>
      <c r="T32" s="180"/>
      <c r="U32" s="180"/>
      <c r="V32" s="180"/>
      <c r="W32" s="180"/>
      <c r="X32" s="180"/>
      <c r="Y32" s="180"/>
      <c r="Z32" s="180"/>
      <c r="AA32" s="180"/>
      <c r="AB32" s="180"/>
      <c r="AC32" s="180"/>
      <c r="AD32" s="180"/>
      <c r="AE32" s="180"/>
      <c r="AF32" s="180"/>
      <c r="AG32" s="180"/>
      <c r="AH32" s="180"/>
      <c r="AI32" s="180"/>
      <c r="AJ32" s="180"/>
      <c r="AK32" s="180"/>
      <c r="AL32" s="180"/>
      <c r="AM32" s="180"/>
      <c r="AN32" s="180"/>
      <c r="AO32" s="180"/>
      <c r="AP32" s="180"/>
      <c r="AQ32" s="180"/>
      <c r="AR32" s="180"/>
      <c r="AS32" s="180"/>
      <c r="AT32" s="180"/>
      <c r="AU32" s="180"/>
      <c r="AV32" s="180"/>
      <c r="AW32" s="180"/>
      <c r="AX32" s="180"/>
      <c r="AY32" s="180"/>
      <c r="AZ32" s="180"/>
      <c r="BA32" s="180"/>
      <c r="BB32" s="180"/>
      <c r="BC32" s="180"/>
      <c r="BD32" s="180"/>
      <c r="BE32" s="180"/>
      <c r="BF32" s="180"/>
      <c r="BG32" s="180"/>
      <c r="BH32" s="180"/>
      <c r="BI32" s="180"/>
      <c r="BJ32" s="180"/>
      <c r="BK32" s="180"/>
      <c r="BL32" s="180"/>
      <c r="BM32" s="180"/>
      <c r="BN32" s="180"/>
      <c r="BO32" s="180"/>
      <c r="BP32" s="180"/>
      <c r="BQ32" s="180"/>
      <c r="BR32" s="180"/>
      <c r="BS32" s="180"/>
      <c r="BT32" s="180"/>
      <c r="BU32" s="180"/>
      <c r="BV32" s="180"/>
      <c r="BW32" s="180"/>
      <c r="BX32" s="180"/>
      <c r="BY32" s="180"/>
      <c r="BZ32" s="180"/>
      <c r="CA32" s="180"/>
      <c r="CB32" s="180"/>
      <c r="CC32" s="180"/>
      <c r="CD32" s="180"/>
      <c r="CE32" s="180"/>
      <c r="CF32" s="180"/>
      <c r="CG32" s="180"/>
      <c r="CH32" s="180"/>
      <c r="CI32" s="180"/>
      <c r="CJ32" s="85"/>
    </row>
    <row r="33" spans="1:88" x14ac:dyDescent="0.25">
      <c r="A33" s="180"/>
      <c r="B33" s="180"/>
      <c r="C33" s="180"/>
      <c r="D33" s="180"/>
      <c r="E33" s="180"/>
      <c r="F33" s="180"/>
      <c r="G33" s="180"/>
      <c r="H33" s="180"/>
      <c r="I33" s="180"/>
      <c r="J33" s="180"/>
      <c r="K33" s="180"/>
      <c r="L33" s="180"/>
      <c r="M33" s="180"/>
      <c r="N33" s="180"/>
      <c r="O33" s="180"/>
      <c r="P33" s="180"/>
      <c r="Q33" s="180"/>
      <c r="R33" s="180"/>
      <c r="S33" s="180"/>
      <c r="T33" s="180"/>
      <c r="U33" s="180"/>
      <c r="V33" s="180"/>
      <c r="W33" s="180"/>
      <c r="X33" s="180"/>
      <c r="Y33" s="180"/>
      <c r="Z33" s="180"/>
      <c r="AA33" s="180"/>
      <c r="AB33" s="180"/>
      <c r="AC33" s="180"/>
      <c r="AD33" s="180"/>
      <c r="AE33" s="180"/>
      <c r="AF33" s="180"/>
      <c r="AG33" s="180"/>
      <c r="AH33" s="180"/>
      <c r="AI33" s="180"/>
      <c r="AJ33" s="180"/>
      <c r="AK33" s="180"/>
      <c r="AL33" s="180"/>
      <c r="AM33" s="180"/>
      <c r="AN33" s="180"/>
      <c r="AO33" s="180"/>
      <c r="AP33" s="180"/>
      <c r="AQ33" s="180"/>
      <c r="AR33" s="180"/>
      <c r="AS33" s="180"/>
      <c r="AT33" s="180"/>
      <c r="AU33" s="180"/>
      <c r="AV33" s="180"/>
      <c r="AW33" s="180"/>
      <c r="AX33" s="180"/>
      <c r="AY33" s="180"/>
      <c r="AZ33" s="180"/>
      <c r="BA33" s="180"/>
      <c r="BB33" s="180"/>
      <c r="BC33" s="180"/>
      <c r="BD33" s="180"/>
      <c r="BE33" s="180"/>
      <c r="BF33" s="180"/>
      <c r="BG33" s="180"/>
      <c r="BH33" s="180"/>
      <c r="BI33" s="180"/>
      <c r="BJ33" s="180"/>
      <c r="BK33" s="180"/>
      <c r="BL33" s="180"/>
      <c r="BM33" s="180"/>
      <c r="BN33" s="180"/>
      <c r="BO33" s="180"/>
      <c r="BP33" s="180"/>
      <c r="BQ33" s="180"/>
      <c r="BR33" s="180"/>
      <c r="BS33" s="180"/>
      <c r="BT33" s="180"/>
      <c r="BU33" s="180"/>
      <c r="BV33" s="180"/>
      <c r="BW33" s="180"/>
      <c r="BX33" s="180"/>
      <c r="BY33" s="180"/>
      <c r="BZ33" s="180"/>
      <c r="CA33" s="180"/>
      <c r="CB33" s="180"/>
      <c r="CC33" s="180"/>
      <c r="CD33" s="180"/>
      <c r="CE33" s="180"/>
      <c r="CF33" s="180"/>
      <c r="CG33" s="180"/>
      <c r="CH33" s="180"/>
      <c r="CI33" s="180"/>
      <c r="CJ33" s="85"/>
    </row>
    <row r="34" spans="1:88" x14ac:dyDescent="0.25">
      <c r="A34" s="180" t="s">
        <v>1755</v>
      </c>
      <c r="B34" s="180"/>
      <c r="C34" s="180"/>
      <c r="D34" s="180"/>
      <c r="E34" s="180"/>
      <c r="F34" s="180"/>
      <c r="G34" s="180"/>
      <c r="H34" s="180"/>
      <c r="I34" s="180"/>
      <c r="J34" s="180"/>
      <c r="K34" s="180"/>
      <c r="L34" s="180"/>
      <c r="M34" s="180"/>
      <c r="N34" s="180"/>
      <c r="O34" s="180"/>
      <c r="P34" s="180"/>
      <c r="Q34" s="180"/>
      <c r="R34" s="180"/>
      <c r="S34" s="180"/>
      <c r="T34" s="180"/>
      <c r="U34" s="180"/>
      <c r="V34" s="180"/>
      <c r="W34" s="180"/>
      <c r="X34" s="180"/>
      <c r="Y34" s="180"/>
      <c r="Z34" s="180"/>
      <c r="AA34" s="180"/>
      <c r="AB34" s="180"/>
      <c r="AC34" s="180"/>
      <c r="AD34" s="180"/>
      <c r="AE34" s="180"/>
      <c r="AF34" s="180"/>
      <c r="AG34" s="180"/>
      <c r="AH34" s="180"/>
      <c r="AI34" s="180"/>
      <c r="AJ34" s="180"/>
      <c r="AK34" s="180"/>
      <c r="AL34" s="180"/>
      <c r="AM34" s="180"/>
      <c r="AN34" s="180"/>
      <c r="AO34" s="180"/>
      <c r="AP34" s="180"/>
      <c r="AQ34" s="180"/>
      <c r="AR34" s="180"/>
      <c r="AS34" s="180"/>
      <c r="AT34" s="180"/>
      <c r="AU34" s="180"/>
      <c r="AV34" s="180"/>
      <c r="AW34" s="180"/>
      <c r="AX34" s="180"/>
      <c r="AY34" s="180"/>
      <c r="AZ34" s="180"/>
      <c r="BA34" s="180"/>
      <c r="BB34" s="180"/>
      <c r="BC34" s="180"/>
      <c r="BD34" s="180"/>
      <c r="BE34" s="180"/>
      <c r="BF34" s="180"/>
      <c r="BG34" s="180"/>
      <c r="BH34" s="180"/>
      <c r="BI34" s="180"/>
      <c r="BJ34" s="180"/>
      <c r="BK34" s="180"/>
      <c r="BL34" s="180"/>
      <c r="BM34" s="180"/>
      <c r="BN34" s="180"/>
      <c r="BO34" s="180"/>
      <c r="BP34" s="180"/>
      <c r="BQ34" s="180"/>
      <c r="BR34" s="180"/>
      <c r="BS34" s="180"/>
      <c r="BT34" s="180"/>
      <c r="BU34" s="180"/>
      <c r="BV34" s="180"/>
      <c r="BW34" s="180"/>
      <c r="BX34" s="180"/>
      <c r="BY34" s="180"/>
      <c r="BZ34" s="180"/>
      <c r="CA34" s="180"/>
      <c r="CB34" s="180"/>
      <c r="CC34" s="180"/>
      <c r="CD34" s="180"/>
      <c r="CE34" s="180"/>
      <c r="CF34" s="180"/>
      <c r="CG34" s="180"/>
      <c r="CH34" s="180"/>
      <c r="CI34" s="180"/>
      <c r="CJ34" s="85"/>
    </row>
    <row r="35" spans="1:88" x14ac:dyDescent="0.25">
      <c r="A35" s="185" t="s">
        <v>915</v>
      </c>
      <c r="B35" s="185"/>
      <c r="C35" s="185"/>
      <c r="D35" s="185"/>
      <c r="E35" s="185"/>
      <c r="F35" s="185"/>
      <c r="G35" s="185"/>
      <c r="H35" s="185"/>
      <c r="I35" s="185"/>
      <c r="J35" s="185"/>
      <c r="K35" s="185"/>
      <c r="L35" s="185"/>
      <c r="M35" s="185"/>
      <c r="N35" s="185"/>
      <c r="O35" s="185"/>
      <c r="P35" s="185"/>
      <c r="Q35" s="185"/>
      <c r="R35" s="185"/>
      <c r="S35" s="185"/>
      <c r="T35" s="185"/>
      <c r="U35" s="185"/>
      <c r="V35" s="185"/>
      <c r="W35" s="185"/>
      <c r="X35" s="185"/>
      <c r="Y35" s="185"/>
      <c r="Z35" s="185"/>
      <c r="AA35" s="185"/>
      <c r="AB35" s="185"/>
      <c r="AC35" s="185"/>
      <c r="AD35" s="185"/>
      <c r="AE35" s="185"/>
      <c r="AF35" s="185"/>
      <c r="AG35" s="185"/>
      <c r="AH35" s="185"/>
      <c r="AI35" s="185"/>
      <c r="AJ35" s="185"/>
      <c r="AK35" s="185"/>
      <c r="AL35" s="185"/>
      <c r="AM35" s="185"/>
      <c r="AN35" s="185"/>
      <c r="AO35" s="185"/>
      <c r="AP35" s="185"/>
      <c r="AQ35" s="185"/>
      <c r="AR35" s="185"/>
      <c r="AS35" s="185"/>
      <c r="AT35" s="185"/>
      <c r="AU35" s="185"/>
      <c r="AV35" s="185"/>
      <c r="AW35" s="185"/>
      <c r="AX35" s="185"/>
      <c r="AY35" s="185"/>
      <c r="AZ35" s="185"/>
      <c r="BA35" s="185"/>
      <c r="BB35" s="185"/>
      <c r="BC35" s="185"/>
      <c r="BD35" s="185"/>
      <c r="BE35" s="185"/>
      <c r="BF35" s="185"/>
      <c r="BG35" s="185"/>
      <c r="BH35" s="185"/>
      <c r="BI35" s="185"/>
      <c r="BJ35" s="185"/>
      <c r="BK35" s="185"/>
      <c r="BL35" s="185"/>
      <c r="BM35" s="185"/>
      <c r="BN35" s="185"/>
      <c r="BO35" s="185"/>
      <c r="BP35" s="185"/>
      <c r="BQ35" s="185"/>
      <c r="BR35" s="185"/>
      <c r="BS35" s="185"/>
      <c r="BT35" s="185"/>
      <c r="BU35" s="185"/>
      <c r="BV35" s="185"/>
      <c r="BW35" s="185"/>
      <c r="BX35" s="185"/>
      <c r="BY35" s="185"/>
      <c r="BZ35" s="185"/>
      <c r="CA35" s="185"/>
      <c r="CB35" s="185"/>
      <c r="CC35" s="185"/>
      <c r="CD35" s="185"/>
      <c r="CE35" s="185"/>
      <c r="CF35" s="185"/>
      <c r="CG35" s="185"/>
      <c r="CH35" s="185"/>
      <c r="CI35" s="185"/>
      <c r="CJ35" s="85"/>
    </row>
    <row r="36" spans="1:88" ht="11.25" customHeight="1" x14ac:dyDescent="0.25">
      <c r="A36" s="186" t="s">
        <v>916</v>
      </c>
      <c r="B36" s="186"/>
      <c r="C36" s="186"/>
      <c r="D36" s="186"/>
      <c r="E36" s="186"/>
      <c r="F36" s="186"/>
      <c r="G36" s="186"/>
      <c r="H36" s="186"/>
      <c r="I36" s="186"/>
      <c r="J36" s="186"/>
      <c r="K36" s="186"/>
      <c r="L36" s="186"/>
      <c r="M36" s="186"/>
      <c r="N36" s="186"/>
      <c r="O36" s="186"/>
      <c r="P36" s="186"/>
      <c r="Q36" s="186"/>
      <c r="R36" s="186"/>
      <c r="S36" s="186"/>
      <c r="T36" s="136"/>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187"/>
      <c r="BE36" s="187"/>
      <c r="BF36" s="187"/>
      <c r="BG36" s="187"/>
      <c r="BH36" s="187"/>
      <c r="BI36" s="187"/>
      <c r="BJ36" s="187"/>
      <c r="BK36" s="187"/>
      <c r="BL36" s="187"/>
      <c r="BM36" s="187"/>
      <c r="BN36" s="187"/>
      <c r="BO36" s="187"/>
      <c r="BP36" s="187"/>
      <c r="BQ36" s="187"/>
      <c r="BR36" s="187"/>
      <c r="BS36" s="187"/>
      <c r="BT36" s="187"/>
      <c r="BU36" s="187"/>
      <c r="BV36" s="187"/>
      <c r="BW36" s="187"/>
      <c r="BX36" s="187"/>
      <c r="BY36" s="187"/>
      <c r="BZ36" s="187"/>
      <c r="CA36" s="187"/>
      <c r="CB36" s="187"/>
      <c r="CC36" s="187"/>
      <c r="CD36" s="187"/>
      <c r="CE36" s="85"/>
      <c r="CF36" s="85"/>
      <c r="CG36" s="85"/>
      <c r="CH36" s="85"/>
      <c r="CI36" s="85"/>
      <c r="CJ36" s="85"/>
    </row>
    <row r="37" spans="1:88" x14ac:dyDescent="0.25">
      <c r="A37" s="181" t="s">
        <v>917</v>
      </c>
      <c r="B37" s="181"/>
      <c r="C37" s="181"/>
      <c r="D37" s="181"/>
      <c r="E37" s="181"/>
      <c r="F37" s="181"/>
      <c r="G37" s="181"/>
      <c r="H37" s="181"/>
      <c r="I37" s="181"/>
      <c r="J37" s="181"/>
      <c r="K37" s="181"/>
      <c r="L37" s="181"/>
      <c r="M37" s="181"/>
      <c r="N37" s="181"/>
      <c r="O37" s="181"/>
      <c r="P37" s="181"/>
      <c r="Q37" s="181"/>
      <c r="R37" s="181"/>
      <c r="S37" s="181"/>
      <c r="T37" s="181"/>
      <c r="U37" s="181"/>
      <c r="V37" s="181"/>
      <c r="W37" s="181"/>
      <c r="X37" s="181"/>
      <c r="Y37" s="181"/>
      <c r="Z37" s="181"/>
      <c r="AA37" s="181"/>
      <c r="AB37" s="181"/>
      <c r="AC37" s="181"/>
      <c r="AD37" s="181"/>
      <c r="AE37" s="181"/>
      <c r="AF37" s="181"/>
      <c r="AG37" s="181"/>
      <c r="AH37" s="181"/>
      <c r="AI37" s="181"/>
      <c r="AJ37" s="181"/>
      <c r="AK37" s="181"/>
      <c r="AL37" s="181"/>
      <c r="AM37" s="181"/>
      <c r="AN37" s="181"/>
      <c r="AO37" s="181"/>
      <c r="AP37" s="181"/>
      <c r="AQ37" s="181"/>
      <c r="AR37" s="181"/>
      <c r="AS37" s="181"/>
      <c r="AT37" s="181"/>
      <c r="AU37" s="181"/>
      <c r="AV37" s="181"/>
      <c r="AW37" s="181"/>
      <c r="AX37" s="181"/>
      <c r="AY37" s="181"/>
      <c r="AZ37" s="181"/>
      <c r="BA37" s="181"/>
      <c r="BB37" s="181"/>
      <c r="BC37" s="181"/>
      <c r="BD37" s="181"/>
      <c r="BE37" s="181"/>
      <c r="BF37" s="181"/>
      <c r="BG37" s="181"/>
      <c r="BH37" s="181"/>
      <c r="BI37" s="181"/>
      <c r="BJ37" s="181"/>
      <c r="BK37" s="181"/>
      <c r="BL37" s="181"/>
      <c r="BM37" s="181"/>
      <c r="BN37" s="181"/>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85"/>
    </row>
    <row r="38" spans="1:88" x14ac:dyDescent="0.25">
      <c r="A38" s="181"/>
      <c r="B38" s="181"/>
      <c r="C38" s="181"/>
      <c r="D38" s="181"/>
      <c r="E38" s="181"/>
      <c r="F38" s="181"/>
      <c r="G38" s="181"/>
      <c r="H38" s="181"/>
      <c r="I38" s="181"/>
      <c r="J38" s="181"/>
      <c r="K38" s="181"/>
      <c r="L38" s="181"/>
      <c r="M38" s="181"/>
      <c r="N38" s="181"/>
      <c r="O38" s="181"/>
      <c r="P38" s="181"/>
      <c r="Q38" s="181"/>
      <c r="R38" s="181"/>
      <c r="S38" s="181"/>
      <c r="T38" s="181"/>
      <c r="U38" s="181"/>
      <c r="V38" s="181"/>
      <c r="W38" s="181"/>
      <c r="X38" s="181"/>
      <c r="Y38" s="181"/>
      <c r="Z38" s="181"/>
      <c r="AA38" s="181"/>
      <c r="AB38" s="181"/>
      <c r="AC38" s="181"/>
      <c r="AD38" s="181"/>
      <c r="AE38" s="181"/>
      <c r="AF38" s="181"/>
      <c r="AG38" s="181"/>
      <c r="AH38" s="181"/>
      <c r="AI38" s="181"/>
      <c r="AJ38" s="181"/>
      <c r="AK38" s="181"/>
      <c r="AL38" s="181"/>
      <c r="AM38" s="181"/>
      <c r="AN38" s="181"/>
      <c r="AO38" s="181"/>
      <c r="AP38" s="181"/>
      <c r="AQ38" s="181"/>
      <c r="AR38" s="181"/>
      <c r="AS38" s="181"/>
      <c r="AT38" s="181"/>
      <c r="AU38" s="181"/>
      <c r="AV38" s="181"/>
      <c r="AW38" s="181"/>
      <c r="AX38" s="181"/>
      <c r="AY38" s="181"/>
      <c r="AZ38" s="181"/>
      <c r="BA38" s="181"/>
      <c r="BB38" s="181"/>
      <c r="BC38" s="181"/>
      <c r="BD38" s="181"/>
      <c r="BE38" s="181"/>
      <c r="BF38" s="181"/>
      <c r="BG38" s="181"/>
      <c r="BH38" s="181"/>
      <c r="BI38" s="181"/>
      <c r="BJ38" s="181"/>
      <c r="BK38" s="181"/>
      <c r="BL38" s="181"/>
      <c r="BM38" s="181"/>
      <c r="BN38" s="181"/>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85"/>
    </row>
    <row r="39" spans="1:88" x14ac:dyDescent="0.25">
      <c r="A39" s="181" t="s">
        <v>918</v>
      </c>
      <c r="B39" s="181"/>
      <c r="C39" s="181"/>
      <c r="D39" s="181"/>
      <c r="E39" s="181"/>
      <c r="F39" s="181"/>
      <c r="G39" s="181"/>
      <c r="H39" s="181"/>
      <c r="I39" s="181"/>
      <c r="J39" s="181"/>
      <c r="K39" s="181"/>
      <c r="L39" s="181"/>
      <c r="M39" s="181"/>
      <c r="N39" s="181"/>
      <c r="O39" s="181"/>
      <c r="P39" s="181"/>
      <c r="Q39" s="181"/>
      <c r="R39" s="181"/>
      <c r="S39" s="181"/>
      <c r="T39" s="181"/>
      <c r="U39" s="181"/>
      <c r="V39" s="181"/>
      <c r="W39" s="181"/>
      <c r="X39" s="181"/>
      <c r="Y39" s="181"/>
      <c r="Z39" s="181"/>
      <c r="AA39" s="181"/>
      <c r="AB39" s="181"/>
      <c r="AC39" s="181"/>
      <c r="AD39" s="181"/>
      <c r="AE39" s="181"/>
      <c r="AF39" s="181"/>
      <c r="AG39" s="181"/>
      <c r="AH39" s="181"/>
      <c r="AI39" s="181"/>
      <c r="AJ39" s="181"/>
      <c r="AK39" s="181"/>
      <c r="AL39" s="181"/>
      <c r="AM39" s="181"/>
      <c r="AN39" s="181"/>
      <c r="AO39" s="181"/>
      <c r="AP39" s="181"/>
      <c r="AQ39" s="181"/>
      <c r="AR39" s="181"/>
      <c r="AS39" s="181"/>
      <c r="AT39" s="181"/>
      <c r="AU39" s="181"/>
      <c r="AV39" s="181"/>
      <c r="AW39" s="181"/>
      <c r="AX39" s="181"/>
      <c r="AY39" s="181"/>
      <c r="AZ39" s="181"/>
      <c r="BA39" s="181"/>
      <c r="BB39" s="181"/>
      <c r="BC39" s="181"/>
      <c r="BD39" s="181"/>
      <c r="BE39" s="181"/>
      <c r="BF39" s="181"/>
      <c r="BG39" s="181"/>
      <c r="BH39" s="181"/>
      <c r="BI39" s="181"/>
      <c r="BJ39" s="181"/>
      <c r="BK39" s="181"/>
      <c r="BL39" s="181"/>
      <c r="BM39" s="181"/>
      <c r="BN39" s="181"/>
      <c r="BO39" s="181"/>
      <c r="BP39" s="181"/>
      <c r="BQ39" s="181"/>
      <c r="BR39" s="181"/>
      <c r="BS39" s="181"/>
      <c r="BT39" s="181"/>
      <c r="BU39" s="181"/>
      <c r="BV39" s="181"/>
      <c r="BW39" s="181"/>
      <c r="BX39" s="181"/>
      <c r="BY39" s="181"/>
      <c r="BZ39" s="181"/>
      <c r="CA39" s="181"/>
      <c r="CB39" s="181"/>
      <c r="CC39" s="181"/>
      <c r="CD39" s="181"/>
      <c r="CE39" s="181"/>
      <c r="CF39" s="181"/>
      <c r="CG39" s="181"/>
      <c r="CH39" s="181"/>
      <c r="CI39" s="181"/>
      <c r="CJ39" s="85"/>
    </row>
    <row r="40" spans="1:88" x14ac:dyDescent="0.25">
      <c r="A40" s="181"/>
      <c r="B40" s="181"/>
      <c r="C40" s="181"/>
      <c r="D40" s="181"/>
      <c r="E40" s="181"/>
      <c r="F40" s="181"/>
      <c r="G40" s="181"/>
      <c r="H40" s="181"/>
      <c r="I40" s="181"/>
      <c r="J40" s="181"/>
      <c r="K40" s="181"/>
      <c r="L40" s="181"/>
      <c r="M40" s="181"/>
      <c r="N40" s="181"/>
      <c r="O40" s="181"/>
      <c r="P40" s="181"/>
      <c r="Q40" s="181"/>
      <c r="R40" s="181"/>
      <c r="S40" s="181"/>
      <c r="T40" s="181"/>
      <c r="U40" s="181"/>
      <c r="V40" s="181"/>
      <c r="W40" s="181"/>
      <c r="X40" s="181"/>
      <c r="Y40" s="181"/>
      <c r="Z40" s="181"/>
      <c r="AA40" s="181"/>
      <c r="AB40" s="181"/>
      <c r="AC40" s="181"/>
      <c r="AD40" s="181"/>
      <c r="AE40" s="181"/>
      <c r="AF40" s="181"/>
      <c r="AG40" s="181"/>
      <c r="AH40" s="181"/>
      <c r="AI40" s="181"/>
      <c r="AJ40" s="181"/>
      <c r="AK40" s="181"/>
      <c r="AL40" s="181"/>
      <c r="AM40" s="181"/>
      <c r="AN40" s="181"/>
      <c r="AO40" s="181"/>
      <c r="AP40" s="181"/>
      <c r="AQ40" s="181"/>
      <c r="AR40" s="181"/>
      <c r="AS40" s="181"/>
      <c r="AT40" s="181"/>
      <c r="AU40" s="181"/>
      <c r="AV40" s="181"/>
      <c r="AW40" s="181"/>
      <c r="AX40" s="181"/>
      <c r="AY40" s="181"/>
      <c r="AZ40" s="181"/>
      <c r="BA40" s="181"/>
      <c r="BB40" s="181"/>
      <c r="BC40" s="181"/>
      <c r="BD40" s="181"/>
      <c r="BE40" s="181"/>
      <c r="BF40" s="181"/>
      <c r="BG40" s="181"/>
      <c r="BH40" s="181"/>
      <c r="BI40" s="181"/>
      <c r="BJ40" s="181"/>
      <c r="BK40" s="181"/>
      <c r="BL40" s="181"/>
      <c r="BM40" s="181"/>
      <c r="BN40" s="181"/>
      <c r="BO40" s="181"/>
      <c r="BP40" s="181"/>
      <c r="BQ40" s="181"/>
      <c r="BR40" s="181"/>
      <c r="BS40" s="181"/>
      <c r="BT40" s="181"/>
      <c r="BU40" s="181"/>
      <c r="BV40" s="181"/>
      <c r="BW40" s="181"/>
      <c r="BX40" s="181"/>
      <c r="BY40" s="181"/>
      <c r="BZ40" s="181"/>
      <c r="CA40" s="181"/>
      <c r="CB40" s="181"/>
      <c r="CC40" s="181"/>
      <c r="CD40" s="181"/>
      <c r="CE40" s="181"/>
      <c r="CF40" s="181"/>
      <c r="CG40" s="181"/>
      <c r="CH40" s="181"/>
      <c r="CI40" s="181"/>
      <c r="CJ40" s="85"/>
    </row>
    <row r="41" spans="1:88" x14ac:dyDescent="0.25">
      <c r="A41" s="181"/>
      <c r="B41" s="181"/>
      <c r="C41" s="181"/>
      <c r="D41" s="181"/>
      <c r="E41" s="181"/>
      <c r="F41" s="181"/>
      <c r="G41" s="181"/>
      <c r="H41" s="181"/>
      <c r="I41" s="181"/>
      <c r="J41" s="181"/>
      <c r="K41" s="181"/>
      <c r="L41" s="181"/>
      <c r="M41" s="181"/>
      <c r="N41" s="181"/>
      <c r="O41" s="181"/>
      <c r="P41" s="181"/>
      <c r="Q41" s="181"/>
      <c r="R41" s="181"/>
      <c r="S41" s="181"/>
      <c r="T41" s="181"/>
      <c r="U41" s="181"/>
      <c r="V41" s="181"/>
      <c r="W41" s="181"/>
      <c r="X41" s="181"/>
      <c r="Y41" s="181"/>
      <c r="Z41" s="181"/>
      <c r="AA41" s="181"/>
      <c r="AB41" s="181"/>
      <c r="AC41" s="181"/>
      <c r="AD41" s="181"/>
      <c r="AE41" s="181"/>
      <c r="AF41" s="181"/>
      <c r="AG41" s="181"/>
      <c r="AH41" s="181"/>
      <c r="AI41" s="181"/>
      <c r="AJ41" s="181"/>
      <c r="AK41" s="181"/>
      <c r="AL41" s="181"/>
      <c r="AM41" s="181"/>
      <c r="AN41" s="181"/>
      <c r="AO41" s="181"/>
      <c r="AP41" s="181"/>
      <c r="AQ41" s="181"/>
      <c r="AR41" s="181"/>
      <c r="AS41" s="181"/>
      <c r="AT41" s="181"/>
      <c r="AU41" s="181"/>
      <c r="AV41" s="181"/>
      <c r="AW41" s="181"/>
      <c r="AX41" s="181"/>
      <c r="AY41" s="181"/>
      <c r="AZ41" s="181"/>
      <c r="BA41" s="181"/>
      <c r="BB41" s="181"/>
      <c r="BC41" s="181"/>
      <c r="BD41" s="181"/>
      <c r="BE41" s="181"/>
      <c r="BF41" s="181"/>
      <c r="BG41" s="181"/>
      <c r="BH41" s="181"/>
      <c r="BI41" s="181"/>
      <c r="BJ41" s="181"/>
      <c r="BK41" s="181"/>
      <c r="BL41" s="181"/>
      <c r="BM41" s="181"/>
      <c r="BN41" s="181"/>
      <c r="BO41" s="181"/>
      <c r="BP41" s="181"/>
      <c r="BQ41" s="181"/>
      <c r="BR41" s="181"/>
      <c r="BS41" s="181"/>
      <c r="BT41" s="181"/>
      <c r="BU41" s="181"/>
      <c r="BV41" s="181"/>
      <c r="BW41" s="181"/>
      <c r="BX41" s="181"/>
      <c r="BY41" s="181"/>
      <c r="BZ41" s="181"/>
      <c r="CA41" s="181"/>
      <c r="CB41" s="181"/>
      <c r="CC41" s="181"/>
      <c r="CD41" s="181"/>
      <c r="CE41" s="181"/>
      <c r="CF41" s="181"/>
      <c r="CG41" s="181"/>
      <c r="CH41" s="181"/>
      <c r="CI41" s="181"/>
      <c r="CJ41" s="85"/>
    </row>
    <row r="42" spans="1:88" x14ac:dyDescent="0.25">
      <c r="A42" s="180" t="s">
        <v>1756</v>
      </c>
      <c r="B42" s="180"/>
      <c r="C42" s="180"/>
      <c r="D42" s="180"/>
      <c r="E42" s="180"/>
      <c r="F42" s="180"/>
      <c r="G42" s="180"/>
      <c r="H42" s="180"/>
      <c r="I42" s="180"/>
      <c r="J42" s="180"/>
      <c r="K42" s="180"/>
      <c r="L42" s="180"/>
      <c r="M42" s="180"/>
      <c r="N42" s="180"/>
      <c r="O42" s="180"/>
      <c r="P42" s="180"/>
      <c r="Q42" s="180"/>
      <c r="R42" s="180"/>
      <c r="S42" s="180"/>
      <c r="T42" s="180"/>
      <c r="U42" s="180"/>
      <c r="V42" s="180"/>
      <c r="W42" s="180"/>
      <c r="X42" s="180"/>
      <c r="Y42" s="180"/>
      <c r="Z42" s="180"/>
      <c r="AA42" s="180"/>
      <c r="AB42" s="180"/>
      <c r="AC42" s="180"/>
      <c r="AD42" s="180"/>
      <c r="AE42" s="180"/>
      <c r="AF42" s="180"/>
      <c r="AG42" s="180"/>
      <c r="AH42" s="180"/>
      <c r="AI42" s="180"/>
      <c r="AJ42" s="180"/>
      <c r="AK42" s="180"/>
      <c r="AL42" s="180"/>
      <c r="AM42" s="180"/>
      <c r="AN42" s="180"/>
      <c r="AO42" s="180"/>
      <c r="AP42" s="180"/>
      <c r="AQ42" s="180"/>
      <c r="AR42" s="180"/>
      <c r="AS42" s="180"/>
      <c r="AT42" s="180"/>
      <c r="AU42" s="180"/>
      <c r="AV42" s="180"/>
      <c r="AW42" s="180"/>
      <c r="AX42" s="180"/>
      <c r="AY42" s="180"/>
      <c r="AZ42" s="180"/>
      <c r="BA42" s="180"/>
      <c r="BB42" s="180"/>
      <c r="BC42" s="180"/>
      <c r="BD42" s="180"/>
      <c r="BE42" s="180"/>
      <c r="BF42" s="180"/>
      <c r="BG42" s="180"/>
      <c r="BH42" s="180"/>
      <c r="BI42" s="180"/>
      <c r="BJ42" s="180"/>
      <c r="BK42" s="180"/>
      <c r="BL42" s="180"/>
      <c r="BM42" s="180"/>
      <c r="BN42" s="180"/>
      <c r="BO42" s="180"/>
      <c r="BP42" s="180"/>
      <c r="BQ42" s="180"/>
      <c r="BR42" s="180"/>
      <c r="BS42" s="180"/>
      <c r="BT42" s="180"/>
      <c r="BU42" s="180"/>
      <c r="BV42" s="180"/>
      <c r="BW42" s="180"/>
      <c r="BX42" s="180"/>
      <c r="BY42" s="180"/>
      <c r="BZ42" s="180"/>
      <c r="CA42" s="180"/>
      <c r="CB42" s="180"/>
      <c r="CC42" s="180"/>
      <c r="CD42" s="180"/>
      <c r="CE42" s="180"/>
      <c r="CF42" s="180"/>
      <c r="CG42" s="180"/>
      <c r="CH42" s="180"/>
      <c r="CI42" s="180"/>
      <c r="CJ42" s="85"/>
    </row>
    <row r="43" spans="1:88" x14ac:dyDescent="0.25">
      <c r="A43" s="180"/>
      <c r="B43" s="180"/>
      <c r="C43" s="180"/>
      <c r="D43" s="180"/>
      <c r="E43" s="180"/>
      <c r="F43" s="180"/>
      <c r="G43" s="180"/>
      <c r="H43" s="180"/>
      <c r="I43" s="180"/>
      <c r="J43" s="180"/>
      <c r="K43" s="180"/>
      <c r="L43" s="180"/>
      <c r="M43" s="180"/>
      <c r="N43" s="180"/>
      <c r="O43" s="180"/>
      <c r="P43" s="180"/>
      <c r="Q43" s="180"/>
      <c r="R43" s="180"/>
      <c r="S43" s="180"/>
      <c r="T43" s="180"/>
      <c r="U43" s="180"/>
      <c r="V43" s="180"/>
      <c r="W43" s="180"/>
      <c r="X43" s="180"/>
      <c r="Y43" s="180"/>
      <c r="Z43" s="180"/>
      <c r="AA43" s="180"/>
      <c r="AB43" s="180"/>
      <c r="AC43" s="180"/>
      <c r="AD43" s="180"/>
      <c r="AE43" s="180"/>
      <c r="AF43" s="180"/>
      <c r="AG43" s="180"/>
      <c r="AH43" s="180"/>
      <c r="AI43" s="180"/>
      <c r="AJ43" s="180"/>
      <c r="AK43" s="180"/>
      <c r="AL43" s="180"/>
      <c r="AM43" s="180"/>
      <c r="AN43" s="180"/>
      <c r="AO43" s="180"/>
      <c r="AP43" s="180"/>
      <c r="AQ43" s="180"/>
      <c r="AR43" s="180"/>
      <c r="AS43" s="180"/>
      <c r="AT43" s="180"/>
      <c r="AU43" s="180"/>
      <c r="AV43" s="180"/>
      <c r="AW43" s="180"/>
      <c r="AX43" s="180"/>
      <c r="AY43" s="180"/>
      <c r="AZ43" s="180"/>
      <c r="BA43" s="180"/>
      <c r="BB43" s="180"/>
      <c r="BC43" s="180"/>
      <c r="BD43" s="180"/>
      <c r="BE43" s="180"/>
      <c r="BF43" s="180"/>
      <c r="BG43" s="180"/>
      <c r="BH43" s="180"/>
      <c r="BI43" s="180"/>
      <c r="BJ43" s="180"/>
      <c r="BK43" s="180"/>
      <c r="BL43" s="180"/>
      <c r="BM43" s="180"/>
      <c r="BN43" s="180"/>
      <c r="BO43" s="180"/>
      <c r="BP43" s="180"/>
      <c r="BQ43" s="180"/>
      <c r="BR43" s="180"/>
      <c r="BS43" s="180"/>
      <c r="BT43" s="180"/>
      <c r="BU43" s="180"/>
      <c r="BV43" s="180"/>
      <c r="BW43" s="180"/>
      <c r="BX43" s="180"/>
      <c r="BY43" s="180"/>
      <c r="BZ43" s="180"/>
      <c r="CA43" s="180"/>
      <c r="CB43" s="180"/>
      <c r="CC43" s="180"/>
      <c r="CD43" s="180"/>
      <c r="CE43" s="180"/>
      <c r="CF43" s="180"/>
      <c r="CG43" s="180"/>
      <c r="CH43" s="180"/>
      <c r="CI43" s="180"/>
      <c r="CJ43" s="85"/>
    </row>
    <row r="44" spans="1:88" x14ac:dyDescent="0.25">
      <c r="A44" s="180"/>
      <c r="B44" s="180"/>
      <c r="C44" s="180"/>
      <c r="D44" s="180"/>
      <c r="E44" s="180"/>
      <c r="F44" s="180"/>
      <c r="G44" s="180"/>
      <c r="H44" s="180"/>
      <c r="I44" s="180"/>
      <c r="J44" s="180"/>
      <c r="K44" s="180"/>
      <c r="L44" s="180"/>
      <c r="M44" s="180"/>
      <c r="N44" s="180"/>
      <c r="O44" s="180"/>
      <c r="P44" s="180"/>
      <c r="Q44" s="180"/>
      <c r="R44" s="180"/>
      <c r="S44" s="180"/>
      <c r="T44" s="180"/>
      <c r="U44" s="180"/>
      <c r="V44" s="180"/>
      <c r="W44" s="180"/>
      <c r="X44" s="180"/>
      <c r="Y44" s="180"/>
      <c r="Z44" s="180"/>
      <c r="AA44" s="180"/>
      <c r="AB44" s="180"/>
      <c r="AC44" s="180"/>
      <c r="AD44" s="180"/>
      <c r="AE44" s="180"/>
      <c r="AF44" s="180"/>
      <c r="AG44" s="180"/>
      <c r="AH44" s="180"/>
      <c r="AI44" s="180"/>
      <c r="AJ44" s="180"/>
      <c r="AK44" s="180"/>
      <c r="AL44" s="180"/>
      <c r="AM44" s="180"/>
      <c r="AN44" s="180"/>
      <c r="AO44" s="180"/>
      <c r="AP44" s="180"/>
      <c r="AQ44" s="180"/>
      <c r="AR44" s="180"/>
      <c r="AS44" s="180"/>
      <c r="AT44" s="180"/>
      <c r="AU44" s="180"/>
      <c r="AV44" s="180"/>
      <c r="AW44" s="180"/>
      <c r="AX44" s="180"/>
      <c r="AY44" s="180"/>
      <c r="AZ44" s="180"/>
      <c r="BA44" s="180"/>
      <c r="BB44" s="180"/>
      <c r="BC44" s="180"/>
      <c r="BD44" s="180"/>
      <c r="BE44" s="180"/>
      <c r="BF44" s="180"/>
      <c r="BG44" s="180"/>
      <c r="BH44" s="180"/>
      <c r="BI44" s="180"/>
      <c r="BJ44" s="180"/>
      <c r="BK44" s="180"/>
      <c r="BL44" s="180"/>
      <c r="BM44" s="180"/>
      <c r="BN44" s="180"/>
      <c r="BO44" s="180"/>
      <c r="BP44" s="180"/>
      <c r="BQ44" s="180"/>
      <c r="BR44" s="180"/>
      <c r="BS44" s="180"/>
      <c r="BT44" s="180"/>
      <c r="BU44" s="180"/>
      <c r="BV44" s="180"/>
      <c r="BW44" s="180"/>
      <c r="BX44" s="180"/>
      <c r="BY44" s="180"/>
      <c r="BZ44" s="180"/>
      <c r="CA44" s="180"/>
      <c r="CB44" s="180"/>
      <c r="CC44" s="180"/>
      <c r="CD44" s="180"/>
      <c r="CE44" s="180"/>
      <c r="CF44" s="180"/>
      <c r="CG44" s="180"/>
      <c r="CH44" s="180"/>
      <c r="CI44" s="180"/>
      <c r="CJ44" s="85"/>
    </row>
    <row r="45" spans="1:88" ht="11.25" customHeight="1" x14ac:dyDescent="0.25">
      <c r="A45" s="180" t="s">
        <v>1757</v>
      </c>
      <c r="B45" s="180"/>
      <c r="C45" s="180"/>
      <c r="D45" s="180"/>
      <c r="E45" s="180"/>
      <c r="F45" s="180"/>
      <c r="G45" s="180"/>
      <c r="H45" s="180"/>
      <c r="I45" s="180"/>
      <c r="J45" s="180"/>
      <c r="K45" s="180"/>
      <c r="L45" s="180"/>
      <c r="M45" s="180"/>
      <c r="N45" s="180"/>
      <c r="O45" s="180"/>
      <c r="P45" s="180"/>
      <c r="Q45" s="180"/>
      <c r="R45" s="180"/>
      <c r="S45" s="180"/>
      <c r="T45" s="180"/>
      <c r="U45" s="180"/>
      <c r="V45" s="180"/>
      <c r="W45" s="180"/>
      <c r="X45" s="180"/>
      <c r="Y45" s="180"/>
      <c r="Z45" s="180"/>
      <c r="AA45" s="180"/>
      <c r="AB45" s="180"/>
      <c r="AC45" s="180"/>
      <c r="AD45" s="180"/>
      <c r="AE45" s="180"/>
      <c r="AF45" s="180"/>
      <c r="AG45" s="180"/>
      <c r="AH45" s="180"/>
      <c r="AI45" s="180"/>
      <c r="AJ45" s="180"/>
      <c r="AK45" s="180"/>
      <c r="AL45" s="180"/>
      <c r="AM45" s="180"/>
      <c r="AN45" s="180"/>
      <c r="AO45" s="180"/>
      <c r="AP45" s="180"/>
      <c r="AQ45" s="180"/>
      <c r="AR45" s="180"/>
      <c r="AS45" s="180"/>
      <c r="AT45" s="180"/>
      <c r="AU45" s="180"/>
      <c r="AV45" s="180"/>
      <c r="AW45" s="180"/>
      <c r="AX45" s="180"/>
      <c r="AY45" s="180"/>
      <c r="AZ45" s="180"/>
      <c r="BA45" s="180"/>
      <c r="BB45" s="180"/>
      <c r="BC45" s="180"/>
      <c r="BD45" s="180"/>
      <c r="BE45" s="180"/>
      <c r="BF45" s="180"/>
      <c r="BG45" s="180"/>
      <c r="BH45" s="180"/>
      <c r="BI45" s="180"/>
      <c r="BJ45" s="180"/>
      <c r="BK45" s="180"/>
      <c r="BL45" s="180"/>
      <c r="BM45" s="180"/>
      <c r="BN45" s="180"/>
      <c r="BO45" s="180"/>
      <c r="BP45" s="180"/>
      <c r="BQ45" s="180"/>
      <c r="BR45" s="180"/>
      <c r="BS45" s="180"/>
      <c r="BT45" s="180"/>
      <c r="BU45" s="180"/>
      <c r="BV45" s="180"/>
      <c r="BW45" s="180"/>
      <c r="BX45" s="180"/>
      <c r="BY45" s="180"/>
      <c r="BZ45" s="180"/>
      <c r="CA45" s="180"/>
      <c r="CB45" s="180"/>
      <c r="CC45" s="180"/>
      <c r="CD45" s="180"/>
      <c r="CE45" s="180"/>
      <c r="CF45" s="180"/>
      <c r="CG45" s="180"/>
      <c r="CH45" s="180"/>
      <c r="CI45" s="180"/>
      <c r="CJ45" s="85"/>
    </row>
    <row r="46" spans="1:88" x14ac:dyDescent="0.25">
      <c r="A46" s="180"/>
      <c r="B46" s="180"/>
      <c r="C46" s="180"/>
      <c r="D46" s="180"/>
      <c r="E46" s="180"/>
      <c r="F46" s="180"/>
      <c r="G46" s="180"/>
      <c r="H46" s="180"/>
      <c r="I46" s="180"/>
      <c r="J46" s="180"/>
      <c r="K46" s="180"/>
      <c r="L46" s="180"/>
      <c r="M46" s="180"/>
      <c r="N46" s="180"/>
      <c r="O46" s="180"/>
      <c r="P46" s="180"/>
      <c r="Q46" s="180"/>
      <c r="R46" s="180"/>
      <c r="S46" s="180"/>
      <c r="T46" s="180"/>
      <c r="U46" s="180"/>
      <c r="V46" s="180"/>
      <c r="W46" s="180"/>
      <c r="X46" s="180"/>
      <c r="Y46" s="180"/>
      <c r="Z46" s="180"/>
      <c r="AA46" s="180"/>
      <c r="AB46" s="180"/>
      <c r="AC46" s="180"/>
      <c r="AD46" s="180"/>
      <c r="AE46" s="180"/>
      <c r="AF46" s="180"/>
      <c r="AG46" s="180"/>
      <c r="AH46" s="180"/>
      <c r="AI46" s="180"/>
      <c r="AJ46" s="180"/>
      <c r="AK46" s="180"/>
      <c r="AL46" s="180"/>
      <c r="AM46" s="180"/>
      <c r="AN46" s="180"/>
      <c r="AO46" s="180"/>
      <c r="AP46" s="180"/>
      <c r="AQ46" s="180"/>
      <c r="AR46" s="180"/>
      <c r="AS46" s="180"/>
      <c r="AT46" s="180"/>
      <c r="AU46" s="180"/>
      <c r="AV46" s="180"/>
      <c r="AW46" s="180"/>
      <c r="AX46" s="180"/>
      <c r="AY46" s="180"/>
      <c r="AZ46" s="180"/>
      <c r="BA46" s="180"/>
      <c r="BB46" s="180"/>
      <c r="BC46" s="180"/>
      <c r="BD46" s="180"/>
      <c r="BE46" s="180"/>
      <c r="BF46" s="180"/>
      <c r="BG46" s="180"/>
      <c r="BH46" s="180"/>
      <c r="BI46" s="180"/>
      <c r="BJ46" s="180"/>
      <c r="BK46" s="180"/>
      <c r="BL46" s="180"/>
      <c r="BM46" s="180"/>
      <c r="BN46" s="180"/>
      <c r="BO46" s="180"/>
      <c r="BP46" s="180"/>
      <c r="BQ46" s="180"/>
      <c r="BR46" s="180"/>
      <c r="BS46" s="180"/>
      <c r="BT46" s="180"/>
      <c r="BU46" s="180"/>
      <c r="BV46" s="180"/>
      <c r="BW46" s="180"/>
      <c r="BX46" s="180"/>
      <c r="BY46" s="180"/>
      <c r="BZ46" s="180"/>
      <c r="CA46" s="180"/>
      <c r="CB46" s="180"/>
      <c r="CC46" s="180"/>
      <c r="CD46" s="180"/>
      <c r="CE46" s="180"/>
      <c r="CF46" s="180"/>
      <c r="CG46" s="180"/>
      <c r="CH46" s="180"/>
      <c r="CI46" s="180"/>
      <c r="CJ46" s="85"/>
    </row>
    <row r="47" spans="1:88" x14ac:dyDescent="0.25">
      <c r="A47" s="181" t="s">
        <v>1758</v>
      </c>
      <c r="B47" s="181"/>
      <c r="C47" s="181"/>
      <c r="D47" s="181"/>
      <c r="E47" s="181"/>
      <c r="F47" s="181"/>
      <c r="G47" s="181"/>
      <c r="H47" s="181"/>
      <c r="I47" s="181"/>
      <c r="J47" s="181"/>
      <c r="K47" s="181"/>
      <c r="L47" s="181"/>
      <c r="M47" s="181"/>
      <c r="N47" s="181"/>
      <c r="O47" s="181"/>
      <c r="P47" s="181"/>
      <c r="Q47" s="181"/>
      <c r="R47" s="181"/>
      <c r="S47" s="181"/>
      <c r="T47" s="181"/>
      <c r="U47" s="181"/>
      <c r="V47" s="181"/>
      <c r="W47" s="181"/>
      <c r="X47" s="181"/>
      <c r="Y47" s="181"/>
      <c r="Z47" s="181"/>
      <c r="AA47" s="181"/>
      <c r="AB47" s="181"/>
      <c r="AC47" s="181"/>
      <c r="AD47" s="181"/>
      <c r="AE47" s="181"/>
      <c r="AF47" s="181"/>
      <c r="AG47" s="181"/>
      <c r="AH47" s="181"/>
      <c r="AI47" s="181"/>
      <c r="AJ47" s="181"/>
      <c r="AK47" s="181"/>
      <c r="AL47" s="181"/>
      <c r="AM47" s="181"/>
      <c r="AN47" s="181"/>
      <c r="AO47" s="181"/>
      <c r="AP47" s="181"/>
      <c r="AQ47" s="181"/>
      <c r="AR47" s="181"/>
      <c r="AS47" s="181"/>
      <c r="AT47" s="181"/>
      <c r="AU47" s="181"/>
      <c r="AV47" s="181"/>
      <c r="AW47" s="181"/>
      <c r="AX47" s="181"/>
      <c r="AY47" s="181"/>
      <c r="AZ47" s="181"/>
      <c r="BA47" s="181"/>
      <c r="BB47" s="181"/>
      <c r="BC47" s="181"/>
      <c r="BD47" s="181"/>
      <c r="BE47" s="181"/>
      <c r="BF47" s="181"/>
      <c r="BG47" s="181"/>
      <c r="BH47" s="181"/>
      <c r="BI47" s="181"/>
      <c r="BJ47" s="181"/>
      <c r="BK47" s="181"/>
      <c r="BL47" s="181"/>
      <c r="BM47" s="181"/>
      <c r="BN47" s="181"/>
      <c r="BO47" s="181"/>
      <c r="BP47" s="181"/>
      <c r="BQ47" s="181"/>
      <c r="BR47" s="181"/>
      <c r="BS47" s="181"/>
      <c r="BT47" s="181"/>
      <c r="BU47" s="181"/>
      <c r="BV47" s="181"/>
      <c r="BW47" s="181"/>
      <c r="BX47" s="181"/>
      <c r="BY47" s="181"/>
      <c r="BZ47" s="181"/>
      <c r="CA47" s="181"/>
      <c r="CB47" s="181"/>
      <c r="CC47" s="181"/>
      <c r="CD47" s="181"/>
      <c r="CE47" s="181"/>
      <c r="CF47" s="181"/>
      <c r="CG47" s="181"/>
      <c r="CH47" s="181"/>
      <c r="CI47" s="181"/>
      <c r="CJ47" s="85"/>
    </row>
    <row r="48" spans="1:88" x14ac:dyDescent="0.25">
      <c r="A48" s="181" t="s">
        <v>1759</v>
      </c>
      <c r="B48" s="181"/>
      <c r="C48" s="181"/>
      <c r="D48" s="181"/>
      <c r="E48" s="181"/>
      <c r="F48" s="181"/>
      <c r="G48" s="181"/>
      <c r="H48" s="181"/>
      <c r="I48" s="181"/>
      <c r="J48" s="181"/>
      <c r="K48" s="181"/>
      <c r="L48" s="181"/>
      <c r="M48" s="181"/>
      <c r="N48" s="181"/>
      <c r="O48" s="181"/>
      <c r="P48" s="181"/>
      <c r="Q48" s="181"/>
      <c r="R48" s="181"/>
      <c r="S48" s="181"/>
      <c r="T48" s="181"/>
      <c r="U48" s="181"/>
      <c r="V48" s="181"/>
      <c r="W48" s="181"/>
      <c r="X48" s="181"/>
      <c r="Y48" s="181"/>
      <c r="Z48" s="181"/>
      <c r="AA48" s="181"/>
      <c r="AB48" s="181"/>
      <c r="AC48" s="181"/>
      <c r="AD48" s="181"/>
      <c r="AE48" s="181"/>
      <c r="AF48" s="181"/>
      <c r="AG48" s="181"/>
      <c r="AH48" s="181"/>
      <c r="AI48" s="181"/>
      <c r="AJ48" s="181"/>
      <c r="AK48" s="181"/>
      <c r="AL48" s="181"/>
      <c r="AM48" s="181"/>
      <c r="AN48" s="181"/>
      <c r="AO48" s="181"/>
      <c r="AP48" s="181"/>
      <c r="AQ48" s="181"/>
      <c r="AR48" s="181"/>
      <c r="AS48" s="181"/>
      <c r="AT48" s="181"/>
      <c r="AU48" s="181"/>
      <c r="AV48" s="181"/>
      <c r="AW48" s="181"/>
      <c r="AX48" s="181"/>
      <c r="AY48" s="181"/>
      <c r="AZ48" s="181"/>
      <c r="BA48" s="181"/>
      <c r="BB48" s="181"/>
      <c r="BC48" s="181"/>
      <c r="BD48" s="181"/>
      <c r="BE48" s="181"/>
      <c r="BF48" s="181"/>
      <c r="BG48" s="181"/>
      <c r="BH48" s="181"/>
      <c r="BI48" s="181"/>
      <c r="BJ48" s="181"/>
      <c r="BK48" s="181"/>
      <c r="BL48" s="181"/>
      <c r="BM48" s="181"/>
      <c r="BN48" s="181"/>
      <c r="BO48" s="181"/>
      <c r="BP48" s="181"/>
      <c r="BQ48" s="181"/>
      <c r="BR48" s="181"/>
      <c r="BS48" s="181"/>
      <c r="BT48" s="181"/>
      <c r="BU48" s="181"/>
      <c r="BV48" s="181"/>
      <c r="BW48" s="181"/>
      <c r="BX48" s="181"/>
      <c r="BY48" s="181"/>
      <c r="BZ48" s="181"/>
      <c r="CA48" s="181"/>
      <c r="CB48" s="181"/>
      <c r="CC48" s="181"/>
      <c r="CD48" s="181"/>
      <c r="CE48" s="181"/>
      <c r="CF48" s="181"/>
      <c r="CG48" s="181"/>
      <c r="CH48" s="181"/>
      <c r="CI48" s="181"/>
      <c r="CJ48" s="85"/>
    </row>
    <row r="49" spans="1:88" x14ac:dyDescent="0.25">
      <c r="A49" s="181" t="s">
        <v>1760</v>
      </c>
      <c r="B49" s="181"/>
      <c r="C49" s="181"/>
      <c r="D49" s="181"/>
      <c r="E49" s="181"/>
      <c r="F49" s="181"/>
      <c r="G49" s="181"/>
      <c r="H49" s="181"/>
      <c r="I49" s="181"/>
      <c r="J49" s="181"/>
      <c r="K49" s="181"/>
      <c r="L49" s="181"/>
      <c r="M49" s="181"/>
      <c r="N49" s="181"/>
      <c r="O49" s="181"/>
      <c r="P49" s="181"/>
      <c r="Q49" s="181"/>
      <c r="R49" s="181"/>
      <c r="S49" s="181"/>
      <c r="T49" s="181"/>
      <c r="U49" s="181"/>
      <c r="V49" s="181"/>
      <c r="W49" s="181"/>
      <c r="X49" s="181"/>
      <c r="Y49" s="181"/>
      <c r="Z49" s="181"/>
      <c r="AA49" s="181"/>
      <c r="AB49" s="181"/>
      <c r="AC49" s="181"/>
      <c r="AD49" s="181"/>
      <c r="AE49" s="181"/>
      <c r="AF49" s="181"/>
      <c r="AG49" s="181"/>
      <c r="AH49" s="181"/>
      <c r="AI49" s="181"/>
      <c r="AJ49" s="181"/>
      <c r="AK49" s="181"/>
      <c r="AL49" s="181"/>
      <c r="AM49" s="181"/>
      <c r="AN49" s="181"/>
      <c r="AO49" s="181"/>
      <c r="AP49" s="181"/>
      <c r="AQ49" s="181"/>
      <c r="AR49" s="181"/>
      <c r="AS49" s="181"/>
      <c r="AT49" s="181"/>
      <c r="AU49" s="181"/>
      <c r="AV49" s="181"/>
      <c r="AW49" s="181"/>
      <c r="AX49" s="181"/>
      <c r="AY49" s="181"/>
      <c r="AZ49" s="181"/>
      <c r="BA49" s="181"/>
      <c r="BB49" s="181"/>
      <c r="BC49" s="181"/>
      <c r="BD49" s="181"/>
      <c r="BE49" s="181"/>
      <c r="BF49" s="181"/>
      <c r="BG49" s="181"/>
      <c r="BH49" s="181"/>
      <c r="BI49" s="181"/>
      <c r="BJ49" s="181"/>
      <c r="BK49" s="181"/>
      <c r="BL49" s="181"/>
      <c r="BM49" s="181"/>
      <c r="BN49" s="181"/>
      <c r="BO49" s="181"/>
      <c r="BP49" s="181"/>
      <c r="BQ49" s="181"/>
      <c r="BR49" s="181"/>
      <c r="BS49" s="181"/>
      <c r="BT49" s="181"/>
      <c r="BU49" s="181"/>
      <c r="BV49" s="181"/>
      <c r="BW49" s="181"/>
      <c r="BX49" s="181"/>
      <c r="BY49" s="181"/>
      <c r="BZ49" s="181"/>
      <c r="CA49" s="181"/>
      <c r="CB49" s="181"/>
      <c r="CC49" s="181"/>
      <c r="CD49" s="181"/>
      <c r="CE49" s="181"/>
      <c r="CF49" s="181"/>
      <c r="CG49" s="181"/>
      <c r="CH49" s="181"/>
      <c r="CI49" s="181"/>
      <c r="CJ49" s="85"/>
    </row>
    <row r="50" spans="1:88" x14ac:dyDescent="0.25">
      <c r="A50" s="181"/>
      <c r="B50" s="181"/>
      <c r="C50" s="181"/>
      <c r="D50" s="181"/>
      <c r="E50" s="181"/>
      <c r="F50" s="181"/>
      <c r="G50" s="181"/>
      <c r="H50" s="181"/>
      <c r="I50" s="181"/>
      <c r="J50" s="181"/>
      <c r="K50" s="181"/>
      <c r="L50" s="181"/>
      <c r="M50" s="181"/>
      <c r="N50" s="181"/>
      <c r="O50" s="181"/>
      <c r="P50" s="181"/>
      <c r="Q50" s="181"/>
      <c r="R50" s="181"/>
      <c r="S50" s="181"/>
      <c r="T50" s="181"/>
      <c r="U50" s="181"/>
      <c r="V50" s="181"/>
      <c r="W50" s="181"/>
      <c r="X50" s="181"/>
      <c r="Y50" s="181"/>
      <c r="Z50" s="181"/>
      <c r="AA50" s="181"/>
      <c r="AB50" s="181"/>
      <c r="AC50" s="181"/>
      <c r="AD50" s="181"/>
      <c r="AE50" s="181"/>
      <c r="AF50" s="181"/>
      <c r="AG50" s="181"/>
      <c r="AH50" s="181"/>
      <c r="AI50" s="181"/>
      <c r="AJ50" s="181"/>
      <c r="AK50" s="181"/>
      <c r="AL50" s="181"/>
      <c r="AM50" s="181"/>
      <c r="AN50" s="181"/>
      <c r="AO50" s="181"/>
      <c r="AP50" s="181"/>
      <c r="AQ50" s="181"/>
      <c r="AR50" s="181"/>
      <c r="AS50" s="181"/>
      <c r="AT50" s="181"/>
      <c r="AU50" s="181"/>
      <c r="AV50" s="181"/>
      <c r="AW50" s="181"/>
      <c r="AX50" s="181"/>
      <c r="AY50" s="181"/>
      <c r="AZ50" s="181"/>
      <c r="BA50" s="181"/>
      <c r="BB50" s="181"/>
      <c r="BC50" s="181"/>
      <c r="BD50" s="181"/>
      <c r="BE50" s="181"/>
      <c r="BF50" s="181"/>
      <c r="BG50" s="181"/>
      <c r="BH50" s="181"/>
      <c r="BI50" s="181"/>
      <c r="BJ50" s="181"/>
      <c r="BK50" s="181"/>
      <c r="BL50" s="181"/>
      <c r="BM50" s="181"/>
      <c r="BN50" s="181"/>
      <c r="BO50" s="181"/>
      <c r="BP50" s="181"/>
      <c r="BQ50" s="181"/>
      <c r="BR50" s="181"/>
      <c r="BS50" s="181"/>
      <c r="BT50" s="181"/>
      <c r="BU50" s="181"/>
      <c r="BV50" s="181"/>
      <c r="BW50" s="181"/>
      <c r="BX50" s="181"/>
      <c r="BY50" s="181"/>
      <c r="BZ50" s="181"/>
      <c r="CA50" s="181"/>
      <c r="CB50" s="181"/>
      <c r="CC50" s="181"/>
      <c r="CD50" s="181"/>
      <c r="CE50" s="181"/>
      <c r="CF50" s="181"/>
      <c r="CG50" s="181"/>
      <c r="CH50" s="181"/>
      <c r="CI50" s="181"/>
      <c r="CJ50" s="85"/>
    </row>
    <row r="51" spans="1:88" ht="11.25" customHeight="1" x14ac:dyDescent="0.25">
      <c r="A51" s="180" t="s">
        <v>1761</v>
      </c>
      <c r="B51" s="180"/>
      <c r="C51" s="180"/>
      <c r="D51" s="180"/>
      <c r="E51" s="180"/>
      <c r="F51" s="180"/>
      <c r="G51" s="180"/>
      <c r="H51" s="180"/>
      <c r="I51" s="180"/>
      <c r="J51" s="180"/>
      <c r="K51" s="180"/>
      <c r="L51" s="180"/>
      <c r="M51" s="180"/>
      <c r="N51" s="180"/>
      <c r="O51" s="180"/>
      <c r="P51" s="180"/>
      <c r="Q51" s="180"/>
      <c r="R51" s="180"/>
      <c r="S51" s="180"/>
      <c r="T51" s="180"/>
      <c r="U51" s="180"/>
      <c r="V51" s="180"/>
      <c r="W51" s="180"/>
      <c r="X51" s="180"/>
      <c r="Y51" s="180"/>
      <c r="Z51" s="180"/>
      <c r="AA51" s="180"/>
      <c r="AB51" s="180"/>
      <c r="AC51" s="180"/>
      <c r="AD51" s="180"/>
      <c r="AE51" s="180"/>
      <c r="AF51" s="180"/>
      <c r="AG51" s="180"/>
      <c r="AH51" s="180"/>
      <c r="AI51" s="180"/>
      <c r="AJ51" s="180"/>
      <c r="AK51" s="180"/>
      <c r="AL51" s="180"/>
      <c r="AM51" s="180"/>
      <c r="AN51" s="180"/>
      <c r="AO51" s="180"/>
      <c r="AP51" s="180"/>
      <c r="AQ51" s="180"/>
      <c r="AR51" s="180"/>
      <c r="AS51" s="180"/>
      <c r="AT51" s="180"/>
      <c r="AU51" s="180"/>
      <c r="AV51" s="180"/>
      <c r="AW51" s="180"/>
      <c r="AX51" s="180"/>
      <c r="AY51" s="180"/>
      <c r="AZ51" s="180"/>
      <c r="BA51" s="180"/>
      <c r="BB51" s="180"/>
      <c r="BC51" s="180"/>
      <c r="BD51" s="180"/>
      <c r="BE51" s="180"/>
      <c r="BF51" s="180"/>
      <c r="BG51" s="180"/>
      <c r="BH51" s="180"/>
      <c r="BI51" s="180"/>
      <c r="BJ51" s="180"/>
      <c r="BK51" s="180"/>
      <c r="BL51" s="180"/>
      <c r="BM51" s="180"/>
      <c r="BN51" s="180"/>
      <c r="BO51" s="180"/>
      <c r="BP51" s="180"/>
      <c r="BQ51" s="180"/>
      <c r="BR51" s="180"/>
      <c r="BS51" s="180"/>
      <c r="BT51" s="180"/>
      <c r="BU51" s="180"/>
      <c r="BV51" s="180"/>
      <c r="BW51" s="180"/>
      <c r="BX51" s="180"/>
      <c r="BY51" s="180"/>
      <c r="BZ51" s="180"/>
      <c r="CA51" s="180"/>
      <c r="CB51" s="180"/>
      <c r="CC51" s="180"/>
      <c r="CD51" s="180"/>
      <c r="CE51" s="180"/>
      <c r="CF51" s="180"/>
      <c r="CG51" s="180"/>
      <c r="CH51" s="180"/>
      <c r="CI51" s="180"/>
      <c r="CJ51" s="85"/>
    </row>
    <row r="52" spans="1:88" x14ac:dyDescent="0.25">
      <c r="A52" s="180"/>
      <c r="B52" s="180"/>
      <c r="C52" s="180"/>
      <c r="D52" s="180"/>
      <c r="E52" s="180"/>
      <c r="F52" s="180"/>
      <c r="G52" s="180"/>
      <c r="H52" s="180"/>
      <c r="I52" s="180"/>
      <c r="J52" s="180"/>
      <c r="K52" s="180"/>
      <c r="L52" s="180"/>
      <c r="M52" s="180"/>
      <c r="N52" s="180"/>
      <c r="O52" s="180"/>
      <c r="P52" s="180"/>
      <c r="Q52" s="180"/>
      <c r="R52" s="180"/>
      <c r="S52" s="180"/>
      <c r="T52" s="180"/>
      <c r="U52" s="180"/>
      <c r="V52" s="180"/>
      <c r="W52" s="180"/>
      <c r="X52" s="180"/>
      <c r="Y52" s="180"/>
      <c r="Z52" s="180"/>
      <c r="AA52" s="180"/>
      <c r="AB52" s="180"/>
      <c r="AC52" s="180"/>
      <c r="AD52" s="180"/>
      <c r="AE52" s="180"/>
      <c r="AF52" s="180"/>
      <c r="AG52" s="180"/>
      <c r="AH52" s="180"/>
      <c r="AI52" s="180"/>
      <c r="AJ52" s="180"/>
      <c r="AK52" s="180"/>
      <c r="AL52" s="180"/>
      <c r="AM52" s="180"/>
      <c r="AN52" s="180"/>
      <c r="AO52" s="180"/>
      <c r="AP52" s="180"/>
      <c r="AQ52" s="180"/>
      <c r="AR52" s="180"/>
      <c r="AS52" s="180"/>
      <c r="AT52" s="180"/>
      <c r="AU52" s="180"/>
      <c r="AV52" s="180"/>
      <c r="AW52" s="180"/>
      <c r="AX52" s="180"/>
      <c r="AY52" s="180"/>
      <c r="AZ52" s="180"/>
      <c r="BA52" s="180"/>
      <c r="BB52" s="180"/>
      <c r="BC52" s="180"/>
      <c r="BD52" s="180"/>
      <c r="BE52" s="180"/>
      <c r="BF52" s="180"/>
      <c r="BG52" s="180"/>
      <c r="BH52" s="180"/>
      <c r="BI52" s="180"/>
      <c r="BJ52" s="180"/>
      <c r="BK52" s="180"/>
      <c r="BL52" s="180"/>
      <c r="BM52" s="180"/>
      <c r="BN52" s="180"/>
      <c r="BO52" s="180"/>
      <c r="BP52" s="180"/>
      <c r="BQ52" s="180"/>
      <c r="BR52" s="180"/>
      <c r="BS52" s="180"/>
      <c r="BT52" s="180"/>
      <c r="BU52" s="180"/>
      <c r="BV52" s="180"/>
      <c r="BW52" s="180"/>
      <c r="BX52" s="180"/>
      <c r="BY52" s="180"/>
      <c r="BZ52" s="180"/>
      <c r="CA52" s="180"/>
      <c r="CB52" s="180"/>
      <c r="CC52" s="180"/>
      <c r="CD52" s="180"/>
      <c r="CE52" s="180"/>
      <c r="CF52" s="180"/>
      <c r="CG52" s="180"/>
      <c r="CH52" s="180"/>
      <c r="CI52" s="180"/>
      <c r="CJ52" s="85"/>
    </row>
    <row r="53" spans="1:88" x14ac:dyDescent="0.25">
      <c r="A53" s="180"/>
      <c r="B53" s="180"/>
      <c r="C53" s="180"/>
      <c r="D53" s="180"/>
      <c r="E53" s="180"/>
      <c r="F53" s="180"/>
      <c r="G53" s="180"/>
      <c r="H53" s="180"/>
      <c r="I53" s="180"/>
      <c r="J53" s="180"/>
      <c r="K53" s="180"/>
      <c r="L53" s="180"/>
      <c r="M53" s="180"/>
      <c r="N53" s="180"/>
      <c r="O53" s="180"/>
      <c r="P53" s="180"/>
      <c r="Q53" s="180"/>
      <c r="R53" s="180"/>
      <c r="S53" s="180"/>
      <c r="T53" s="180"/>
      <c r="U53" s="180"/>
      <c r="V53" s="180"/>
      <c r="W53" s="180"/>
      <c r="X53" s="180"/>
      <c r="Y53" s="180"/>
      <c r="Z53" s="180"/>
      <c r="AA53" s="180"/>
      <c r="AB53" s="180"/>
      <c r="AC53" s="180"/>
      <c r="AD53" s="180"/>
      <c r="AE53" s="180"/>
      <c r="AF53" s="180"/>
      <c r="AG53" s="180"/>
      <c r="AH53" s="180"/>
      <c r="AI53" s="180"/>
      <c r="AJ53" s="180"/>
      <c r="AK53" s="180"/>
      <c r="AL53" s="180"/>
      <c r="AM53" s="180"/>
      <c r="AN53" s="180"/>
      <c r="AO53" s="180"/>
      <c r="AP53" s="180"/>
      <c r="AQ53" s="180"/>
      <c r="AR53" s="180"/>
      <c r="AS53" s="180"/>
      <c r="AT53" s="180"/>
      <c r="AU53" s="180"/>
      <c r="AV53" s="180"/>
      <c r="AW53" s="180"/>
      <c r="AX53" s="180"/>
      <c r="AY53" s="180"/>
      <c r="AZ53" s="180"/>
      <c r="BA53" s="180"/>
      <c r="BB53" s="180"/>
      <c r="BC53" s="180"/>
      <c r="BD53" s="180"/>
      <c r="BE53" s="180"/>
      <c r="BF53" s="180"/>
      <c r="BG53" s="180"/>
      <c r="BH53" s="180"/>
      <c r="BI53" s="180"/>
      <c r="BJ53" s="180"/>
      <c r="BK53" s="180"/>
      <c r="BL53" s="180"/>
      <c r="BM53" s="180"/>
      <c r="BN53" s="180"/>
      <c r="BO53" s="180"/>
      <c r="BP53" s="180"/>
      <c r="BQ53" s="180"/>
      <c r="BR53" s="180"/>
      <c r="BS53" s="180"/>
      <c r="BT53" s="180"/>
      <c r="BU53" s="180"/>
      <c r="BV53" s="180"/>
      <c r="BW53" s="180"/>
      <c r="BX53" s="180"/>
      <c r="BY53" s="180"/>
      <c r="BZ53" s="180"/>
      <c r="CA53" s="180"/>
      <c r="CB53" s="180"/>
      <c r="CC53" s="180"/>
      <c r="CD53" s="180"/>
      <c r="CE53" s="180"/>
      <c r="CF53" s="180"/>
      <c r="CG53" s="180"/>
      <c r="CH53" s="180"/>
      <c r="CI53" s="180"/>
      <c r="CJ53" s="85"/>
    </row>
    <row r="54" spans="1:88" ht="11.25" customHeight="1" x14ac:dyDescent="0.25">
      <c r="A54" s="185" t="s">
        <v>924</v>
      </c>
      <c r="B54" s="185"/>
      <c r="C54" s="185"/>
      <c r="D54" s="185"/>
      <c r="E54" s="185"/>
      <c r="F54" s="185"/>
      <c r="G54" s="185"/>
      <c r="H54" s="185"/>
      <c r="I54" s="185"/>
      <c r="J54" s="185"/>
      <c r="K54" s="185"/>
      <c r="L54" s="185"/>
      <c r="M54" s="185"/>
      <c r="N54" s="185"/>
      <c r="O54" s="185"/>
      <c r="P54" s="1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5"/>
      <c r="BK54" s="85"/>
      <c r="BL54" s="85"/>
      <c r="BM54" s="85"/>
      <c r="BN54" s="85"/>
      <c r="BO54" s="85"/>
      <c r="BP54" s="85"/>
      <c r="BQ54" s="85"/>
      <c r="BR54" s="85"/>
      <c r="BS54" s="85"/>
      <c r="BT54" s="85"/>
      <c r="BU54" s="85"/>
      <c r="BV54" s="85"/>
      <c r="BW54" s="85"/>
      <c r="BX54" s="85"/>
      <c r="BY54" s="85"/>
      <c r="BZ54" s="85"/>
      <c r="CA54" s="85"/>
      <c r="CB54" s="85"/>
      <c r="CC54" s="85"/>
      <c r="CD54" s="85"/>
      <c r="CE54" s="85"/>
      <c r="CF54" s="85"/>
      <c r="CG54" s="85"/>
      <c r="CH54" s="85"/>
      <c r="CI54" s="85"/>
      <c r="CJ54" s="85"/>
    </row>
    <row r="55" spans="1:88" x14ac:dyDescent="0.25">
      <c r="A55" s="181" t="s">
        <v>925</v>
      </c>
      <c r="B55" s="181"/>
      <c r="C55" s="181"/>
      <c r="D55" s="181"/>
      <c r="E55" s="181"/>
      <c r="F55" s="181"/>
      <c r="G55" s="181"/>
      <c r="H55" s="181"/>
      <c r="I55" s="181"/>
      <c r="J55" s="181"/>
      <c r="K55" s="181"/>
      <c r="L55" s="181"/>
      <c r="M55" s="181"/>
      <c r="N55" s="181"/>
      <c r="O55" s="181"/>
      <c r="P55" s="181"/>
      <c r="Q55" s="181"/>
      <c r="R55" s="181"/>
      <c r="S55" s="181"/>
      <c r="T55" s="181"/>
      <c r="U55" s="181"/>
      <c r="V55" s="181"/>
      <c r="W55" s="181"/>
      <c r="X55" s="181"/>
      <c r="Y55" s="181"/>
      <c r="Z55" s="181"/>
      <c r="AA55" s="181"/>
      <c r="AB55" s="181"/>
      <c r="AC55" s="181"/>
      <c r="AD55" s="181"/>
      <c r="AE55" s="181"/>
      <c r="AF55" s="181"/>
      <c r="AG55" s="181"/>
      <c r="AH55" s="181"/>
      <c r="AI55" s="181"/>
      <c r="AJ55" s="181"/>
      <c r="AK55" s="181"/>
      <c r="AL55" s="181"/>
      <c r="AM55" s="181"/>
      <c r="AN55" s="181"/>
      <c r="AO55" s="181"/>
      <c r="AP55" s="181"/>
      <c r="AQ55" s="181"/>
      <c r="AR55" s="181"/>
      <c r="AS55" s="181"/>
      <c r="AT55" s="181"/>
      <c r="AU55" s="181"/>
      <c r="AV55" s="181"/>
      <c r="AW55" s="181"/>
      <c r="AX55" s="181"/>
      <c r="AY55" s="181"/>
      <c r="AZ55" s="181"/>
      <c r="BA55" s="181"/>
      <c r="BB55" s="181"/>
      <c r="BC55" s="181"/>
      <c r="BD55" s="181"/>
      <c r="BE55" s="181"/>
      <c r="BF55" s="181"/>
      <c r="BG55" s="181"/>
      <c r="BH55" s="181"/>
      <c r="BI55" s="181"/>
      <c r="BJ55" s="181"/>
      <c r="BK55" s="181"/>
      <c r="BL55" s="181"/>
      <c r="BM55" s="181"/>
      <c r="BN55" s="181"/>
      <c r="BO55" s="181"/>
      <c r="BP55" s="181"/>
      <c r="BQ55" s="181"/>
      <c r="BR55" s="181"/>
      <c r="BS55" s="181"/>
      <c r="BT55" s="181"/>
      <c r="BU55" s="181"/>
      <c r="BV55" s="181"/>
      <c r="BW55" s="181"/>
      <c r="BX55" s="181"/>
      <c r="BY55" s="181"/>
      <c r="BZ55" s="181"/>
      <c r="CA55" s="181"/>
      <c r="CB55" s="181"/>
      <c r="CC55" s="181"/>
      <c r="CD55" s="181"/>
      <c r="CE55" s="181"/>
      <c r="CF55" s="181"/>
      <c r="CG55" s="181"/>
      <c r="CH55" s="181"/>
      <c r="CI55" s="181"/>
      <c r="CJ55" s="85"/>
    </row>
    <row r="56" spans="1:88" x14ac:dyDescent="0.25">
      <c r="A56" s="181"/>
      <c r="B56" s="181"/>
      <c r="C56" s="181"/>
      <c r="D56" s="181"/>
      <c r="E56" s="181"/>
      <c r="F56" s="181"/>
      <c r="G56" s="181"/>
      <c r="H56" s="181"/>
      <c r="I56" s="181"/>
      <c r="J56" s="181"/>
      <c r="K56" s="181"/>
      <c r="L56" s="181"/>
      <c r="M56" s="181"/>
      <c r="N56" s="181"/>
      <c r="O56" s="181"/>
      <c r="P56" s="181"/>
      <c r="Q56" s="181"/>
      <c r="R56" s="181"/>
      <c r="S56" s="181"/>
      <c r="T56" s="181"/>
      <c r="U56" s="181"/>
      <c r="V56" s="181"/>
      <c r="W56" s="181"/>
      <c r="X56" s="181"/>
      <c r="Y56" s="181"/>
      <c r="Z56" s="181"/>
      <c r="AA56" s="181"/>
      <c r="AB56" s="181"/>
      <c r="AC56" s="181"/>
      <c r="AD56" s="181"/>
      <c r="AE56" s="181"/>
      <c r="AF56" s="181"/>
      <c r="AG56" s="181"/>
      <c r="AH56" s="181"/>
      <c r="AI56" s="181"/>
      <c r="AJ56" s="181"/>
      <c r="AK56" s="181"/>
      <c r="AL56" s="181"/>
      <c r="AM56" s="181"/>
      <c r="AN56" s="181"/>
      <c r="AO56" s="181"/>
      <c r="AP56" s="181"/>
      <c r="AQ56" s="181"/>
      <c r="AR56" s="181"/>
      <c r="AS56" s="181"/>
      <c r="AT56" s="181"/>
      <c r="AU56" s="181"/>
      <c r="AV56" s="181"/>
      <c r="AW56" s="181"/>
      <c r="AX56" s="181"/>
      <c r="AY56" s="181"/>
      <c r="AZ56" s="181"/>
      <c r="BA56" s="181"/>
      <c r="BB56" s="181"/>
      <c r="BC56" s="181"/>
      <c r="BD56" s="181"/>
      <c r="BE56" s="181"/>
      <c r="BF56" s="181"/>
      <c r="BG56" s="181"/>
      <c r="BH56" s="181"/>
      <c r="BI56" s="181"/>
      <c r="BJ56" s="181"/>
      <c r="BK56" s="181"/>
      <c r="BL56" s="181"/>
      <c r="BM56" s="181"/>
      <c r="BN56" s="181"/>
      <c r="BO56" s="181"/>
      <c r="BP56" s="181"/>
      <c r="BQ56" s="181"/>
      <c r="BR56" s="181"/>
      <c r="BS56" s="181"/>
      <c r="BT56" s="181"/>
      <c r="BU56" s="181"/>
      <c r="BV56" s="181"/>
      <c r="BW56" s="181"/>
      <c r="BX56" s="181"/>
      <c r="BY56" s="181"/>
      <c r="BZ56" s="181"/>
      <c r="CA56" s="181"/>
      <c r="CB56" s="181"/>
      <c r="CC56" s="181"/>
      <c r="CD56" s="181"/>
      <c r="CE56" s="181"/>
      <c r="CF56" s="181"/>
      <c r="CG56" s="181"/>
      <c r="CH56" s="181"/>
      <c r="CI56" s="181"/>
      <c r="CJ56" s="85"/>
    </row>
    <row r="57" spans="1:88" x14ac:dyDescent="0.25">
      <c r="A57" s="181" t="s">
        <v>926</v>
      </c>
      <c r="B57" s="181"/>
      <c r="C57" s="181"/>
      <c r="D57" s="181"/>
      <c r="E57" s="181"/>
      <c r="F57" s="181"/>
      <c r="G57" s="181"/>
      <c r="H57" s="181"/>
      <c r="I57" s="181"/>
      <c r="J57" s="181"/>
      <c r="K57" s="181"/>
      <c r="L57" s="181"/>
      <c r="M57" s="181"/>
      <c r="N57" s="181"/>
      <c r="O57" s="181"/>
      <c r="P57" s="181"/>
      <c r="Q57" s="181"/>
      <c r="R57" s="181"/>
      <c r="S57" s="181"/>
      <c r="T57" s="181"/>
      <c r="U57" s="181"/>
      <c r="V57" s="181"/>
      <c r="W57" s="181"/>
      <c r="X57" s="181"/>
      <c r="Y57" s="181"/>
      <c r="Z57" s="181"/>
      <c r="AA57" s="181"/>
      <c r="AB57" s="181"/>
      <c r="AC57" s="181"/>
      <c r="AD57" s="181"/>
      <c r="AE57" s="181"/>
      <c r="AF57" s="181"/>
      <c r="AG57" s="181"/>
      <c r="AH57" s="181"/>
      <c r="AI57" s="181"/>
      <c r="AJ57" s="181"/>
      <c r="AK57" s="181"/>
      <c r="AL57" s="181"/>
      <c r="AM57" s="181"/>
      <c r="AN57" s="181"/>
      <c r="AO57" s="181"/>
      <c r="AP57" s="181"/>
      <c r="AQ57" s="181"/>
      <c r="AR57" s="181"/>
      <c r="AS57" s="181"/>
      <c r="AT57" s="181"/>
      <c r="AU57" s="181"/>
      <c r="AV57" s="181"/>
      <c r="AW57" s="181"/>
      <c r="AX57" s="181"/>
      <c r="AY57" s="181"/>
      <c r="AZ57" s="181"/>
      <c r="BA57" s="181"/>
      <c r="BB57" s="181"/>
      <c r="BC57" s="181"/>
      <c r="BD57" s="181"/>
      <c r="BE57" s="181"/>
      <c r="BF57" s="181"/>
      <c r="BG57" s="181"/>
      <c r="BH57" s="181"/>
      <c r="BI57" s="181"/>
      <c r="BJ57" s="181"/>
      <c r="BK57" s="181"/>
      <c r="BL57" s="181"/>
      <c r="BM57" s="181"/>
      <c r="BN57" s="181"/>
      <c r="BO57" s="181"/>
      <c r="BP57" s="181"/>
      <c r="BQ57" s="181"/>
      <c r="BR57" s="181"/>
      <c r="BS57" s="181"/>
      <c r="BT57" s="181"/>
      <c r="BU57" s="181"/>
      <c r="BV57" s="181"/>
      <c r="BW57" s="181"/>
      <c r="BX57" s="181"/>
      <c r="BY57" s="181"/>
      <c r="BZ57" s="181"/>
      <c r="CA57" s="181"/>
      <c r="CB57" s="181"/>
      <c r="CC57" s="181"/>
      <c r="CD57" s="181"/>
      <c r="CE57" s="181"/>
      <c r="CF57" s="181"/>
      <c r="CG57" s="181"/>
      <c r="CH57" s="181"/>
      <c r="CI57" s="181"/>
      <c r="CJ57" s="85"/>
    </row>
    <row r="58" spans="1:88" x14ac:dyDescent="0.25">
      <c r="A58" s="181"/>
      <c r="B58" s="181"/>
      <c r="C58" s="181"/>
      <c r="D58" s="181"/>
      <c r="E58" s="181"/>
      <c r="F58" s="181"/>
      <c r="G58" s="181"/>
      <c r="H58" s="181"/>
      <c r="I58" s="181"/>
      <c r="J58" s="181"/>
      <c r="K58" s="181"/>
      <c r="L58" s="181"/>
      <c r="M58" s="181"/>
      <c r="N58" s="181"/>
      <c r="O58" s="181"/>
      <c r="P58" s="181"/>
      <c r="Q58" s="181"/>
      <c r="R58" s="181"/>
      <c r="S58" s="181"/>
      <c r="T58" s="181"/>
      <c r="U58" s="181"/>
      <c r="V58" s="181"/>
      <c r="W58" s="181"/>
      <c r="X58" s="181"/>
      <c r="Y58" s="181"/>
      <c r="Z58" s="181"/>
      <c r="AA58" s="181"/>
      <c r="AB58" s="181"/>
      <c r="AC58" s="181"/>
      <c r="AD58" s="181"/>
      <c r="AE58" s="181"/>
      <c r="AF58" s="181"/>
      <c r="AG58" s="181"/>
      <c r="AH58" s="181"/>
      <c r="AI58" s="181"/>
      <c r="AJ58" s="181"/>
      <c r="AK58" s="181"/>
      <c r="AL58" s="181"/>
      <c r="AM58" s="181"/>
      <c r="AN58" s="181"/>
      <c r="AO58" s="181"/>
      <c r="AP58" s="181"/>
      <c r="AQ58" s="181"/>
      <c r="AR58" s="181"/>
      <c r="AS58" s="181"/>
      <c r="AT58" s="181"/>
      <c r="AU58" s="181"/>
      <c r="AV58" s="181"/>
      <c r="AW58" s="181"/>
      <c r="AX58" s="181"/>
      <c r="AY58" s="181"/>
      <c r="AZ58" s="181"/>
      <c r="BA58" s="181"/>
      <c r="BB58" s="181"/>
      <c r="BC58" s="181"/>
      <c r="BD58" s="181"/>
      <c r="BE58" s="181"/>
      <c r="BF58" s="181"/>
      <c r="BG58" s="181"/>
      <c r="BH58" s="181"/>
      <c r="BI58" s="181"/>
      <c r="BJ58" s="181"/>
      <c r="BK58" s="181"/>
      <c r="BL58" s="181"/>
      <c r="BM58" s="181"/>
      <c r="BN58" s="181"/>
      <c r="BO58" s="181"/>
      <c r="BP58" s="181"/>
      <c r="BQ58" s="181"/>
      <c r="BR58" s="181"/>
      <c r="BS58" s="181"/>
      <c r="BT58" s="181"/>
      <c r="BU58" s="181"/>
      <c r="BV58" s="181"/>
      <c r="BW58" s="181"/>
      <c r="BX58" s="181"/>
      <c r="BY58" s="181"/>
      <c r="BZ58" s="181"/>
      <c r="CA58" s="181"/>
      <c r="CB58" s="181"/>
      <c r="CC58" s="181"/>
      <c r="CD58" s="181"/>
      <c r="CE58" s="181"/>
      <c r="CF58" s="181"/>
      <c r="CG58" s="181"/>
      <c r="CH58" s="181"/>
      <c r="CI58" s="181"/>
      <c r="CJ58" s="85"/>
    </row>
    <row r="59" spans="1:88" ht="11.25" customHeight="1" x14ac:dyDescent="0.25">
      <c r="A59" s="180" t="s">
        <v>927</v>
      </c>
      <c r="B59" s="180"/>
      <c r="C59" s="180"/>
      <c r="D59" s="180"/>
      <c r="E59" s="180"/>
      <c r="F59" s="180"/>
      <c r="G59" s="180"/>
      <c r="H59" s="180"/>
      <c r="I59" s="180"/>
      <c r="J59" s="180"/>
      <c r="K59" s="180"/>
      <c r="L59" s="180"/>
      <c r="M59" s="180"/>
      <c r="N59" s="180"/>
      <c r="O59" s="180"/>
      <c r="P59" s="180"/>
      <c r="Q59" s="180"/>
      <c r="R59" s="180"/>
      <c r="S59" s="180"/>
      <c r="T59" s="180"/>
      <c r="U59" s="180"/>
      <c r="V59" s="180"/>
      <c r="W59" s="180"/>
      <c r="X59" s="180"/>
      <c r="Y59" s="180"/>
      <c r="Z59" s="180"/>
      <c r="AA59" s="180"/>
      <c r="AB59" s="180"/>
      <c r="AC59" s="180"/>
      <c r="AD59" s="180"/>
      <c r="AE59" s="180"/>
      <c r="AF59" s="180"/>
      <c r="AG59" s="180"/>
      <c r="AH59" s="180"/>
      <c r="AI59" s="180"/>
      <c r="AJ59" s="180"/>
      <c r="AK59" s="180"/>
      <c r="AL59" s="180"/>
      <c r="AM59" s="180"/>
      <c r="AN59" s="180"/>
      <c r="AO59" s="180"/>
      <c r="AP59" s="180"/>
      <c r="AQ59" s="180"/>
      <c r="AR59" s="180"/>
      <c r="AS59" s="180"/>
      <c r="AT59" s="180"/>
      <c r="AU59" s="180"/>
      <c r="AV59" s="180"/>
      <c r="AW59" s="180"/>
      <c r="AX59" s="180"/>
      <c r="AY59" s="180"/>
      <c r="AZ59" s="180"/>
      <c r="BA59" s="180"/>
      <c r="BB59" s="180"/>
      <c r="BC59" s="180"/>
      <c r="BD59" s="180"/>
      <c r="BE59" s="180"/>
      <c r="BF59" s="180"/>
      <c r="BG59" s="180"/>
      <c r="BH59" s="180"/>
      <c r="BI59" s="180"/>
      <c r="BJ59" s="180"/>
      <c r="BK59" s="180"/>
      <c r="BL59" s="180"/>
      <c r="BM59" s="180"/>
      <c r="BN59" s="180"/>
      <c r="BO59" s="180"/>
      <c r="BP59" s="180"/>
      <c r="BQ59" s="180"/>
      <c r="BR59" s="180"/>
      <c r="BS59" s="180"/>
      <c r="BT59" s="180"/>
      <c r="BU59" s="180"/>
      <c r="BV59" s="180"/>
      <c r="BW59" s="180"/>
      <c r="BX59" s="180"/>
      <c r="BY59" s="180"/>
      <c r="BZ59" s="180"/>
      <c r="CA59" s="180"/>
      <c r="CB59" s="85"/>
      <c r="CC59" s="85"/>
      <c r="CD59" s="85"/>
      <c r="CE59" s="85"/>
      <c r="CF59" s="85"/>
      <c r="CG59" s="85"/>
      <c r="CH59" s="85"/>
      <c r="CI59" s="85"/>
      <c r="CJ59" s="85"/>
    </row>
    <row r="60" spans="1:88" ht="12.75" customHeight="1" x14ac:dyDescent="0.25">
      <c r="A60" s="180" t="s">
        <v>929</v>
      </c>
      <c r="B60" s="180"/>
      <c r="C60" s="180"/>
      <c r="D60" s="180"/>
      <c r="E60" s="180"/>
      <c r="F60" s="180"/>
      <c r="G60" s="180"/>
      <c r="H60" s="180"/>
      <c r="I60" s="180"/>
      <c r="J60" s="180"/>
      <c r="K60" s="180"/>
      <c r="L60" s="180"/>
      <c r="M60" s="180"/>
      <c r="N60" s="180"/>
      <c r="O60" s="180"/>
      <c r="P60" s="180"/>
      <c r="Q60" s="180"/>
      <c r="R60" s="180"/>
      <c r="S60" s="180"/>
      <c r="T60" s="180"/>
      <c r="U60" s="180"/>
      <c r="V60" s="180"/>
      <c r="W60" s="180"/>
      <c r="X60" s="180"/>
      <c r="Y60" s="180"/>
      <c r="Z60" s="180"/>
      <c r="AA60" s="180"/>
      <c r="AB60" s="180"/>
      <c r="AC60" s="180"/>
      <c r="AD60" s="180"/>
      <c r="AE60" s="180"/>
      <c r="AF60" s="180"/>
      <c r="AG60" s="180"/>
      <c r="AH60" s="180"/>
      <c r="AI60" s="180"/>
      <c r="AJ60" s="180"/>
      <c r="AK60" s="180"/>
      <c r="AL60" s="180"/>
      <c r="AM60" s="180"/>
      <c r="AN60" s="180"/>
      <c r="AO60" s="180"/>
      <c r="AP60" s="180"/>
      <c r="AQ60" s="180"/>
      <c r="AR60" s="180"/>
      <c r="AS60" s="180"/>
      <c r="AT60" s="180"/>
      <c r="AU60" s="180"/>
      <c r="AV60" s="180"/>
      <c r="AW60" s="180"/>
      <c r="AX60" s="180"/>
      <c r="AY60" s="180"/>
      <c r="AZ60" s="180"/>
      <c r="BA60" s="180"/>
      <c r="BB60" s="180"/>
      <c r="BC60" s="180"/>
      <c r="BD60" s="180"/>
      <c r="BE60" s="180"/>
      <c r="BF60" s="180"/>
      <c r="BG60" s="180"/>
      <c r="BH60" s="180"/>
      <c r="BI60" s="180"/>
      <c r="BJ60" s="180"/>
      <c r="BK60" s="180"/>
      <c r="BL60" s="180"/>
      <c r="BM60" s="180"/>
      <c r="BN60" s="180"/>
      <c r="BO60" s="180"/>
      <c r="BP60" s="180"/>
      <c r="BQ60" s="180"/>
      <c r="BR60" s="180"/>
      <c r="BS60" s="180"/>
      <c r="BT60" s="180"/>
      <c r="BU60" s="180"/>
      <c r="BV60" s="180"/>
      <c r="BW60" s="180"/>
      <c r="BX60" s="180"/>
      <c r="BY60" s="180"/>
      <c r="BZ60" s="180"/>
      <c r="CA60" s="180"/>
      <c r="CB60" s="180"/>
      <c r="CC60" s="180"/>
      <c r="CD60" s="180"/>
      <c r="CE60" s="180"/>
      <c r="CF60" s="180"/>
      <c r="CG60" s="180"/>
      <c r="CH60" s="180"/>
      <c r="CI60" s="180"/>
      <c r="CJ60" s="85"/>
    </row>
    <row r="61" spans="1:88" ht="11.25" customHeight="1" x14ac:dyDescent="0.25">
      <c r="A61" s="180"/>
      <c r="B61" s="180"/>
      <c r="C61" s="180"/>
      <c r="D61" s="180"/>
      <c r="E61" s="180"/>
      <c r="F61" s="180"/>
      <c r="G61" s="180"/>
      <c r="H61" s="180"/>
      <c r="I61" s="180"/>
      <c r="J61" s="180"/>
      <c r="K61" s="180"/>
      <c r="L61" s="180"/>
      <c r="M61" s="180"/>
      <c r="N61" s="180"/>
      <c r="O61" s="180"/>
      <c r="P61" s="180"/>
      <c r="Q61" s="180"/>
      <c r="R61" s="180"/>
      <c r="S61" s="180"/>
      <c r="T61" s="180"/>
      <c r="U61" s="180"/>
      <c r="V61" s="180"/>
      <c r="W61" s="180"/>
      <c r="X61" s="180"/>
      <c r="Y61" s="180"/>
      <c r="Z61" s="180"/>
      <c r="AA61" s="180"/>
      <c r="AB61" s="180"/>
      <c r="AC61" s="180"/>
      <c r="AD61" s="180"/>
      <c r="AE61" s="180"/>
      <c r="AF61" s="180"/>
      <c r="AG61" s="180"/>
      <c r="AH61" s="180"/>
      <c r="AI61" s="180"/>
      <c r="AJ61" s="180"/>
      <c r="AK61" s="180"/>
      <c r="AL61" s="180"/>
      <c r="AM61" s="180"/>
      <c r="AN61" s="180"/>
      <c r="AO61" s="180"/>
      <c r="AP61" s="180"/>
      <c r="AQ61" s="180"/>
      <c r="AR61" s="180"/>
      <c r="AS61" s="180"/>
      <c r="AT61" s="180"/>
      <c r="AU61" s="180"/>
      <c r="AV61" s="180"/>
      <c r="AW61" s="180"/>
      <c r="AX61" s="180"/>
      <c r="AY61" s="180"/>
      <c r="AZ61" s="180"/>
      <c r="BA61" s="180"/>
      <c r="BB61" s="180"/>
      <c r="BC61" s="180"/>
      <c r="BD61" s="180"/>
      <c r="BE61" s="180"/>
      <c r="BF61" s="180"/>
      <c r="BG61" s="180"/>
      <c r="BH61" s="180"/>
      <c r="BI61" s="180"/>
      <c r="BJ61" s="180"/>
      <c r="BK61" s="180"/>
      <c r="BL61" s="180"/>
      <c r="BM61" s="180"/>
      <c r="BN61" s="180"/>
      <c r="BO61" s="180"/>
      <c r="BP61" s="180"/>
      <c r="BQ61" s="180"/>
      <c r="BR61" s="180"/>
      <c r="BS61" s="180"/>
      <c r="BT61" s="180"/>
      <c r="BU61" s="180"/>
      <c r="BV61" s="180"/>
      <c r="BW61" s="180"/>
      <c r="BX61" s="180"/>
      <c r="BY61" s="180"/>
      <c r="BZ61" s="180"/>
      <c r="CA61" s="180"/>
      <c r="CB61" s="180"/>
      <c r="CC61" s="180"/>
      <c r="CD61" s="180"/>
      <c r="CE61" s="180"/>
      <c r="CF61" s="180"/>
      <c r="CG61" s="180"/>
      <c r="CH61" s="180"/>
      <c r="CI61" s="180"/>
      <c r="CJ61" s="85"/>
    </row>
    <row r="62" spans="1:88" x14ac:dyDescent="0.25">
      <c r="A62" s="180" t="s">
        <v>1762</v>
      </c>
      <c r="B62" s="180"/>
      <c r="C62" s="180"/>
      <c r="D62" s="180"/>
      <c r="E62" s="180"/>
      <c r="F62" s="180"/>
      <c r="G62" s="180"/>
      <c r="H62" s="180"/>
      <c r="I62" s="180"/>
      <c r="J62" s="180"/>
      <c r="K62" s="180"/>
      <c r="L62" s="180"/>
      <c r="M62" s="180"/>
      <c r="N62" s="180"/>
      <c r="O62" s="180"/>
      <c r="P62" s="180"/>
      <c r="Q62" s="180"/>
      <c r="R62" s="180"/>
      <c r="S62" s="180"/>
      <c r="T62" s="180"/>
      <c r="U62" s="180"/>
      <c r="V62" s="180"/>
      <c r="W62" s="180"/>
      <c r="X62" s="180"/>
      <c r="Y62" s="180"/>
      <c r="Z62" s="180"/>
      <c r="AA62" s="180"/>
      <c r="AB62" s="180"/>
      <c r="AC62" s="180"/>
      <c r="AD62" s="180"/>
      <c r="AE62" s="180"/>
      <c r="AF62" s="180"/>
      <c r="AG62" s="180"/>
      <c r="AH62" s="180"/>
      <c r="AI62" s="180"/>
      <c r="AJ62" s="180"/>
      <c r="AK62" s="180"/>
      <c r="AL62" s="180"/>
      <c r="AM62" s="180"/>
      <c r="AN62" s="180"/>
      <c r="AO62" s="180"/>
      <c r="AP62" s="180"/>
      <c r="AQ62" s="180"/>
      <c r="AR62" s="180"/>
      <c r="AS62" s="180"/>
      <c r="AT62" s="180"/>
      <c r="AU62" s="180"/>
      <c r="AV62" s="180"/>
      <c r="AW62" s="180"/>
      <c r="AX62" s="180"/>
      <c r="AY62" s="180"/>
      <c r="AZ62" s="180"/>
      <c r="BA62" s="180"/>
      <c r="BB62" s="180"/>
      <c r="BC62" s="180"/>
      <c r="BD62" s="180"/>
      <c r="BE62" s="180"/>
      <c r="BF62" s="180"/>
      <c r="BG62" s="180"/>
      <c r="BH62" s="180"/>
      <c r="BI62" s="180"/>
      <c r="BJ62" s="180"/>
      <c r="BK62" s="180"/>
      <c r="BL62" s="180"/>
      <c r="BM62" s="180"/>
      <c r="BN62" s="180"/>
      <c r="BO62" s="180"/>
      <c r="BP62" s="180"/>
      <c r="BQ62" s="180"/>
      <c r="BR62" s="180"/>
      <c r="BS62" s="180"/>
      <c r="BT62" s="180"/>
      <c r="BU62" s="180"/>
      <c r="BV62" s="180"/>
      <c r="BW62" s="180"/>
      <c r="BX62" s="180"/>
      <c r="BY62" s="180"/>
      <c r="BZ62" s="180"/>
      <c r="CA62" s="180"/>
      <c r="CB62" s="180"/>
      <c r="CC62" s="180"/>
      <c r="CD62" s="180"/>
      <c r="CE62" s="180"/>
      <c r="CF62" s="180"/>
      <c r="CG62" s="180"/>
      <c r="CH62" s="180"/>
      <c r="CI62" s="180"/>
      <c r="CJ62" s="85"/>
    </row>
    <row r="63" spans="1:88" x14ac:dyDescent="0.25">
      <c r="A63" s="180"/>
      <c r="B63" s="180"/>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0"/>
      <c r="AC63" s="180"/>
      <c r="AD63" s="180"/>
      <c r="AE63" s="180"/>
      <c r="AF63" s="180"/>
      <c r="AG63" s="180"/>
      <c r="AH63" s="180"/>
      <c r="AI63" s="180"/>
      <c r="AJ63" s="180"/>
      <c r="AK63" s="180"/>
      <c r="AL63" s="180"/>
      <c r="AM63" s="180"/>
      <c r="AN63" s="180"/>
      <c r="AO63" s="180"/>
      <c r="AP63" s="180"/>
      <c r="AQ63" s="180"/>
      <c r="AR63" s="180"/>
      <c r="AS63" s="180"/>
      <c r="AT63" s="180"/>
      <c r="AU63" s="180"/>
      <c r="AV63" s="180"/>
      <c r="AW63" s="180"/>
      <c r="AX63" s="180"/>
      <c r="AY63" s="180"/>
      <c r="AZ63" s="180"/>
      <c r="BA63" s="180"/>
      <c r="BB63" s="180"/>
      <c r="BC63" s="180"/>
      <c r="BD63" s="180"/>
      <c r="BE63" s="180"/>
      <c r="BF63" s="180"/>
      <c r="BG63" s="180"/>
      <c r="BH63" s="180"/>
      <c r="BI63" s="180"/>
      <c r="BJ63" s="180"/>
      <c r="BK63" s="180"/>
      <c r="BL63" s="180"/>
      <c r="BM63" s="180"/>
      <c r="BN63" s="180"/>
      <c r="BO63" s="180"/>
      <c r="BP63" s="180"/>
      <c r="BQ63" s="180"/>
      <c r="BR63" s="180"/>
      <c r="BS63" s="180"/>
      <c r="BT63" s="180"/>
      <c r="BU63" s="180"/>
      <c r="BV63" s="180"/>
      <c r="BW63" s="180"/>
      <c r="BX63" s="180"/>
      <c r="BY63" s="180"/>
      <c r="BZ63" s="180"/>
      <c r="CA63" s="180"/>
      <c r="CB63" s="180"/>
      <c r="CC63" s="180"/>
      <c r="CD63" s="180"/>
      <c r="CE63" s="180"/>
      <c r="CF63" s="180"/>
      <c r="CG63" s="180"/>
      <c r="CH63" s="180"/>
      <c r="CI63" s="180"/>
      <c r="CJ63" s="85"/>
    </row>
    <row r="64" spans="1:88" x14ac:dyDescent="0.25">
      <c r="A64" s="180" t="s">
        <v>931</v>
      </c>
      <c r="B64" s="180"/>
      <c r="C64" s="180"/>
      <c r="D64" s="180"/>
      <c r="E64" s="180"/>
      <c r="F64" s="180"/>
      <c r="G64" s="180"/>
      <c r="H64" s="180"/>
      <c r="I64" s="180"/>
      <c r="J64" s="180"/>
      <c r="K64" s="180"/>
      <c r="L64" s="180"/>
      <c r="M64" s="180"/>
      <c r="N64" s="180"/>
      <c r="O64" s="180"/>
      <c r="P64" s="180"/>
      <c r="Q64" s="180"/>
      <c r="R64" s="180"/>
      <c r="S64" s="180"/>
      <c r="T64" s="180"/>
      <c r="U64" s="180"/>
      <c r="V64" s="180"/>
      <c r="W64" s="180"/>
      <c r="X64" s="180"/>
      <c r="Y64" s="180"/>
      <c r="Z64" s="180"/>
      <c r="AA64" s="180"/>
      <c r="AB64" s="180"/>
      <c r="AC64" s="180"/>
      <c r="AD64" s="180"/>
      <c r="AE64" s="180"/>
      <c r="AF64" s="180"/>
      <c r="AG64" s="180"/>
      <c r="AH64" s="180"/>
      <c r="AI64" s="180"/>
      <c r="AJ64" s="180"/>
      <c r="AK64" s="180"/>
      <c r="AL64" s="180"/>
      <c r="AM64" s="180"/>
      <c r="AN64" s="180"/>
      <c r="AO64" s="180"/>
      <c r="AP64" s="180"/>
      <c r="AQ64" s="180"/>
      <c r="AR64" s="180"/>
      <c r="AS64" s="180"/>
      <c r="AT64" s="180"/>
      <c r="AU64" s="180"/>
      <c r="AV64" s="180"/>
      <c r="AW64" s="180"/>
      <c r="AX64" s="180"/>
      <c r="AY64" s="180"/>
      <c r="AZ64" s="180"/>
      <c r="BA64" s="180"/>
      <c r="BB64" s="180"/>
      <c r="BC64" s="180"/>
      <c r="BD64" s="180"/>
      <c r="BE64" s="180"/>
      <c r="BF64" s="180"/>
      <c r="BG64" s="180"/>
      <c r="BH64" s="180"/>
      <c r="BI64" s="180"/>
      <c r="BJ64" s="180"/>
      <c r="BK64" s="180"/>
      <c r="BL64" s="180"/>
      <c r="BM64" s="180"/>
      <c r="BN64" s="180"/>
      <c r="BO64" s="180"/>
      <c r="BP64" s="180"/>
      <c r="BQ64" s="180"/>
      <c r="BR64" s="180"/>
      <c r="BS64" s="180"/>
      <c r="BT64" s="180"/>
      <c r="BU64" s="180"/>
      <c r="BV64" s="180"/>
      <c r="BW64" s="180"/>
      <c r="BX64" s="180"/>
      <c r="BY64" s="180"/>
      <c r="BZ64" s="180"/>
      <c r="CA64" s="180"/>
      <c r="CB64" s="180"/>
      <c r="CC64" s="180"/>
      <c r="CD64" s="180"/>
      <c r="CE64" s="180"/>
      <c r="CF64" s="180"/>
      <c r="CG64" s="180"/>
      <c r="CH64" s="180"/>
      <c r="CI64" s="180"/>
      <c r="CJ64" s="85"/>
    </row>
    <row r="65" spans="1:88" x14ac:dyDescent="0.25">
      <c r="A65" s="180" t="s">
        <v>932</v>
      </c>
      <c r="B65" s="180"/>
      <c r="C65" s="180"/>
      <c r="D65" s="180"/>
      <c r="E65" s="180"/>
      <c r="F65" s="180"/>
      <c r="G65" s="180"/>
      <c r="H65" s="180"/>
      <c r="I65" s="180"/>
      <c r="J65" s="180"/>
      <c r="K65" s="180"/>
      <c r="L65" s="180"/>
      <c r="M65" s="180"/>
      <c r="N65" s="180"/>
      <c r="O65" s="180"/>
      <c r="P65" s="180"/>
      <c r="Q65" s="180"/>
      <c r="R65" s="180"/>
      <c r="S65" s="180"/>
      <c r="T65" s="180"/>
      <c r="U65" s="180"/>
      <c r="V65" s="180"/>
      <c r="W65" s="180"/>
      <c r="X65" s="180"/>
      <c r="Y65" s="180"/>
      <c r="Z65" s="180"/>
      <c r="AA65" s="180"/>
      <c r="AB65" s="180"/>
      <c r="AC65" s="180"/>
      <c r="AD65" s="180"/>
      <c r="AE65" s="180"/>
      <c r="AF65" s="180"/>
      <c r="AG65" s="180"/>
      <c r="AH65" s="180"/>
      <c r="AI65" s="180"/>
      <c r="AJ65" s="180"/>
      <c r="AK65" s="180"/>
      <c r="AL65" s="180"/>
      <c r="AM65" s="180"/>
      <c r="AN65" s="180"/>
      <c r="AO65" s="180"/>
      <c r="AP65" s="180"/>
      <c r="AQ65" s="180"/>
      <c r="AR65" s="180"/>
      <c r="AS65" s="180"/>
      <c r="AT65" s="180"/>
      <c r="AU65" s="180"/>
      <c r="AV65" s="180"/>
      <c r="AW65" s="180"/>
      <c r="AX65" s="180"/>
      <c r="AY65" s="180"/>
      <c r="AZ65" s="180"/>
      <c r="BA65" s="180"/>
      <c r="BB65" s="180"/>
      <c r="BC65" s="180"/>
      <c r="BD65" s="180"/>
      <c r="BE65" s="180"/>
      <c r="BF65" s="180"/>
      <c r="BG65" s="180"/>
      <c r="BH65" s="180"/>
      <c r="BI65" s="180"/>
      <c r="BJ65" s="180"/>
      <c r="BK65" s="180"/>
      <c r="BL65" s="180"/>
      <c r="BM65" s="180"/>
      <c r="BN65" s="180"/>
      <c r="BO65" s="180"/>
      <c r="BP65" s="180"/>
      <c r="BQ65" s="180"/>
      <c r="BR65" s="180"/>
      <c r="BS65" s="180"/>
      <c r="BT65" s="180"/>
      <c r="BU65" s="180"/>
      <c r="BV65" s="180"/>
      <c r="BW65" s="180"/>
      <c r="BX65" s="180"/>
      <c r="BY65" s="180"/>
      <c r="BZ65" s="180"/>
      <c r="CA65" s="180"/>
      <c r="CB65" s="180"/>
      <c r="CC65" s="180"/>
      <c r="CD65" s="180"/>
      <c r="CE65" s="180"/>
      <c r="CF65" s="180"/>
      <c r="CG65" s="180"/>
      <c r="CH65" s="180"/>
      <c r="CI65" s="180"/>
      <c r="CJ65" s="85"/>
    </row>
    <row r="66" spans="1:88" x14ac:dyDescent="0.25">
      <c r="A66" s="180" t="s">
        <v>1763</v>
      </c>
      <c r="B66" s="180"/>
      <c r="C66" s="180"/>
      <c r="D66" s="180"/>
      <c r="E66" s="180"/>
      <c r="F66" s="180"/>
      <c r="G66" s="180"/>
      <c r="H66" s="180"/>
      <c r="I66" s="180"/>
      <c r="J66" s="180"/>
      <c r="K66" s="180"/>
      <c r="L66" s="180"/>
      <c r="M66" s="180"/>
      <c r="N66" s="180"/>
      <c r="O66" s="180"/>
      <c r="P66" s="180"/>
      <c r="Q66" s="180"/>
      <c r="R66" s="180"/>
      <c r="S66" s="180"/>
      <c r="T66" s="180"/>
      <c r="U66" s="180"/>
      <c r="V66" s="180"/>
      <c r="W66" s="180"/>
      <c r="X66" s="180"/>
      <c r="Y66" s="180"/>
      <c r="Z66" s="180"/>
      <c r="AA66" s="180"/>
      <c r="AB66" s="180"/>
      <c r="AC66" s="180"/>
      <c r="AD66" s="180"/>
      <c r="AE66" s="180"/>
      <c r="AF66" s="180"/>
      <c r="AG66" s="180"/>
      <c r="AH66" s="180"/>
      <c r="AI66" s="180"/>
      <c r="AJ66" s="180"/>
      <c r="AK66" s="180"/>
      <c r="AL66" s="180"/>
      <c r="AM66" s="180"/>
      <c r="AN66" s="180"/>
      <c r="AO66" s="180"/>
      <c r="AP66" s="180"/>
      <c r="AQ66" s="180"/>
      <c r="AR66" s="180"/>
      <c r="AS66" s="180"/>
      <c r="AT66" s="180"/>
      <c r="AU66" s="180"/>
      <c r="AV66" s="180"/>
      <c r="AW66" s="180"/>
      <c r="AX66" s="180"/>
      <c r="AY66" s="180"/>
      <c r="AZ66" s="180"/>
      <c r="BA66" s="180"/>
      <c r="BB66" s="180"/>
      <c r="BC66" s="180"/>
      <c r="BD66" s="180"/>
      <c r="BE66" s="180"/>
      <c r="BF66" s="180"/>
      <c r="BG66" s="180"/>
      <c r="BH66" s="180"/>
      <c r="BI66" s="180"/>
      <c r="BJ66" s="180"/>
      <c r="BK66" s="180"/>
      <c r="BL66" s="180"/>
      <c r="BM66" s="180"/>
      <c r="BN66" s="180"/>
      <c r="BO66" s="180"/>
      <c r="BP66" s="180"/>
      <c r="BQ66" s="180"/>
      <c r="BR66" s="180"/>
      <c r="BS66" s="180"/>
      <c r="BT66" s="180"/>
      <c r="BU66" s="180"/>
      <c r="BV66" s="180"/>
      <c r="BW66" s="180"/>
      <c r="BX66" s="180"/>
      <c r="BY66" s="180"/>
      <c r="BZ66" s="180"/>
      <c r="CA66" s="180"/>
      <c r="CB66" s="180"/>
      <c r="CC66" s="180"/>
      <c r="CD66" s="180"/>
      <c r="CE66" s="180"/>
      <c r="CF66" s="180"/>
      <c r="CG66" s="180"/>
      <c r="CH66" s="180"/>
      <c r="CI66" s="180"/>
      <c r="CJ66" s="85"/>
    </row>
    <row r="67" spans="1:88" x14ac:dyDescent="0.25">
      <c r="A67" s="180"/>
      <c r="B67" s="180"/>
      <c r="C67" s="180"/>
      <c r="D67" s="180"/>
      <c r="E67" s="180"/>
      <c r="F67" s="180"/>
      <c r="G67" s="180"/>
      <c r="H67" s="180"/>
      <c r="I67" s="180"/>
      <c r="J67" s="180"/>
      <c r="K67" s="180"/>
      <c r="L67" s="180"/>
      <c r="M67" s="180"/>
      <c r="N67" s="180"/>
      <c r="O67" s="180"/>
      <c r="P67" s="180"/>
      <c r="Q67" s="180"/>
      <c r="R67" s="180"/>
      <c r="S67" s="180"/>
      <c r="T67" s="180"/>
      <c r="U67" s="180"/>
      <c r="V67" s="180"/>
      <c r="W67" s="180"/>
      <c r="X67" s="180"/>
      <c r="Y67" s="180"/>
      <c r="Z67" s="180"/>
      <c r="AA67" s="180"/>
      <c r="AB67" s="180"/>
      <c r="AC67" s="180"/>
      <c r="AD67" s="180"/>
      <c r="AE67" s="180"/>
      <c r="AF67" s="180"/>
      <c r="AG67" s="180"/>
      <c r="AH67" s="180"/>
      <c r="AI67" s="180"/>
      <c r="AJ67" s="180"/>
      <c r="AK67" s="180"/>
      <c r="AL67" s="180"/>
      <c r="AM67" s="180"/>
      <c r="AN67" s="180"/>
      <c r="AO67" s="180"/>
      <c r="AP67" s="180"/>
      <c r="AQ67" s="180"/>
      <c r="AR67" s="180"/>
      <c r="AS67" s="180"/>
      <c r="AT67" s="180"/>
      <c r="AU67" s="180"/>
      <c r="AV67" s="180"/>
      <c r="AW67" s="180"/>
      <c r="AX67" s="180"/>
      <c r="AY67" s="180"/>
      <c r="AZ67" s="180"/>
      <c r="BA67" s="180"/>
      <c r="BB67" s="180"/>
      <c r="BC67" s="180"/>
      <c r="BD67" s="180"/>
      <c r="BE67" s="180"/>
      <c r="BF67" s="180"/>
      <c r="BG67" s="180"/>
      <c r="BH67" s="180"/>
      <c r="BI67" s="180"/>
      <c r="BJ67" s="180"/>
      <c r="BK67" s="180"/>
      <c r="BL67" s="180"/>
      <c r="BM67" s="180"/>
      <c r="BN67" s="180"/>
      <c r="BO67" s="180"/>
      <c r="BP67" s="180"/>
      <c r="BQ67" s="180"/>
      <c r="BR67" s="180"/>
      <c r="BS67" s="180"/>
      <c r="BT67" s="180"/>
      <c r="BU67" s="180"/>
      <c r="BV67" s="180"/>
      <c r="BW67" s="180"/>
      <c r="BX67" s="180"/>
      <c r="BY67" s="180"/>
      <c r="BZ67" s="180"/>
      <c r="CA67" s="180"/>
      <c r="CB67" s="180"/>
      <c r="CC67" s="180"/>
      <c r="CD67" s="180"/>
      <c r="CE67" s="180"/>
      <c r="CF67" s="180"/>
      <c r="CG67" s="180"/>
      <c r="CH67" s="180"/>
      <c r="CI67" s="180"/>
      <c r="CJ67" s="85"/>
    </row>
    <row r="68" spans="1:88" x14ac:dyDescent="0.25">
      <c r="A68" s="180" t="s">
        <v>1764</v>
      </c>
      <c r="B68" s="180"/>
      <c r="C68" s="180"/>
      <c r="D68" s="180"/>
      <c r="E68" s="180"/>
      <c r="F68" s="180"/>
      <c r="G68" s="180"/>
      <c r="H68" s="180"/>
      <c r="I68" s="180"/>
      <c r="J68" s="180"/>
      <c r="K68" s="180"/>
      <c r="L68" s="180"/>
      <c r="M68" s="180"/>
      <c r="N68" s="180"/>
      <c r="O68" s="180"/>
      <c r="P68" s="180"/>
      <c r="Q68" s="180"/>
      <c r="R68" s="180"/>
      <c r="S68" s="180"/>
      <c r="T68" s="180"/>
      <c r="U68" s="180"/>
      <c r="V68" s="180"/>
      <c r="W68" s="180"/>
      <c r="X68" s="180"/>
      <c r="Y68" s="180"/>
      <c r="Z68" s="180"/>
      <c r="AA68" s="180"/>
      <c r="AB68" s="180"/>
      <c r="AC68" s="180"/>
      <c r="AD68" s="180"/>
      <c r="AE68" s="180"/>
      <c r="AF68" s="180"/>
      <c r="AG68" s="180"/>
      <c r="AH68" s="180"/>
      <c r="AI68" s="180"/>
      <c r="AJ68" s="180"/>
      <c r="AK68" s="180"/>
      <c r="AL68" s="180"/>
      <c r="AM68" s="180"/>
      <c r="AN68" s="180"/>
      <c r="AO68" s="180"/>
      <c r="AP68" s="180"/>
      <c r="AQ68" s="180"/>
      <c r="AR68" s="180"/>
      <c r="AS68" s="180"/>
      <c r="AT68" s="180"/>
      <c r="AU68" s="180"/>
      <c r="AV68" s="180"/>
      <c r="AW68" s="180"/>
      <c r="AX68" s="180"/>
      <c r="AY68" s="180"/>
      <c r="AZ68" s="180"/>
      <c r="BA68" s="180"/>
      <c r="BB68" s="180"/>
      <c r="BC68" s="180"/>
      <c r="BD68" s="180"/>
      <c r="BE68" s="180"/>
      <c r="BF68" s="180"/>
      <c r="BG68" s="180"/>
      <c r="BH68" s="180"/>
      <c r="BI68" s="180"/>
      <c r="BJ68" s="180"/>
      <c r="BK68" s="180"/>
      <c r="BL68" s="180"/>
      <c r="BM68" s="180"/>
      <c r="BN68" s="180"/>
      <c r="BO68" s="180"/>
      <c r="BP68" s="180"/>
      <c r="BQ68" s="180"/>
      <c r="BR68" s="180"/>
      <c r="BS68" s="180"/>
      <c r="BT68" s="180"/>
      <c r="BU68" s="180"/>
      <c r="BV68" s="180"/>
      <c r="BW68" s="180"/>
      <c r="BX68" s="180"/>
      <c r="BY68" s="180"/>
      <c r="BZ68" s="180"/>
      <c r="CA68" s="180"/>
      <c r="CB68" s="180"/>
      <c r="CC68" s="180"/>
      <c r="CD68" s="180"/>
      <c r="CE68" s="180"/>
      <c r="CF68" s="180"/>
      <c r="CG68" s="180"/>
      <c r="CH68" s="180"/>
      <c r="CI68" s="180"/>
      <c r="CJ68" s="85"/>
    </row>
    <row r="69" spans="1:88" x14ac:dyDescent="0.25">
      <c r="A69" s="180"/>
      <c r="B69" s="180"/>
      <c r="C69" s="180"/>
      <c r="D69" s="180"/>
      <c r="E69" s="180"/>
      <c r="F69" s="180"/>
      <c r="G69" s="180"/>
      <c r="H69" s="180"/>
      <c r="I69" s="180"/>
      <c r="J69" s="180"/>
      <c r="K69" s="180"/>
      <c r="L69" s="180"/>
      <c r="M69" s="180"/>
      <c r="N69" s="180"/>
      <c r="O69" s="180"/>
      <c r="P69" s="180"/>
      <c r="Q69" s="180"/>
      <c r="R69" s="180"/>
      <c r="S69" s="180"/>
      <c r="T69" s="180"/>
      <c r="U69" s="180"/>
      <c r="V69" s="180"/>
      <c r="W69" s="180"/>
      <c r="X69" s="180"/>
      <c r="Y69" s="180"/>
      <c r="Z69" s="180"/>
      <c r="AA69" s="180"/>
      <c r="AB69" s="180"/>
      <c r="AC69" s="180"/>
      <c r="AD69" s="180"/>
      <c r="AE69" s="180"/>
      <c r="AF69" s="180"/>
      <c r="AG69" s="180"/>
      <c r="AH69" s="180"/>
      <c r="AI69" s="180"/>
      <c r="AJ69" s="180"/>
      <c r="AK69" s="180"/>
      <c r="AL69" s="180"/>
      <c r="AM69" s="180"/>
      <c r="AN69" s="180"/>
      <c r="AO69" s="180"/>
      <c r="AP69" s="180"/>
      <c r="AQ69" s="180"/>
      <c r="AR69" s="180"/>
      <c r="AS69" s="180"/>
      <c r="AT69" s="180"/>
      <c r="AU69" s="180"/>
      <c r="AV69" s="180"/>
      <c r="AW69" s="180"/>
      <c r="AX69" s="180"/>
      <c r="AY69" s="180"/>
      <c r="AZ69" s="180"/>
      <c r="BA69" s="180"/>
      <c r="BB69" s="180"/>
      <c r="BC69" s="180"/>
      <c r="BD69" s="180"/>
      <c r="BE69" s="180"/>
      <c r="BF69" s="180"/>
      <c r="BG69" s="180"/>
      <c r="BH69" s="180"/>
      <c r="BI69" s="180"/>
      <c r="BJ69" s="180"/>
      <c r="BK69" s="180"/>
      <c r="BL69" s="180"/>
      <c r="BM69" s="180"/>
      <c r="BN69" s="180"/>
      <c r="BO69" s="180"/>
      <c r="BP69" s="180"/>
      <c r="BQ69" s="180"/>
      <c r="BR69" s="180"/>
      <c r="BS69" s="180"/>
      <c r="BT69" s="180"/>
      <c r="BU69" s="180"/>
      <c r="BV69" s="180"/>
      <c r="BW69" s="180"/>
      <c r="BX69" s="180"/>
      <c r="BY69" s="180"/>
      <c r="BZ69" s="180"/>
      <c r="CA69" s="180"/>
      <c r="CB69" s="180"/>
      <c r="CC69" s="180"/>
      <c r="CD69" s="180"/>
      <c r="CE69" s="180"/>
      <c r="CF69" s="180"/>
      <c r="CG69" s="180"/>
      <c r="CH69" s="180"/>
      <c r="CI69" s="180"/>
      <c r="CJ69" s="85"/>
    </row>
    <row r="70" spans="1:88" x14ac:dyDescent="0.25">
      <c r="A70" s="180" t="s">
        <v>1765</v>
      </c>
      <c r="B70" s="180"/>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0"/>
      <c r="AE70" s="180"/>
      <c r="AF70" s="180"/>
      <c r="AG70" s="180"/>
      <c r="AH70" s="180"/>
      <c r="AI70" s="180"/>
      <c r="AJ70" s="180"/>
      <c r="AK70" s="180"/>
      <c r="AL70" s="180"/>
      <c r="AM70" s="180"/>
      <c r="AN70" s="180"/>
      <c r="AO70" s="180"/>
      <c r="AP70" s="180"/>
      <c r="AQ70" s="180"/>
      <c r="AR70" s="180"/>
      <c r="AS70" s="180"/>
      <c r="AT70" s="180"/>
      <c r="AU70" s="180"/>
      <c r="AV70" s="180"/>
      <c r="AW70" s="180"/>
      <c r="AX70" s="180"/>
      <c r="AY70" s="180"/>
      <c r="AZ70" s="180"/>
      <c r="BA70" s="180"/>
      <c r="BB70" s="180"/>
      <c r="BC70" s="180"/>
      <c r="BD70" s="180"/>
      <c r="BE70" s="180"/>
      <c r="BF70" s="180"/>
      <c r="BG70" s="180"/>
      <c r="BH70" s="180"/>
      <c r="BI70" s="180"/>
      <c r="BJ70" s="180"/>
      <c r="BK70" s="180"/>
      <c r="BL70" s="180"/>
      <c r="BM70" s="180"/>
      <c r="BN70" s="180"/>
      <c r="BO70" s="180"/>
      <c r="BP70" s="180"/>
      <c r="BQ70" s="180"/>
      <c r="BR70" s="180"/>
      <c r="BS70" s="180"/>
      <c r="BT70" s="180"/>
      <c r="BU70" s="180"/>
      <c r="BV70" s="180"/>
      <c r="BW70" s="180"/>
      <c r="BX70" s="180"/>
      <c r="BY70" s="180"/>
      <c r="BZ70" s="180"/>
      <c r="CA70" s="180"/>
      <c r="CB70" s="180"/>
      <c r="CC70" s="180"/>
      <c r="CD70" s="180"/>
      <c r="CE70" s="180"/>
      <c r="CF70" s="180"/>
      <c r="CG70" s="180"/>
      <c r="CH70" s="180"/>
      <c r="CI70" s="180"/>
      <c r="CJ70" s="85"/>
    </row>
    <row r="71" spans="1:88" x14ac:dyDescent="0.25">
      <c r="A71" s="180"/>
      <c r="B71" s="180"/>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0"/>
      <c r="AE71" s="180"/>
      <c r="AF71" s="180"/>
      <c r="AG71" s="180"/>
      <c r="AH71" s="180"/>
      <c r="AI71" s="180"/>
      <c r="AJ71" s="180"/>
      <c r="AK71" s="180"/>
      <c r="AL71" s="180"/>
      <c r="AM71" s="180"/>
      <c r="AN71" s="180"/>
      <c r="AO71" s="180"/>
      <c r="AP71" s="180"/>
      <c r="AQ71" s="180"/>
      <c r="AR71" s="180"/>
      <c r="AS71" s="180"/>
      <c r="AT71" s="180"/>
      <c r="AU71" s="180"/>
      <c r="AV71" s="180"/>
      <c r="AW71" s="180"/>
      <c r="AX71" s="180"/>
      <c r="AY71" s="180"/>
      <c r="AZ71" s="180"/>
      <c r="BA71" s="180"/>
      <c r="BB71" s="180"/>
      <c r="BC71" s="180"/>
      <c r="BD71" s="180"/>
      <c r="BE71" s="180"/>
      <c r="BF71" s="180"/>
      <c r="BG71" s="180"/>
      <c r="BH71" s="180"/>
      <c r="BI71" s="180"/>
      <c r="BJ71" s="180"/>
      <c r="BK71" s="180"/>
      <c r="BL71" s="180"/>
      <c r="BM71" s="180"/>
      <c r="BN71" s="180"/>
      <c r="BO71" s="180"/>
      <c r="BP71" s="180"/>
      <c r="BQ71" s="180"/>
      <c r="BR71" s="180"/>
      <c r="BS71" s="180"/>
      <c r="BT71" s="180"/>
      <c r="BU71" s="180"/>
      <c r="BV71" s="180"/>
      <c r="BW71" s="180"/>
      <c r="BX71" s="180"/>
      <c r="BY71" s="180"/>
      <c r="BZ71" s="180"/>
      <c r="CA71" s="180"/>
      <c r="CB71" s="180"/>
      <c r="CC71" s="180"/>
      <c r="CD71" s="180"/>
      <c r="CE71" s="180"/>
      <c r="CF71" s="180"/>
      <c r="CG71" s="180"/>
      <c r="CH71" s="180"/>
      <c r="CI71" s="180"/>
      <c r="CJ71" s="85"/>
    </row>
    <row r="72" spans="1:88" x14ac:dyDescent="0.25">
      <c r="A72" s="180"/>
      <c r="B72" s="180"/>
      <c r="C72" s="180"/>
      <c r="D72" s="180"/>
      <c r="E72" s="180"/>
      <c r="F72" s="180"/>
      <c r="G72" s="180"/>
      <c r="H72" s="180"/>
      <c r="I72" s="180"/>
      <c r="J72" s="180"/>
      <c r="K72" s="180"/>
      <c r="L72" s="180"/>
      <c r="M72" s="180"/>
      <c r="N72" s="180"/>
      <c r="O72" s="180"/>
      <c r="P72" s="180"/>
      <c r="Q72" s="180"/>
      <c r="R72" s="180"/>
      <c r="S72" s="180"/>
      <c r="T72" s="180"/>
      <c r="U72" s="180"/>
      <c r="V72" s="180"/>
      <c r="W72" s="180"/>
      <c r="X72" s="180"/>
      <c r="Y72" s="180"/>
      <c r="Z72" s="180"/>
      <c r="AA72" s="180"/>
      <c r="AB72" s="180"/>
      <c r="AC72" s="180"/>
      <c r="AD72" s="180"/>
      <c r="AE72" s="180"/>
      <c r="AF72" s="180"/>
      <c r="AG72" s="180"/>
      <c r="AH72" s="180"/>
      <c r="AI72" s="180"/>
      <c r="AJ72" s="180"/>
      <c r="AK72" s="180"/>
      <c r="AL72" s="180"/>
      <c r="AM72" s="180"/>
      <c r="AN72" s="180"/>
      <c r="AO72" s="180"/>
      <c r="AP72" s="180"/>
      <c r="AQ72" s="180"/>
      <c r="AR72" s="180"/>
      <c r="AS72" s="180"/>
      <c r="AT72" s="180"/>
      <c r="AU72" s="180"/>
      <c r="AV72" s="180"/>
      <c r="AW72" s="180"/>
      <c r="AX72" s="180"/>
      <c r="AY72" s="180"/>
      <c r="AZ72" s="180"/>
      <c r="BA72" s="180"/>
      <c r="BB72" s="180"/>
      <c r="BC72" s="180"/>
      <c r="BD72" s="180"/>
      <c r="BE72" s="180"/>
      <c r="BF72" s="180"/>
      <c r="BG72" s="180"/>
      <c r="BH72" s="180"/>
      <c r="BI72" s="180"/>
      <c r="BJ72" s="180"/>
      <c r="BK72" s="180"/>
      <c r="BL72" s="180"/>
      <c r="BM72" s="180"/>
      <c r="BN72" s="180"/>
      <c r="BO72" s="180"/>
      <c r="BP72" s="180"/>
      <c r="BQ72" s="180"/>
      <c r="BR72" s="180"/>
      <c r="BS72" s="180"/>
      <c r="BT72" s="180"/>
      <c r="BU72" s="180"/>
      <c r="BV72" s="180"/>
      <c r="BW72" s="180"/>
      <c r="BX72" s="180"/>
      <c r="BY72" s="180"/>
      <c r="BZ72" s="180"/>
      <c r="CA72" s="180"/>
      <c r="CB72" s="180"/>
      <c r="CC72" s="180"/>
      <c r="CD72" s="180"/>
      <c r="CE72" s="180"/>
      <c r="CF72" s="180"/>
      <c r="CG72" s="180"/>
      <c r="CH72" s="180"/>
      <c r="CI72" s="180"/>
      <c r="CJ72" s="85"/>
    </row>
    <row r="73" spans="1:88" x14ac:dyDescent="0.25">
      <c r="A73" s="185" t="s">
        <v>933</v>
      </c>
      <c r="B73" s="185"/>
      <c r="C73" s="185"/>
      <c r="D73" s="185"/>
      <c r="E73" s="185"/>
      <c r="F73" s="185"/>
      <c r="G73" s="185"/>
      <c r="H73" s="185"/>
      <c r="I73" s="185"/>
      <c r="J73" s="185"/>
      <c r="K73" s="185"/>
      <c r="L73" s="185"/>
      <c r="M73" s="185"/>
      <c r="N73" s="185"/>
      <c r="O73" s="185"/>
      <c r="P73" s="185"/>
      <c r="Q73" s="185"/>
      <c r="R73" s="185"/>
      <c r="S73" s="185"/>
      <c r="T73" s="185"/>
      <c r="U73" s="185"/>
      <c r="V73" s="185"/>
      <c r="W73" s="185"/>
      <c r="X73" s="185"/>
      <c r="Y73" s="185"/>
      <c r="Z73" s="185"/>
      <c r="AA73" s="185"/>
      <c r="AB73" s="185"/>
      <c r="AC73" s="185"/>
      <c r="AD73" s="185"/>
      <c r="AE73" s="185"/>
      <c r="AF73" s="185"/>
      <c r="AG73" s="185"/>
      <c r="AH73" s="185"/>
      <c r="AI73" s="185"/>
      <c r="AJ73" s="185"/>
      <c r="AK73" s="185"/>
      <c r="AL73" s="185"/>
      <c r="AM73" s="185"/>
      <c r="AN73" s="185"/>
      <c r="AO73" s="185"/>
      <c r="AP73" s="185"/>
      <c r="AQ73" s="185"/>
      <c r="AR73" s="185"/>
      <c r="AS73" s="185"/>
      <c r="AT73" s="185"/>
      <c r="AU73" s="185"/>
      <c r="AV73" s="185"/>
      <c r="AW73" s="185"/>
      <c r="AX73" s="185"/>
      <c r="AY73" s="185"/>
      <c r="AZ73" s="185"/>
      <c r="BA73" s="185"/>
      <c r="BB73" s="185"/>
      <c r="BC73" s="185"/>
      <c r="BD73" s="185"/>
      <c r="BE73" s="185"/>
      <c r="BF73" s="185"/>
      <c r="BG73" s="185"/>
      <c r="BH73" s="185"/>
      <c r="BI73" s="185"/>
      <c r="BJ73" s="185"/>
      <c r="BK73" s="185"/>
      <c r="BL73" s="185"/>
      <c r="BM73" s="185"/>
      <c r="BN73" s="185"/>
      <c r="BO73" s="185"/>
      <c r="BP73" s="185"/>
      <c r="BQ73" s="185"/>
      <c r="BR73" s="185"/>
      <c r="BS73" s="185"/>
      <c r="BT73" s="185"/>
      <c r="BU73" s="185"/>
      <c r="BV73" s="185"/>
      <c r="BW73" s="185"/>
      <c r="BX73" s="185"/>
      <c r="BY73" s="185"/>
      <c r="BZ73" s="185"/>
      <c r="CA73" s="185"/>
      <c r="CB73" s="185"/>
      <c r="CC73" s="185"/>
      <c r="CD73" s="185"/>
      <c r="CE73" s="185"/>
      <c r="CF73" s="185"/>
      <c r="CG73" s="185"/>
      <c r="CH73" s="185"/>
      <c r="CI73" s="185"/>
      <c r="CJ73" s="85"/>
    </row>
    <row r="74" spans="1:88" ht="11.25" customHeight="1" x14ac:dyDescent="0.25">
      <c r="A74" s="185" t="s">
        <v>934</v>
      </c>
      <c r="B74" s="185"/>
      <c r="C74" s="185"/>
      <c r="D74" s="185"/>
      <c r="E74" s="185"/>
      <c r="F74" s="185"/>
      <c r="G74" s="185"/>
      <c r="H74" s="185"/>
      <c r="I74" s="185"/>
      <c r="J74" s="185"/>
      <c r="K74" s="185"/>
      <c r="L74" s="185"/>
      <c r="M74" s="185"/>
      <c r="N74" s="185"/>
      <c r="O74" s="185"/>
      <c r="P74" s="185"/>
      <c r="Q74" s="185"/>
      <c r="R74" s="185"/>
      <c r="S74" s="185"/>
      <c r="T74" s="136"/>
      <c r="U74" s="136"/>
      <c r="V74" s="136"/>
      <c r="W74" s="136"/>
      <c r="X74" s="136"/>
      <c r="Y74" s="136"/>
      <c r="Z74" s="136"/>
      <c r="AA74" s="136"/>
      <c r="AB74" s="136"/>
      <c r="AC74" s="136"/>
      <c r="AD74" s="136"/>
      <c r="AE74" s="136"/>
      <c r="AF74" s="136"/>
      <c r="AG74" s="136"/>
      <c r="AH74" s="136"/>
      <c r="AI74" s="136"/>
      <c r="AJ74" s="136"/>
      <c r="AK74" s="136"/>
      <c r="AL74" s="136"/>
      <c r="AM74" s="136"/>
      <c r="AN74" s="136"/>
      <c r="AO74" s="136"/>
      <c r="AP74" s="136"/>
      <c r="AQ74" s="136"/>
      <c r="AR74" s="136"/>
      <c r="AS74" s="136"/>
      <c r="AT74" s="136"/>
      <c r="AU74" s="136"/>
      <c r="AV74" s="136"/>
      <c r="AW74" s="136"/>
      <c r="AX74" s="136"/>
      <c r="AY74" s="136"/>
      <c r="AZ74" s="136"/>
      <c r="BA74" s="136"/>
      <c r="BB74" s="136"/>
      <c r="BC74" s="136"/>
      <c r="BD74" s="136"/>
      <c r="BE74" s="136"/>
      <c r="BF74" s="136"/>
      <c r="BG74" s="136"/>
      <c r="BH74" s="136"/>
      <c r="BI74" s="136"/>
      <c r="BJ74" s="136"/>
      <c r="BK74" s="136"/>
      <c r="BL74" s="136"/>
      <c r="BM74" s="136"/>
      <c r="BN74" s="136"/>
      <c r="BO74" s="136"/>
      <c r="BP74" s="136"/>
      <c r="BQ74" s="136"/>
      <c r="BR74" s="136"/>
      <c r="BS74" s="136"/>
      <c r="BT74" s="136"/>
      <c r="BU74" s="136"/>
      <c r="BV74" s="136"/>
      <c r="BW74" s="136"/>
      <c r="BX74" s="136"/>
      <c r="BY74" s="136"/>
      <c r="BZ74" s="136"/>
      <c r="CA74" s="136"/>
      <c r="CB74" s="136"/>
      <c r="CC74" s="136"/>
      <c r="CD74" s="136"/>
      <c r="CE74" s="136"/>
      <c r="CF74" s="136"/>
      <c r="CG74" s="136"/>
      <c r="CH74" s="136"/>
      <c r="CI74" s="136"/>
      <c r="CJ74" s="85"/>
    </row>
    <row r="75" spans="1:88" x14ac:dyDescent="0.25">
      <c r="A75" s="181" t="s">
        <v>935</v>
      </c>
      <c r="B75" s="181"/>
      <c r="C75" s="181"/>
      <c r="D75" s="181"/>
      <c r="E75" s="181"/>
      <c r="F75" s="181"/>
      <c r="G75" s="181"/>
      <c r="H75" s="181"/>
      <c r="I75" s="181"/>
      <c r="J75" s="181"/>
      <c r="K75" s="181"/>
      <c r="L75" s="181"/>
      <c r="M75" s="181"/>
      <c r="N75" s="181"/>
      <c r="O75" s="181"/>
      <c r="P75" s="181"/>
      <c r="Q75" s="181"/>
      <c r="R75" s="181"/>
      <c r="S75" s="181"/>
      <c r="T75" s="181"/>
      <c r="U75" s="181"/>
      <c r="V75" s="181"/>
      <c r="W75" s="181"/>
      <c r="X75" s="181"/>
      <c r="Y75" s="181"/>
      <c r="Z75" s="181"/>
      <c r="AA75" s="181"/>
      <c r="AB75" s="181"/>
      <c r="AC75" s="181"/>
      <c r="AD75" s="181"/>
      <c r="AE75" s="181"/>
      <c r="AF75" s="181"/>
      <c r="AG75" s="181"/>
      <c r="AH75" s="181"/>
      <c r="AI75" s="181"/>
      <c r="AJ75" s="181"/>
      <c r="AK75" s="181"/>
      <c r="AL75" s="181"/>
      <c r="AM75" s="181"/>
      <c r="AN75" s="181"/>
      <c r="AO75" s="181"/>
      <c r="AP75" s="181"/>
      <c r="AQ75" s="181"/>
      <c r="AR75" s="181"/>
      <c r="AS75" s="181"/>
      <c r="AT75" s="181"/>
      <c r="AU75" s="181"/>
      <c r="AV75" s="181"/>
      <c r="AW75" s="181"/>
      <c r="AX75" s="181"/>
      <c r="AY75" s="181"/>
      <c r="AZ75" s="181"/>
      <c r="BA75" s="181"/>
      <c r="BB75" s="181"/>
      <c r="BC75" s="181"/>
      <c r="BD75" s="181"/>
      <c r="BE75" s="181"/>
      <c r="BF75" s="181"/>
      <c r="BG75" s="181"/>
      <c r="BH75" s="181"/>
      <c r="BI75" s="181"/>
      <c r="BJ75" s="181"/>
      <c r="BK75" s="181"/>
      <c r="BL75" s="181"/>
      <c r="BM75" s="181"/>
      <c r="BN75" s="181"/>
      <c r="BO75" s="181"/>
      <c r="BP75" s="181"/>
      <c r="BQ75" s="181"/>
      <c r="BR75" s="181"/>
      <c r="BS75" s="181"/>
      <c r="BT75" s="181"/>
      <c r="BU75" s="181"/>
      <c r="BV75" s="181"/>
      <c r="BW75" s="181"/>
      <c r="BX75" s="181"/>
      <c r="BY75" s="181"/>
      <c r="BZ75" s="181"/>
      <c r="CA75" s="181"/>
      <c r="CB75" s="181"/>
      <c r="CC75" s="181"/>
      <c r="CD75" s="181"/>
      <c r="CE75" s="181"/>
      <c r="CF75" s="181"/>
      <c r="CG75" s="181"/>
      <c r="CH75" s="181"/>
      <c r="CI75" s="181"/>
      <c r="CJ75" s="85"/>
    </row>
    <row r="76" spans="1:88" x14ac:dyDescent="0.25">
      <c r="A76" s="181"/>
      <c r="B76" s="181"/>
      <c r="C76" s="181"/>
      <c r="D76" s="181"/>
      <c r="E76" s="181"/>
      <c r="F76" s="181"/>
      <c r="G76" s="181"/>
      <c r="H76" s="181"/>
      <c r="I76" s="181"/>
      <c r="J76" s="181"/>
      <c r="K76" s="181"/>
      <c r="L76" s="181"/>
      <c r="M76" s="181"/>
      <c r="N76" s="181"/>
      <c r="O76" s="181"/>
      <c r="P76" s="181"/>
      <c r="Q76" s="181"/>
      <c r="R76" s="181"/>
      <c r="S76" s="181"/>
      <c r="T76" s="181"/>
      <c r="U76" s="181"/>
      <c r="V76" s="181"/>
      <c r="W76" s="181"/>
      <c r="X76" s="181"/>
      <c r="Y76" s="181"/>
      <c r="Z76" s="181"/>
      <c r="AA76" s="181"/>
      <c r="AB76" s="181"/>
      <c r="AC76" s="181"/>
      <c r="AD76" s="181"/>
      <c r="AE76" s="181"/>
      <c r="AF76" s="181"/>
      <c r="AG76" s="181"/>
      <c r="AH76" s="181"/>
      <c r="AI76" s="181"/>
      <c r="AJ76" s="181"/>
      <c r="AK76" s="181"/>
      <c r="AL76" s="181"/>
      <c r="AM76" s="181"/>
      <c r="AN76" s="181"/>
      <c r="AO76" s="181"/>
      <c r="AP76" s="181"/>
      <c r="AQ76" s="181"/>
      <c r="AR76" s="181"/>
      <c r="AS76" s="181"/>
      <c r="AT76" s="181"/>
      <c r="AU76" s="181"/>
      <c r="AV76" s="181"/>
      <c r="AW76" s="181"/>
      <c r="AX76" s="181"/>
      <c r="AY76" s="181"/>
      <c r="AZ76" s="181"/>
      <c r="BA76" s="181"/>
      <c r="BB76" s="181"/>
      <c r="BC76" s="181"/>
      <c r="BD76" s="181"/>
      <c r="BE76" s="181"/>
      <c r="BF76" s="181"/>
      <c r="BG76" s="181"/>
      <c r="BH76" s="181"/>
      <c r="BI76" s="181"/>
      <c r="BJ76" s="181"/>
      <c r="BK76" s="181"/>
      <c r="BL76" s="181"/>
      <c r="BM76" s="181"/>
      <c r="BN76" s="181"/>
      <c r="BO76" s="181"/>
      <c r="BP76" s="181"/>
      <c r="BQ76" s="181"/>
      <c r="BR76" s="181"/>
      <c r="BS76" s="181"/>
      <c r="BT76" s="181"/>
      <c r="BU76" s="181"/>
      <c r="BV76" s="181"/>
      <c r="BW76" s="181"/>
      <c r="BX76" s="181"/>
      <c r="BY76" s="181"/>
      <c r="BZ76" s="181"/>
      <c r="CA76" s="181"/>
      <c r="CB76" s="181"/>
      <c r="CC76" s="181"/>
      <c r="CD76" s="181"/>
      <c r="CE76" s="181"/>
      <c r="CF76" s="181"/>
      <c r="CG76" s="181"/>
      <c r="CH76" s="181"/>
      <c r="CI76" s="181"/>
      <c r="CJ76" s="85"/>
    </row>
    <row r="77" spans="1:88" x14ac:dyDescent="0.25">
      <c r="A77" s="181" t="s">
        <v>936</v>
      </c>
      <c r="B77" s="181"/>
      <c r="C77" s="181"/>
      <c r="D77" s="181"/>
      <c r="E77" s="181"/>
      <c r="F77" s="181"/>
      <c r="G77" s="181"/>
      <c r="H77" s="181"/>
      <c r="I77" s="181"/>
      <c r="J77" s="181"/>
      <c r="K77" s="181"/>
      <c r="L77" s="181"/>
      <c r="M77" s="181"/>
      <c r="N77" s="181"/>
      <c r="O77" s="181"/>
      <c r="P77" s="181"/>
      <c r="Q77" s="181"/>
      <c r="R77" s="181"/>
      <c r="S77" s="181"/>
      <c r="T77" s="181"/>
      <c r="U77" s="181"/>
      <c r="V77" s="181"/>
      <c r="W77" s="181"/>
      <c r="X77" s="181"/>
      <c r="Y77" s="181"/>
      <c r="Z77" s="181"/>
      <c r="AA77" s="181"/>
      <c r="AB77" s="181"/>
      <c r="AC77" s="181"/>
      <c r="AD77" s="181"/>
      <c r="AE77" s="181"/>
      <c r="AF77" s="181"/>
      <c r="AG77" s="181"/>
      <c r="AH77" s="181"/>
      <c r="AI77" s="181"/>
      <c r="AJ77" s="181"/>
      <c r="AK77" s="181"/>
      <c r="AL77" s="181"/>
      <c r="AM77" s="181"/>
      <c r="AN77" s="181"/>
      <c r="AO77" s="181"/>
      <c r="AP77" s="181"/>
      <c r="AQ77" s="181"/>
      <c r="AR77" s="181"/>
      <c r="AS77" s="181"/>
      <c r="AT77" s="181"/>
      <c r="AU77" s="181"/>
      <c r="AV77" s="181"/>
      <c r="AW77" s="181"/>
      <c r="AX77" s="181"/>
      <c r="AY77" s="181"/>
      <c r="AZ77" s="181"/>
      <c r="BA77" s="181"/>
      <c r="BB77" s="181"/>
      <c r="BC77" s="181"/>
      <c r="BD77" s="181"/>
      <c r="BE77" s="181"/>
      <c r="BF77" s="181"/>
      <c r="BG77" s="181"/>
      <c r="BH77" s="181"/>
      <c r="BI77" s="181"/>
      <c r="BJ77" s="181"/>
      <c r="BK77" s="181"/>
      <c r="BL77" s="181"/>
      <c r="BM77" s="181"/>
      <c r="BN77" s="181"/>
      <c r="BO77" s="181"/>
      <c r="BP77" s="181"/>
      <c r="BQ77" s="181"/>
      <c r="BR77" s="181"/>
      <c r="BS77" s="181"/>
      <c r="BT77" s="181"/>
      <c r="BU77" s="181"/>
      <c r="BV77" s="181"/>
      <c r="BW77" s="181"/>
      <c r="BX77" s="181"/>
      <c r="BY77" s="181"/>
      <c r="BZ77" s="181"/>
      <c r="CA77" s="181"/>
      <c r="CB77" s="181"/>
      <c r="CC77" s="181"/>
      <c r="CD77" s="181"/>
      <c r="CE77" s="181"/>
      <c r="CF77" s="181"/>
      <c r="CG77" s="181"/>
      <c r="CH77" s="181"/>
      <c r="CI77" s="181"/>
      <c r="CJ77" s="85"/>
    </row>
    <row r="78" spans="1:88" x14ac:dyDescent="0.25">
      <c r="A78" s="181"/>
      <c r="B78" s="181"/>
      <c r="C78" s="181"/>
      <c r="D78" s="181"/>
      <c r="E78" s="181"/>
      <c r="F78" s="181"/>
      <c r="G78" s="181"/>
      <c r="H78" s="181"/>
      <c r="I78" s="181"/>
      <c r="J78" s="181"/>
      <c r="K78" s="181"/>
      <c r="L78" s="181"/>
      <c r="M78" s="181"/>
      <c r="N78" s="181"/>
      <c r="O78" s="181"/>
      <c r="P78" s="181"/>
      <c r="Q78" s="181"/>
      <c r="R78" s="181"/>
      <c r="S78" s="181"/>
      <c r="T78" s="181"/>
      <c r="U78" s="181"/>
      <c r="V78" s="181"/>
      <c r="W78" s="181"/>
      <c r="X78" s="181"/>
      <c r="Y78" s="181"/>
      <c r="Z78" s="181"/>
      <c r="AA78" s="181"/>
      <c r="AB78" s="181"/>
      <c r="AC78" s="181"/>
      <c r="AD78" s="181"/>
      <c r="AE78" s="181"/>
      <c r="AF78" s="181"/>
      <c r="AG78" s="181"/>
      <c r="AH78" s="181"/>
      <c r="AI78" s="181"/>
      <c r="AJ78" s="181"/>
      <c r="AK78" s="181"/>
      <c r="AL78" s="181"/>
      <c r="AM78" s="181"/>
      <c r="AN78" s="181"/>
      <c r="AO78" s="181"/>
      <c r="AP78" s="181"/>
      <c r="AQ78" s="181"/>
      <c r="AR78" s="181"/>
      <c r="AS78" s="181"/>
      <c r="AT78" s="181"/>
      <c r="AU78" s="181"/>
      <c r="AV78" s="181"/>
      <c r="AW78" s="181"/>
      <c r="AX78" s="181"/>
      <c r="AY78" s="181"/>
      <c r="AZ78" s="181"/>
      <c r="BA78" s="181"/>
      <c r="BB78" s="181"/>
      <c r="BC78" s="181"/>
      <c r="BD78" s="181"/>
      <c r="BE78" s="181"/>
      <c r="BF78" s="181"/>
      <c r="BG78" s="181"/>
      <c r="BH78" s="181"/>
      <c r="BI78" s="181"/>
      <c r="BJ78" s="181"/>
      <c r="BK78" s="181"/>
      <c r="BL78" s="181"/>
      <c r="BM78" s="181"/>
      <c r="BN78" s="181"/>
      <c r="BO78" s="181"/>
      <c r="BP78" s="181"/>
      <c r="BQ78" s="181"/>
      <c r="BR78" s="181"/>
      <c r="BS78" s="181"/>
      <c r="BT78" s="181"/>
      <c r="BU78" s="181"/>
      <c r="BV78" s="181"/>
      <c r="BW78" s="181"/>
      <c r="BX78" s="181"/>
      <c r="BY78" s="181"/>
      <c r="BZ78" s="181"/>
      <c r="CA78" s="181"/>
      <c r="CB78" s="181"/>
      <c r="CC78" s="181"/>
      <c r="CD78" s="181"/>
      <c r="CE78" s="181"/>
      <c r="CF78" s="181"/>
      <c r="CG78" s="181"/>
      <c r="CH78" s="181"/>
      <c r="CI78" s="181"/>
      <c r="CJ78" s="85"/>
    </row>
    <row r="79" spans="1:88" x14ac:dyDescent="0.25">
      <c r="A79" s="186" t="s">
        <v>937</v>
      </c>
      <c r="B79" s="186"/>
      <c r="C79" s="186"/>
      <c r="D79" s="186"/>
      <c r="E79" s="186"/>
      <c r="F79" s="186"/>
      <c r="G79" s="186"/>
      <c r="H79" s="186"/>
      <c r="I79" s="186"/>
      <c r="J79" s="186"/>
      <c r="K79" s="186"/>
      <c r="L79" s="186"/>
      <c r="M79" s="186"/>
      <c r="N79" s="186"/>
      <c r="O79" s="186"/>
      <c r="P79" s="186"/>
      <c r="Q79" s="186"/>
      <c r="R79" s="85"/>
      <c r="S79" s="85"/>
      <c r="T79" s="85"/>
      <c r="U79" s="85"/>
      <c r="V79" s="85"/>
      <c r="W79" s="85"/>
      <c r="X79" s="85"/>
      <c r="Y79" s="85"/>
      <c r="Z79" s="85"/>
      <c r="AA79" s="85"/>
      <c r="AB79" s="85"/>
      <c r="AC79" s="85"/>
      <c r="AD79" s="85"/>
      <c r="AE79" s="85"/>
      <c r="AF79" s="85"/>
      <c r="AG79" s="85"/>
      <c r="AH79" s="85"/>
      <c r="AI79" s="85"/>
      <c r="AJ79" s="85"/>
      <c r="AK79" s="85"/>
      <c r="AL79" s="85"/>
      <c r="AM79" s="85"/>
      <c r="AN79" s="85"/>
      <c r="AO79" s="85"/>
      <c r="AP79" s="85"/>
      <c r="AQ79" s="85"/>
      <c r="AR79" s="85"/>
      <c r="AS79" s="85"/>
      <c r="AT79" s="85"/>
      <c r="AU79" s="85"/>
      <c r="AV79" s="85"/>
      <c r="AW79" s="85"/>
      <c r="AX79" s="85"/>
      <c r="AY79" s="85"/>
      <c r="AZ79" s="85"/>
      <c r="BA79" s="85"/>
      <c r="BB79" s="85"/>
      <c r="BC79" s="85"/>
      <c r="BD79" s="85"/>
      <c r="BE79" s="85"/>
      <c r="BF79" s="85"/>
      <c r="BG79" s="85"/>
      <c r="BH79" s="85"/>
      <c r="BI79" s="85"/>
      <c r="BJ79" s="85"/>
      <c r="BK79" s="85"/>
      <c r="BL79" s="85"/>
      <c r="BM79" s="85"/>
      <c r="BN79" s="85"/>
      <c r="BO79" s="85"/>
      <c r="BP79" s="85"/>
      <c r="BQ79" s="85"/>
      <c r="BR79" s="85"/>
      <c r="BS79" s="85"/>
      <c r="BT79" s="85"/>
      <c r="BU79" s="85"/>
      <c r="BV79" s="85"/>
      <c r="BW79" s="85"/>
      <c r="BX79" s="85"/>
      <c r="BY79" s="85"/>
      <c r="BZ79" s="85"/>
      <c r="CA79" s="85"/>
      <c r="CB79" s="85"/>
      <c r="CC79" s="85"/>
      <c r="CD79" s="85"/>
      <c r="CE79" s="85"/>
      <c r="CF79" s="85"/>
      <c r="CG79" s="85"/>
      <c r="CH79" s="85"/>
      <c r="CI79" s="85"/>
      <c r="CJ79" s="85"/>
    </row>
    <row r="80" spans="1:88" x14ac:dyDescent="0.25">
      <c r="A80" s="180" t="s">
        <v>938</v>
      </c>
      <c r="B80" s="180"/>
      <c r="C80" s="180"/>
      <c r="D80" s="180"/>
      <c r="E80" s="180"/>
      <c r="F80" s="180"/>
      <c r="G80" s="180"/>
      <c r="H80" s="180"/>
      <c r="I80" s="180"/>
      <c r="J80" s="180"/>
      <c r="K80" s="180"/>
      <c r="L80" s="180"/>
      <c r="M80" s="180"/>
      <c r="N80" s="180"/>
      <c r="O80" s="180"/>
      <c r="P80" s="180"/>
      <c r="Q80" s="180"/>
      <c r="R80" s="180"/>
      <c r="S80" s="180"/>
      <c r="T80" s="180"/>
      <c r="U80" s="180"/>
      <c r="V80" s="180"/>
      <c r="W80" s="180"/>
      <c r="X80" s="180"/>
      <c r="Y80" s="180"/>
      <c r="Z80" s="180"/>
      <c r="AA80" s="180"/>
      <c r="AB80" s="180"/>
      <c r="AC80" s="180"/>
      <c r="AD80" s="180"/>
      <c r="AE80" s="180"/>
      <c r="AF80" s="180"/>
      <c r="AG80" s="180"/>
      <c r="AH80" s="180"/>
      <c r="AI80" s="180"/>
      <c r="AJ80" s="180"/>
      <c r="AK80" s="180"/>
      <c r="AL80" s="180"/>
      <c r="AM80" s="180"/>
      <c r="AN80" s="180"/>
      <c r="AO80" s="180"/>
      <c r="AP80" s="180"/>
      <c r="AQ80" s="180"/>
      <c r="AR80" s="180"/>
      <c r="AS80" s="180"/>
      <c r="AT80" s="180"/>
      <c r="AU80" s="180"/>
      <c r="AV80" s="180"/>
      <c r="AW80" s="180"/>
      <c r="AX80" s="180"/>
      <c r="AY80" s="180"/>
      <c r="AZ80" s="180"/>
      <c r="BA80" s="180"/>
      <c r="BB80" s="180"/>
      <c r="BC80" s="180"/>
      <c r="BD80" s="180"/>
      <c r="BE80" s="180"/>
      <c r="BF80" s="180"/>
      <c r="BG80" s="180"/>
      <c r="BH80" s="180"/>
      <c r="BI80" s="180"/>
      <c r="BJ80" s="180"/>
      <c r="BK80" s="180"/>
      <c r="BL80" s="180"/>
      <c r="BM80" s="180"/>
      <c r="BN80" s="180"/>
      <c r="BO80" s="180"/>
      <c r="BP80" s="180"/>
      <c r="BQ80" s="180"/>
      <c r="BR80" s="180"/>
      <c r="BS80" s="180"/>
      <c r="BT80" s="180"/>
      <c r="BU80" s="180"/>
      <c r="BV80" s="180"/>
      <c r="BW80" s="180"/>
      <c r="BX80" s="180"/>
      <c r="BY80" s="180"/>
      <c r="BZ80" s="180"/>
      <c r="CA80" s="180"/>
      <c r="CB80" s="180"/>
      <c r="CC80" s="180"/>
      <c r="CD80" s="180"/>
      <c r="CE80" s="180"/>
      <c r="CF80" s="180"/>
      <c r="CG80" s="180"/>
      <c r="CH80" s="180"/>
      <c r="CI80" s="180"/>
      <c r="CJ80" s="85"/>
    </row>
    <row r="81" spans="1:88" x14ac:dyDescent="0.25">
      <c r="A81" s="181" t="s">
        <v>939</v>
      </c>
      <c r="B81" s="181"/>
      <c r="C81" s="181"/>
      <c r="D81" s="181"/>
      <c r="E81" s="181"/>
      <c r="F81" s="181"/>
      <c r="G81" s="181"/>
      <c r="H81" s="181"/>
      <c r="I81" s="181"/>
      <c r="J81" s="181"/>
      <c r="K81" s="181"/>
      <c r="L81" s="181"/>
      <c r="M81" s="181"/>
      <c r="N81" s="181"/>
      <c r="O81" s="181"/>
      <c r="P81" s="181"/>
      <c r="Q81" s="181"/>
      <c r="R81" s="181"/>
      <c r="S81" s="181"/>
      <c r="T81" s="181"/>
      <c r="U81" s="181"/>
      <c r="V81" s="181"/>
      <c r="W81" s="181"/>
      <c r="X81" s="181"/>
      <c r="Y81" s="181"/>
      <c r="Z81" s="181"/>
      <c r="AA81" s="181"/>
      <c r="AB81" s="181"/>
      <c r="AC81" s="181"/>
      <c r="AD81" s="181"/>
      <c r="AE81" s="181"/>
      <c r="AF81" s="181"/>
      <c r="AG81" s="181"/>
      <c r="AH81" s="181"/>
      <c r="AI81" s="181"/>
      <c r="AJ81" s="181"/>
      <c r="AK81" s="181"/>
      <c r="AL81" s="181"/>
      <c r="AM81" s="181"/>
      <c r="AN81" s="181"/>
      <c r="AO81" s="181"/>
      <c r="AP81" s="181"/>
      <c r="AQ81" s="181"/>
      <c r="AR81" s="181"/>
      <c r="AS81" s="181"/>
      <c r="AT81" s="181"/>
      <c r="AU81" s="181"/>
      <c r="AV81" s="181"/>
      <c r="AW81" s="181"/>
      <c r="AX81" s="181"/>
      <c r="AY81" s="181"/>
      <c r="AZ81" s="181"/>
      <c r="BA81" s="181"/>
      <c r="BB81" s="181"/>
      <c r="BC81" s="181"/>
      <c r="BD81" s="181"/>
      <c r="BE81" s="181"/>
      <c r="BF81" s="181"/>
      <c r="BG81" s="181"/>
      <c r="BH81" s="181"/>
      <c r="BI81" s="181"/>
      <c r="BJ81" s="181"/>
      <c r="BK81" s="181"/>
      <c r="BL81" s="181"/>
      <c r="BM81" s="181"/>
      <c r="BN81" s="181"/>
      <c r="BO81" s="181"/>
      <c r="BP81" s="181"/>
      <c r="BQ81" s="181"/>
      <c r="BR81" s="181"/>
      <c r="BS81" s="181"/>
      <c r="BT81" s="181"/>
      <c r="BU81" s="181"/>
      <c r="BV81" s="181"/>
      <c r="BW81" s="181"/>
      <c r="BX81" s="181"/>
      <c r="BY81" s="181"/>
      <c r="BZ81" s="181"/>
      <c r="CA81" s="181"/>
      <c r="CB81" s="181"/>
      <c r="CC81" s="181"/>
      <c r="CD81" s="181"/>
      <c r="CE81" s="181"/>
      <c r="CF81" s="181"/>
      <c r="CG81" s="181"/>
      <c r="CH81" s="181"/>
      <c r="CI81" s="181"/>
      <c r="CJ81" s="85"/>
    </row>
    <row r="82" spans="1:88" x14ac:dyDescent="0.25">
      <c r="A82" s="181"/>
      <c r="B82" s="181"/>
      <c r="C82" s="181"/>
      <c r="D82" s="181"/>
      <c r="E82" s="181"/>
      <c r="F82" s="181"/>
      <c r="G82" s="181"/>
      <c r="H82" s="181"/>
      <c r="I82" s="181"/>
      <c r="J82" s="181"/>
      <c r="K82" s="181"/>
      <c r="L82" s="181"/>
      <c r="M82" s="181"/>
      <c r="N82" s="181"/>
      <c r="O82" s="181"/>
      <c r="P82" s="181"/>
      <c r="Q82" s="181"/>
      <c r="R82" s="181"/>
      <c r="S82" s="181"/>
      <c r="T82" s="181"/>
      <c r="U82" s="181"/>
      <c r="V82" s="181"/>
      <c r="W82" s="181"/>
      <c r="X82" s="181"/>
      <c r="Y82" s="181"/>
      <c r="Z82" s="181"/>
      <c r="AA82" s="181"/>
      <c r="AB82" s="181"/>
      <c r="AC82" s="181"/>
      <c r="AD82" s="181"/>
      <c r="AE82" s="181"/>
      <c r="AF82" s="181"/>
      <c r="AG82" s="181"/>
      <c r="AH82" s="181"/>
      <c r="AI82" s="181"/>
      <c r="AJ82" s="181"/>
      <c r="AK82" s="181"/>
      <c r="AL82" s="181"/>
      <c r="AM82" s="181"/>
      <c r="AN82" s="181"/>
      <c r="AO82" s="181"/>
      <c r="AP82" s="181"/>
      <c r="AQ82" s="181"/>
      <c r="AR82" s="181"/>
      <c r="AS82" s="181"/>
      <c r="AT82" s="181"/>
      <c r="AU82" s="181"/>
      <c r="AV82" s="181"/>
      <c r="AW82" s="181"/>
      <c r="AX82" s="181"/>
      <c r="AY82" s="181"/>
      <c r="AZ82" s="181"/>
      <c r="BA82" s="181"/>
      <c r="BB82" s="181"/>
      <c r="BC82" s="181"/>
      <c r="BD82" s="181"/>
      <c r="BE82" s="181"/>
      <c r="BF82" s="181"/>
      <c r="BG82" s="181"/>
      <c r="BH82" s="181"/>
      <c r="BI82" s="181"/>
      <c r="BJ82" s="181"/>
      <c r="BK82" s="181"/>
      <c r="BL82" s="181"/>
      <c r="BM82" s="181"/>
      <c r="BN82" s="181"/>
      <c r="BO82" s="181"/>
      <c r="BP82" s="181"/>
      <c r="BQ82" s="181"/>
      <c r="BR82" s="181"/>
      <c r="BS82" s="181"/>
      <c r="BT82" s="181"/>
      <c r="BU82" s="181"/>
      <c r="BV82" s="181"/>
      <c r="BW82" s="181"/>
      <c r="BX82" s="181"/>
      <c r="BY82" s="181"/>
      <c r="BZ82" s="181"/>
      <c r="CA82" s="181"/>
      <c r="CB82" s="181"/>
      <c r="CC82" s="181"/>
      <c r="CD82" s="181"/>
      <c r="CE82" s="181"/>
      <c r="CF82" s="181"/>
      <c r="CG82" s="181"/>
      <c r="CH82" s="181"/>
      <c r="CI82" s="181"/>
      <c r="CJ82" s="85"/>
    </row>
    <row r="83" spans="1:88" x14ac:dyDescent="0.25">
      <c r="A83" s="181" t="s">
        <v>940</v>
      </c>
      <c r="B83" s="181"/>
      <c r="C83" s="181"/>
      <c r="D83" s="181"/>
      <c r="E83" s="181"/>
      <c r="F83" s="181"/>
      <c r="G83" s="181"/>
      <c r="H83" s="181"/>
      <c r="I83" s="181"/>
      <c r="J83" s="181"/>
      <c r="K83" s="181"/>
      <c r="L83" s="181"/>
      <c r="M83" s="181"/>
      <c r="N83" s="181"/>
      <c r="O83" s="181"/>
      <c r="P83" s="181"/>
      <c r="Q83" s="181"/>
      <c r="R83" s="181"/>
      <c r="S83" s="181"/>
      <c r="T83" s="181"/>
      <c r="U83" s="181"/>
      <c r="V83" s="181"/>
      <c r="W83" s="181"/>
      <c r="X83" s="181"/>
      <c r="Y83" s="181"/>
      <c r="Z83" s="181"/>
      <c r="AA83" s="181"/>
      <c r="AB83" s="181"/>
      <c r="AC83" s="181"/>
      <c r="AD83" s="181"/>
      <c r="AE83" s="181"/>
      <c r="AF83" s="181"/>
      <c r="AG83" s="181"/>
      <c r="AH83" s="181"/>
      <c r="AI83" s="181"/>
      <c r="AJ83" s="181"/>
      <c r="AK83" s="181"/>
      <c r="AL83" s="181"/>
      <c r="AM83" s="181"/>
      <c r="AN83" s="181"/>
      <c r="AO83" s="181"/>
      <c r="AP83" s="181"/>
      <c r="AQ83" s="181"/>
      <c r="AR83" s="181"/>
      <c r="AS83" s="181"/>
      <c r="AT83" s="181"/>
      <c r="AU83" s="181"/>
      <c r="AV83" s="181"/>
      <c r="AW83" s="181"/>
      <c r="AX83" s="181"/>
      <c r="AY83" s="181"/>
      <c r="AZ83" s="181"/>
      <c r="BA83" s="181"/>
      <c r="BB83" s="181"/>
      <c r="BC83" s="181"/>
      <c r="BD83" s="181"/>
      <c r="BE83" s="181"/>
      <c r="BF83" s="181"/>
      <c r="BG83" s="181"/>
      <c r="BH83" s="181"/>
      <c r="BI83" s="181"/>
      <c r="BJ83" s="181"/>
      <c r="BK83" s="181"/>
      <c r="BL83" s="181"/>
      <c r="BM83" s="181"/>
      <c r="BN83" s="181"/>
      <c r="BO83" s="181"/>
      <c r="BP83" s="181"/>
      <c r="BQ83" s="181"/>
      <c r="BR83" s="181"/>
      <c r="BS83" s="181"/>
      <c r="BT83" s="181"/>
      <c r="BU83" s="181"/>
      <c r="BV83" s="181"/>
      <c r="BW83" s="181"/>
      <c r="BX83" s="181"/>
      <c r="BY83" s="181"/>
      <c r="BZ83" s="181"/>
      <c r="CA83" s="181"/>
      <c r="CB83" s="181"/>
      <c r="CC83" s="181"/>
      <c r="CD83" s="181"/>
      <c r="CE83" s="181"/>
      <c r="CF83" s="181"/>
      <c r="CG83" s="181"/>
      <c r="CH83" s="181"/>
      <c r="CI83" s="181"/>
      <c r="CJ83" s="85"/>
    </row>
    <row r="84" spans="1:88" x14ac:dyDescent="0.25">
      <c r="A84" s="181"/>
      <c r="B84" s="181"/>
      <c r="C84" s="181"/>
      <c r="D84" s="181"/>
      <c r="E84" s="181"/>
      <c r="F84" s="181"/>
      <c r="G84" s="181"/>
      <c r="H84" s="181"/>
      <c r="I84" s="181"/>
      <c r="J84" s="181"/>
      <c r="K84" s="181"/>
      <c r="L84" s="181"/>
      <c r="M84" s="181"/>
      <c r="N84" s="181"/>
      <c r="O84" s="181"/>
      <c r="P84" s="181"/>
      <c r="Q84" s="181"/>
      <c r="R84" s="181"/>
      <c r="S84" s="181"/>
      <c r="T84" s="181"/>
      <c r="U84" s="181"/>
      <c r="V84" s="181"/>
      <c r="W84" s="181"/>
      <c r="X84" s="181"/>
      <c r="Y84" s="181"/>
      <c r="Z84" s="181"/>
      <c r="AA84" s="181"/>
      <c r="AB84" s="181"/>
      <c r="AC84" s="181"/>
      <c r="AD84" s="181"/>
      <c r="AE84" s="181"/>
      <c r="AF84" s="181"/>
      <c r="AG84" s="181"/>
      <c r="AH84" s="181"/>
      <c r="AI84" s="181"/>
      <c r="AJ84" s="181"/>
      <c r="AK84" s="181"/>
      <c r="AL84" s="181"/>
      <c r="AM84" s="181"/>
      <c r="AN84" s="181"/>
      <c r="AO84" s="181"/>
      <c r="AP84" s="181"/>
      <c r="AQ84" s="181"/>
      <c r="AR84" s="181"/>
      <c r="AS84" s="181"/>
      <c r="AT84" s="181"/>
      <c r="AU84" s="181"/>
      <c r="AV84" s="181"/>
      <c r="AW84" s="181"/>
      <c r="AX84" s="181"/>
      <c r="AY84" s="181"/>
      <c r="AZ84" s="181"/>
      <c r="BA84" s="181"/>
      <c r="BB84" s="181"/>
      <c r="BC84" s="181"/>
      <c r="BD84" s="181"/>
      <c r="BE84" s="181"/>
      <c r="BF84" s="181"/>
      <c r="BG84" s="181"/>
      <c r="BH84" s="181"/>
      <c r="BI84" s="181"/>
      <c r="BJ84" s="181"/>
      <c r="BK84" s="181"/>
      <c r="BL84" s="181"/>
      <c r="BM84" s="181"/>
      <c r="BN84" s="181"/>
      <c r="BO84" s="181"/>
      <c r="BP84" s="181"/>
      <c r="BQ84" s="181"/>
      <c r="BR84" s="181"/>
      <c r="BS84" s="181"/>
      <c r="BT84" s="181"/>
      <c r="BU84" s="181"/>
      <c r="BV84" s="181"/>
      <c r="BW84" s="181"/>
      <c r="BX84" s="181"/>
      <c r="BY84" s="181"/>
      <c r="BZ84" s="181"/>
      <c r="CA84" s="181"/>
      <c r="CB84" s="181"/>
      <c r="CC84" s="181"/>
      <c r="CD84" s="181"/>
      <c r="CE84" s="181"/>
      <c r="CF84" s="181"/>
      <c r="CG84" s="181"/>
      <c r="CH84" s="181"/>
      <c r="CI84" s="181"/>
      <c r="CJ84" s="85"/>
    </row>
    <row r="85" spans="1:88" ht="11.25" customHeight="1" x14ac:dyDescent="0.25">
      <c r="A85" s="180" t="s">
        <v>941</v>
      </c>
      <c r="B85" s="180"/>
      <c r="C85" s="180"/>
      <c r="D85" s="180"/>
      <c r="E85" s="180"/>
      <c r="F85" s="180"/>
      <c r="G85" s="180"/>
      <c r="H85" s="180"/>
      <c r="I85" s="180"/>
      <c r="J85" s="180"/>
      <c r="K85" s="180"/>
      <c r="L85" s="180"/>
      <c r="M85" s="180"/>
      <c r="N85" s="180"/>
      <c r="O85" s="180"/>
      <c r="P85" s="180"/>
      <c r="Q85" s="180"/>
      <c r="R85" s="180"/>
      <c r="S85" s="180"/>
      <c r="T85" s="180"/>
      <c r="U85" s="180"/>
      <c r="V85" s="180"/>
      <c r="W85" s="180"/>
      <c r="X85" s="180"/>
      <c r="Y85" s="180"/>
      <c r="Z85" s="180"/>
      <c r="AA85" s="180"/>
      <c r="AB85" s="180"/>
      <c r="AC85" s="180"/>
      <c r="AD85" s="180"/>
      <c r="AE85" s="180"/>
      <c r="AF85" s="180"/>
      <c r="AG85" s="180"/>
      <c r="AH85" s="180"/>
      <c r="AI85" s="180"/>
      <c r="AJ85" s="180"/>
      <c r="AK85" s="180"/>
      <c r="AL85" s="180"/>
      <c r="AM85" s="180"/>
      <c r="AN85" s="180"/>
      <c r="AO85" s="180"/>
      <c r="AP85" s="180"/>
      <c r="AQ85" s="180"/>
      <c r="AR85" s="180"/>
      <c r="AS85" s="180"/>
      <c r="AT85" s="180"/>
      <c r="AU85" s="180"/>
      <c r="AV85" s="180"/>
      <c r="AW85" s="180"/>
      <c r="AX85" s="180"/>
      <c r="AY85" s="180"/>
      <c r="AZ85" s="180"/>
      <c r="BA85" s="180"/>
      <c r="BB85" s="180"/>
      <c r="BC85" s="180"/>
      <c r="BD85" s="180"/>
      <c r="BE85" s="180"/>
      <c r="BF85" s="180"/>
      <c r="BG85" s="180"/>
      <c r="BH85" s="180"/>
      <c r="BI85" s="180"/>
      <c r="BJ85" s="180"/>
      <c r="BK85" s="180"/>
      <c r="BL85" s="180"/>
      <c r="BM85" s="180"/>
      <c r="BN85" s="180"/>
      <c r="BO85" s="180"/>
      <c r="BP85" s="180"/>
      <c r="BQ85" s="180"/>
      <c r="BR85" s="180"/>
      <c r="BS85" s="180"/>
      <c r="BT85" s="180"/>
      <c r="BU85" s="180"/>
      <c r="BV85" s="180"/>
      <c r="BW85" s="180"/>
      <c r="BX85" s="180"/>
      <c r="BY85" s="180"/>
      <c r="BZ85" s="180"/>
      <c r="CA85" s="180"/>
      <c r="CB85" s="180"/>
      <c r="CC85" s="180"/>
      <c r="CD85" s="180"/>
      <c r="CE85" s="180"/>
      <c r="CF85" s="180"/>
      <c r="CG85" s="180"/>
      <c r="CH85" s="180"/>
      <c r="CI85" s="180"/>
      <c r="CJ85" s="85"/>
    </row>
    <row r="86" spans="1:88" x14ac:dyDescent="0.25">
      <c r="A86" s="180"/>
      <c r="B86" s="180"/>
      <c r="C86" s="180"/>
      <c r="D86" s="180"/>
      <c r="E86" s="180"/>
      <c r="F86" s="180"/>
      <c r="G86" s="180"/>
      <c r="H86" s="180"/>
      <c r="I86" s="180"/>
      <c r="J86" s="180"/>
      <c r="K86" s="180"/>
      <c r="L86" s="180"/>
      <c r="M86" s="180"/>
      <c r="N86" s="180"/>
      <c r="O86" s="180"/>
      <c r="P86" s="180"/>
      <c r="Q86" s="180"/>
      <c r="R86" s="180"/>
      <c r="S86" s="180"/>
      <c r="T86" s="180"/>
      <c r="U86" s="180"/>
      <c r="V86" s="180"/>
      <c r="W86" s="180"/>
      <c r="X86" s="180"/>
      <c r="Y86" s="180"/>
      <c r="Z86" s="180"/>
      <c r="AA86" s="180"/>
      <c r="AB86" s="180"/>
      <c r="AC86" s="180"/>
      <c r="AD86" s="180"/>
      <c r="AE86" s="180"/>
      <c r="AF86" s="180"/>
      <c r="AG86" s="180"/>
      <c r="AH86" s="180"/>
      <c r="AI86" s="180"/>
      <c r="AJ86" s="180"/>
      <c r="AK86" s="180"/>
      <c r="AL86" s="180"/>
      <c r="AM86" s="180"/>
      <c r="AN86" s="180"/>
      <c r="AO86" s="180"/>
      <c r="AP86" s="180"/>
      <c r="AQ86" s="180"/>
      <c r="AR86" s="180"/>
      <c r="AS86" s="180"/>
      <c r="AT86" s="180"/>
      <c r="AU86" s="180"/>
      <c r="AV86" s="180"/>
      <c r="AW86" s="180"/>
      <c r="AX86" s="180"/>
      <c r="AY86" s="180"/>
      <c r="AZ86" s="180"/>
      <c r="BA86" s="180"/>
      <c r="BB86" s="180"/>
      <c r="BC86" s="180"/>
      <c r="BD86" s="180"/>
      <c r="BE86" s="180"/>
      <c r="BF86" s="180"/>
      <c r="BG86" s="180"/>
      <c r="BH86" s="180"/>
      <c r="BI86" s="180"/>
      <c r="BJ86" s="180"/>
      <c r="BK86" s="180"/>
      <c r="BL86" s="180"/>
      <c r="BM86" s="180"/>
      <c r="BN86" s="180"/>
      <c r="BO86" s="180"/>
      <c r="BP86" s="180"/>
      <c r="BQ86" s="180"/>
      <c r="BR86" s="180"/>
      <c r="BS86" s="180"/>
      <c r="BT86" s="180"/>
      <c r="BU86" s="180"/>
      <c r="BV86" s="180"/>
      <c r="BW86" s="180"/>
      <c r="BX86" s="180"/>
      <c r="BY86" s="180"/>
      <c r="BZ86" s="180"/>
      <c r="CA86" s="180"/>
      <c r="CB86" s="180"/>
      <c r="CC86" s="180"/>
      <c r="CD86" s="180"/>
      <c r="CE86" s="180"/>
      <c r="CF86" s="180"/>
      <c r="CG86" s="180"/>
      <c r="CH86" s="180"/>
      <c r="CI86" s="180"/>
      <c r="CJ86" s="85"/>
    </row>
    <row r="87" spans="1:88" x14ac:dyDescent="0.25">
      <c r="A87" s="181" t="s">
        <v>942</v>
      </c>
      <c r="B87" s="181"/>
      <c r="C87" s="181"/>
      <c r="D87" s="181"/>
      <c r="E87" s="181"/>
      <c r="F87" s="181"/>
      <c r="G87" s="181"/>
      <c r="H87" s="181"/>
      <c r="I87" s="181"/>
      <c r="J87" s="181"/>
      <c r="K87" s="181"/>
      <c r="L87" s="181"/>
      <c r="M87" s="181"/>
      <c r="N87" s="181"/>
      <c r="O87" s="181"/>
      <c r="P87" s="181"/>
      <c r="Q87" s="181"/>
      <c r="R87" s="181"/>
      <c r="S87" s="181"/>
      <c r="T87" s="181"/>
      <c r="U87" s="181"/>
      <c r="V87" s="181"/>
      <c r="W87" s="181"/>
      <c r="X87" s="181"/>
      <c r="Y87" s="181"/>
      <c r="Z87" s="181"/>
      <c r="AA87" s="181"/>
      <c r="AB87" s="181"/>
      <c r="AC87" s="181"/>
      <c r="AD87" s="181"/>
      <c r="AE87" s="181"/>
      <c r="AF87" s="181"/>
      <c r="AG87" s="181"/>
      <c r="AH87" s="181"/>
      <c r="AI87" s="181"/>
      <c r="AJ87" s="181"/>
      <c r="AK87" s="181"/>
      <c r="AL87" s="181"/>
      <c r="AM87" s="181"/>
      <c r="AN87" s="181"/>
      <c r="AO87" s="181"/>
      <c r="AP87" s="181"/>
      <c r="AQ87" s="181"/>
      <c r="AR87" s="181"/>
      <c r="AS87" s="181"/>
      <c r="AT87" s="181"/>
      <c r="AU87" s="181"/>
      <c r="AV87" s="181"/>
      <c r="AW87" s="181"/>
      <c r="AX87" s="181"/>
      <c r="AY87" s="181"/>
      <c r="AZ87" s="181"/>
      <c r="BA87" s="181"/>
      <c r="BB87" s="181"/>
      <c r="BC87" s="181"/>
      <c r="BD87" s="181"/>
      <c r="BE87" s="181"/>
      <c r="BF87" s="181"/>
      <c r="BG87" s="181"/>
      <c r="BH87" s="181"/>
      <c r="BI87" s="181"/>
      <c r="BJ87" s="181"/>
      <c r="BK87" s="181"/>
      <c r="BL87" s="181"/>
      <c r="BM87" s="181"/>
      <c r="BN87" s="181"/>
      <c r="BO87" s="181"/>
      <c r="BP87" s="181"/>
      <c r="BQ87" s="181"/>
      <c r="BR87" s="181"/>
      <c r="BS87" s="181"/>
      <c r="BT87" s="181"/>
      <c r="BU87" s="181"/>
      <c r="BV87" s="181"/>
      <c r="BW87" s="181"/>
      <c r="BX87" s="181"/>
      <c r="BY87" s="181"/>
      <c r="BZ87" s="181"/>
      <c r="CA87" s="181"/>
      <c r="CB87" s="181"/>
      <c r="CC87" s="181"/>
      <c r="CD87" s="181"/>
      <c r="CE87" s="181"/>
      <c r="CF87" s="181"/>
      <c r="CG87" s="181"/>
      <c r="CH87" s="181"/>
      <c r="CI87" s="181"/>
      <c r="CJ87" s="85"/>
    </row>
    <row r="88" spans="1:88" x14ac:dyDescent="0.25">
      <c r="A88" s="181"/>
      <c r="B88" s="181"/>
      <c r="C88" s="181"/>
      <c r="D88" s="181"/>
      <c r="E88" s="181"/>
      <c r="F88" s="181"/>
      <c r="G88" s="181"/>
      <c r="H88" s="181"/>
      <c r="I88" s="181"/>
      <c r="J88" s="181"/>
      <c r="K88" s="181"/>
      <c r="L88" s="181"/>
      <c r="M88" s="181"/>
      <c r="N88" s="181"/>
      <c r="O88" s="181"/>
      <c r="P88" s="181"/>
      <c r="Q88" s="181"/>
      <c r="R88" s="181"/>
      <c r="S88" s="181"/>
      <c r="T88" s="181"/>
      <c r="U88" s="181"/>
      <c r="V88" s="181"/>
      <c r="W88" s="181"/>
      <c r="X88" s="181"/>
      <c r="Y88" s="181"/>
      <c r="Z88" s="181"/>
      <c r="AA88" s="181"/>
      <c r="AB88" s="181"/>
      <c r="AC88" s="181"/>
      <c r="AD88" s="181"/>
      <c r="AE88" s="181"/>
      <c r="AF88" s="181"/>
      <c r="AG88" s="181"/>
      <c r="AH88" s="181"/>
      <c r="AI88" s="181"/>
      <c r="AJ88" s="181"/>
      <c r="AK88" s="181"/>
      <c r="AL88" s="181"/>
      <c r="AM88" s="181"/>
      <c r="AN88" s="181"/>
      <c r="AO88" s="181"/>
      <c r="AP88" s="181"/>
      <c r="AQ88" s="181"/>
      <c r="AR88" s="181"/>
      <c r="AS88" s="181"/>
      <c r="AT88" s="181"/>
      <c r="AU88" s="181"/>
      <c r="AV88" s="181"/>
      <c r="AW88" s="181"/>
      <c r="AX88" s="181"/>
      <c r="AY88" s="181"/>
      <c r="AZ88" s="181"/>
      <c r="BA88" s="181"/>
      <c r="BB88" s="181"/>
      <c r="BC88" s="181"/>
      <c r="BD88" s="181"/>
      <c r="BE88" s="181"/>
      <c r="BF88" s="181"/>
      <c r="BG88" s="181"/>
      <c r="BH88" s="181"/>
      <c r="BI88" s="181"/>
      <c r="BJ88" s="181"/>
      <c r="BK88" s="181"/>
      <c r="BL88" s="181"/>
      <c r="BM88" s="181"/>
      <c r="BN88" s="181"/>
      <c r="BO88" s="181"/>
      <c r="BP88" s="181"/>
      <c r="BQ88" s="181"/>
      <c r="BR88" s="181"/>
      <c r="BS88" s="181"/>
      <c r="BT88" s="181"/>
      <c r="BU88" s="181"/>
      <c r="BV88" s="181"/>
      <c r="BW88" s="181"/>
      <c r="BX88" s="181"/>
      <c r="BY88" s="181"/>
      <c r="BZ88" s="181"/>
      <c r="CA88" s="181"/>
      <c r="CB88" s="181"/>
      <c r="CC88" s="181"/>
      <c r="CD88" s="181"/>
      <c r="CE88" s="181"/>
      <c r="CF88" s="181"/>
      <c r="CG88" s="181"/>
      <c r="CH88" s="181"/>
      <c r="CI88" s="181"/>
      <c r="CJ88" s="85"/>
    </row>
    <row r="89" spans="1:88" x14ac:dyDescent="0.25">
      <c r="A89" s="180" t="s">
        <v>1766</v>
      </c>
      <c r="B89" s="180"/>
      <c r="C89" s="180"/>
      <c r="D89" s="180"/>
      <c r="E89" s="180"/>
      <c r="F89" s="180"/>
      <c r="G89" s="180"/>
      <c r="H89" s="180"/>
      <c r="I89" s="180"/>
      <c r="J89" s="180"/>
      <c r="K89" s="180"/>
      <c r="L89" s="180"/>
      <c r="M89" s="180"/>
      <c r="N89" s="180"/>
      <c r="O89" s="180"/>
      <c r="P89" s="180"/>
      <c r="Q89" s="180"/>
      <c r="R89" s="180"/>
      <c r="S89" s="180"/>
      <c r="T89" s="180"/>
      <c r="U89" s="180"/>
      <c r="V89" s="180"/>
      <c r="W89" s="180"/>
      <c r="X89" s="180"/>
      <c r="Y89" s="180"/>
      <c r="Z89" s="180"/>
      <c r="AA89" s="180"/>
      <c r="AB89" s="180"/>
      <c r="AC89" s="180"/>
      <c r="AD89" s="180"/>
      <c r="AE89" s="180"/>
      <c r="AF89" s="180"/>
      <c r="AG89" s="180"/>
      <c r="AH89" s="180"/>
      <c r="AI89" s="180"/>
      <c r="AJ89" s="180"/>
      <c r="AK89" s="180"/>
      <c r="AL89" s="180"/>
      <c r="AM89" s="180"/>
      <c r="AN89" s="180"/>
      <c r="AO89" s="180"/>
      <c r="AP89" s="180"/>
      <c r="AQ89" s="180"/>
      <c r="AR89" s="180"/>
      <c r="AS89" s="180"/>
      <c r="AT89" s="180"/>
      <c r="AU89" s="180"/>
      <c r="AV89" s="180"/>
      <c r="AW89" s="180"/>
      <c r="AX89" s="180"/>
      <c r="AY89" s="180"/>
      <c r="AZ89" s="180"/>
      <c r="BA89" s="180"/>
      <c r="BB89" s="180"/>
      <c r="BC89" s="180"/>
      <c r="BD89" s="180"/>
      <c r="BE89" s="180"/>
      <c r="BF89" s="180"/>
      <c r="BG89" s="180"/>
      <c r="BH89" s="180"/>
      <c r="BI89" s="180"/>
      <c r="BJ89" s="180"/>
      <c r="BK89" s="180"/>
      <c r="BL89" s="180"/>
      <c r="BM89" s="180"/>
      <c r="BN89" s="180"/>
      <c r="BO89" s="180"/>
      <c r="BP89" s="180"/>
      <c r="BQ89" s="180"/>
      <c r="BR89" s="180"/>
      <c r="BS89" s="180"/>
      <c r="BT89" s="180"/>
      <c r="BU89" s="180"/>
      <c r="BV89" s="180"/>
      <c r="BW89" s="180"/>
      <c r="BX89" s="180"/>
      <c r="BY89" s="180"/>
      <c r="BZ89" s="180"/>
      <c r="CA89" s="180"/>
      <c r="CB89" s="180"/>
      <c r="CC89" s="180"/>
      <c r="CD89" s="180"/>
      <c r="CE89" s="180"/>
      <c r="CF89" s="180"/>
      <c r="CG89" s="180"/>
      <c r="CH89" s="180"/>
      <c r="CI89" s="180"/>
      <c r="CJ89" s="85"/>
    </row>
    <row r="90" spans="1:88" x14ac:dyDescent="0.25">
      <c r="A90" s="180"/>
      <c r="B90" s="180"/>
      <c r="C90" s="180"/>
      <c r="D90" s="180"/>
      <c r="E90" s="180"/>
      <c r="F90" s="180"/>
      <c r="G90" s="180"/>
      <c r="H90" s="180"/>
      <c r="I90" s="180"/>
      <c r="J90" s="180"/>
      <c r="K90" s="180"/>
      <c r="L90" s="180"/>
      <c r="M90" s="180"/>
      <c r="N90" s="180"/>
      <c r="O90" s="180"/>
      <c r="P90" s="180"/>
      <c r="Q90" s="180"/>
      <c r="R90" s="180"/>
      <c r="S90" s="180"/>
      <c r="T90" s="180"/>
      <c r="U90" s="180"/>
      <c r="V90" s="180"/>
      <c r="W90" s="180"/>
      <c r="X90" s="180"/>
      <c r="Y90" s="180"/>
      <c r="Z90" s="180"/>
      <c r="AA90" s="180"/>
      <c r="AB90" s="180"/>
      <c r="AC90" s="180"/>
      <c r="AD90" s="180"/>
      <c r="AE90" s="180"/>
      <c r="AF90" s="180"/>
      <c r="AG90" s="180"/>
      <c r="AH90" s="180"/>
      <c r="AI90" s="180"/>
      <c r="AJ90" s="180"/>
      <c r="AK90" s="180"/>
      <c r="AL90" s="180"/>
      <c r="AM90" s="180"/>
      <c r="AN90" s="180"/>
      <c r="AO90" s="180"/>
      <c r="AP90" s="180"/>
      <c r="AQ90" s="180"/>
      <c r="AR90" s="180"/>
      <c r="AS90" s="180"/>
      <c r="AT90" s="180"/>
      <c r="AU90" s="180"/>
      <c r="AV90" s="180"/>
      <c r="AW90" s="180"/>
      <c r="AX90" s="180"/>
      <c r="AY90" s="180"/>
      <c r="AZ90" s="180"/>
      <c r="BA90" s="180"/>
      <c r="BB90" s="180"/>
      <c r="BC90" s="180"/>
      <c r="BD90" s="180"/>
      <c r="BE90" s="180"/>
      <c r="BF90" s="180"/>
      <c r="BG90" s="180"/>
      <c r="BH90" s="180"/>
      <c r="BI90" s="180"/>
      <c r="BJ90" s="180"/>
      <c r="BK90" s="180"/>
      <c r="BL90" s="180"/>
      <c r="BM90" s="180"/>
      <c r="BN90" s="180"/>
      <c r="BO90" s="180"/>
      <c r="BP90" s="180"/>
      <c r="BQ90" s="180"/>
      <c r="BR90" s="180"/>
      <c r="BS90" s="180"/>
      <c r="BT90" s="180"/>
      <c r="BU90" s="180"/>
      <c r="BV90" s="180"/>
      <c r="BW90" s="180"/>
      <c r="BX90" s="180"/>
      <c r="BY90" s="180"/>
      <c r="BZ90" s="180"/>
      <c r="CA90" s="180"/>
      <c r="CB90" s="180"/>
      <c r="CC90" s="180"/>
      <c r="CD90" s="180"/>
      <c r="CE90" s="180"/>
      <c r="CF90" s="180"/>
      <c r="CG90" s="180"/>
      <c r="CH90" s="180"/>
      <c r="CI90" s="180"/>
      <c r="CJ90" s="85"/>
    </row>
    <row r="91" spans="1:88" ht="11.25" customHeight="1" x14ac:dyDescent="0.25">
      <c r="A91" s="180" t="s">
        <v>1767</v>
      </c>
      <c r="B91" s="180"/>
      <c r="C91" s="180"/>
      <c r="D91" s="180"/>
      <c r="E91" s="180"/>
      <c r="F91" s="180"/>
      <c r="G91" s="180"/>
      <c r="H91" s="180"/>
      <c r="I91" s="180"/>
      <c r="J91" s="180"/>
      <c r="K91" s="180"/>
      <c r="L91" s="180"/>
      <c r="M91" s="180"/>
      <c r="N91" s="180"/>
      <c r="O91" s="180"/>
      <c r="P91" s="180"/>
      <c r="Q91" s="180"/>
      <c r="R91" s="180"/>
      <c r="S91" s="180"/>
      <c r="T91" s="180"/>
      <c r="U91" s="180"/>
      <c r="V91" s="180"/>
      <c r="W91" s="180"/>
      <c r="X91" s="180"/>
      <c r="Y91" s="180"/>
      <c r="Z91" s="180"/>
      <c r="AA91" s="180"/>
      <c r="AB91" s="180"/>
      <c r="AC91" s="180"/>
      <c r="AD91" s="180"/>
      <c r="AE91" s="180"/>
      <c r="AF91" s="180"/>
      <c r="AG91" s="180"/>
      <c r="AH91" s="180"/>
      <c r="AI91" s="180"/>
      <c r="AJ91" s="180"/>
      <c r="AK91" s="180"/>
      <c r="AL91" s="180"/>
      <c r="AM91" s="180"/>
      <c r="AN91" s="180"/>
      <c r="AO91" s="180"/>
      <c r="AP91" s="180"/>
      <c r="AQ91" s="180"/>
      <c r="AR91" s="180"/>
      <c r="AS91" s="180"/>
      <c r="AT91" s="180"/>
      <c r="AU91" s="180"/>
      <c r="AV91" s="180"/>
      <c r="AW91" s="180"/>
      <c r="AX91" s="180"/>
      <c r="AY91" s="180"/>
      <c r="AZ91" s="180"/>
      <c r="BA91" s="180"/>
      <c r="BB91" s="180"/>
      <c r="BC91" s="180"/>
      <c r="BD91" s="180"/>
      <c r="BE91" s="180"/>
      <c r="BF91" s="180"/>
      <c r="BG91" s="180"/>
      <c r="BH91" s="180"/>
      <c r="BI91" s="180"/>
      <c r="BJ91" s="180"/>
      <c r="BK91" s="180"/>
      <c r="BL91" s="180"/>
      <c r="BM91" s="180"/>
      <c r="BN91" s="180"/>
      <c r="BO91" s="180"/>
      <c r="BP91" s="180"/>
      <c r="BQ91" s="180"/>
      <c r="BR91" s="180"/>
      <c r="BS91" s="180"/>
      <c r="BT91" s="180"/>
      <c r="BU91" s="180"/>
      <c r="BV91" s="180"/>
      <c r="BW91" s="180"/>
      <c r="BX91" s="180"/>
      <c r="BY91" s="180"/>
      <c r="BZ91" s="180"/>
      <c r="CA91" s="180"/>
      <c r="CB91" s="180"/>
      <c r="CC91" s="180"/>
      <c r="CD91" s="180"/>
      <c r="CE91" s="180"/>
      <c r="CF91" s="180"/>
      <c r="CG91" s="180"/>
      <c r="CH91" s="180"/>
      <c r="CI91" s="180"/>
      <c r="CJ91" s="85"/>
    </row>
    <row r="92" spans="1:88" x14ac:dyDescent="0.25">
      <c r="A92" s="180"/>
      <c r="B92" s="180"/>
      <c r="C92" s="180"/>
      <c r="D92" s="180"/>
      <c r="E92" s="180"/>
      <c r="F92" s="180"/>
      <c r="G92" s="180"/>
      <c r="H92" s="180"/>
      <c r="I92" s="180"/>
      <c r="J92" s="180"/>
      <c r="K92" s="180"/>
      <c r="L92" s="180"/>
      <c r="M92" s="180"/>
      <c r="N92" s="180"/>
      <c r="O92" s="180"/>
      <c r="P92" s="180"/>
      <c r="Q92" s="180"/>
      <c r="R92" s="180"/>
      <c r="S92" s="180"/>
      <c r="T92" s="180"/>
      <c r="U92" s="180"/>
      <c r="V92" s="180"/>
      <c r="W92" s="180"/>
      <c r="X92" s="180"/>
      <c r="Y92" s="180"/>
      <c r="Z92" s="180"/>
      <c r="AA92" s="180"/>
      <c r="AB92" s="180"/>
      <c r="AC92" s="180"/>
      <c r="AD92" s="180"/>
      <c r="AE92" s="180"/>
      <c r="AF92" s="180"/>
      <c r="AG92" s="180"/>
      <c r="AH92" s="180"/>
      <c r="AI92" s="180"/>
      <c r="AJ92" s="180"/>
      <c r="AK92" s="180"/>
      <c r="AL92" s="180"/>
      <c r="AM92" s="180"/>
      <c r="AN92" s="180"/>
      <c r="AO92" s="180"/>
      <c r="AP92" s="180"/>
      <c r="AQ92" s="180"/>
      <c r="AR92" s="180"/>
      <c r="AS92" s="180"/>
      <c r="AT92" s="180"/>
      <c r="AU92" s="180"/>
      <c r="AV92" s="180"/>
      <c r="AW92" s="180"/>
      <c r="AX92" s="180"/>
      <c r="AY92" s="180"/>
      <c r="AZ92" s="180"/>
      <c r="BA92" s="180"/>
      <c r="BB92" s="180"/>
      <c r="BC92" s="180"/>
      <c r="BD92" s="180"/>
      <c r="BE92" s="180"/>
      <c r="BF92" s="180"/>
      <c r="BG92" s="180"/>
      <c r="BH92" s="180"/>
      <c r="BI92" s="180"/>
      <c r="BJ92" s="180"/>
      <c r="BK92" s="180"/>
      <c r="BL92" s="180"/>
      <c r="BM92" s="180"/>
      <c r="BN92" s="180"/>
      <c r="BO92" s="180"/>
      <c r="BP92" s="180"/>
      <c r="BQ92" s="180"/>
      <c r="BR92" s="180"/>
      <c r="BS92" s="180"/>
      <c r="BT92" s="180"/>
      <c r="BU92" s="180"/>
      <c r="BV92" s="180"/>
      <c r="BW92" s="180"/>
      <c r="BX92" s="180"/>
      <c r="BY92" s="180"/>
      <c r="BZ92" s="180"/>
      <c r="CA92" s="180"/>
      <c r="CB92" s="180"/>
      <c r="CC92" s="180"/>
      <c r="CD92" s="180"/>
      <c r="CE92" s="180"/>
      <c r="CF92" s="180"/>
      <c r="CG92" s="180"/>
      <c r="CH92" s="180"/>
      <c r="CI92" s="180"/>
      <c r="CJ92" s="85"/>
    </row>
    <row r="93" spans="1:88" x14ac:dyDescent="0.25">
      <c r="A93" s="185" t="s">
        <v>943</v>
      </c>
      <c r="B93" s="185"/>
      <c r="C93" s="185"/>
      <c r="D93" s="185"/>
      <c r="E93" s="185"/>
      <c r="F93" s="185"/>
      <c r="G93" s="185"/>
      <c r="H93" s="185"/>
      <c r="I93" s="185"/>
      <c r="J93" s="185"/>
      <c r="K93" s="185"/>
      <c r="L93" s="185"/>
      <c r="M93" s="185"/>
      <c r="N93" s="185"/>
      <c r="O93" s="185"/>
      <c r="P93" s="185"/>
      <c r="Q93" s="185"/>
      <c r="R93" s="185"/>
      <c r="S93" s="185"/>
      <c r="T93" s="185"/>
      <c r="U93" s="185"/>
      <c r="V93" s="185"/>
      <c r="W93" s="185"/>
      <c r="X93" s="185"/>
      <c r="Y93" s="185"/>
      <c r="Z93" s="185"/>
      <c r="AA93" s="185"/>
      <c r="AB93" s="185"/>
      <c r="AC93" s="185"/>
      <c r="AD93" s="185"/>
      <c r="AE93" s="185"/>
      <c r="AF93" s="185"/>
      <c r="AG93" s="185"/>
      <c r="AH93" s="185"/>
      <c r="AI93" s="185"/>
      <c r="AJ93" s="185"/>
      <c r="AK93" s="185"/>
      <c r="AL93" s="185"/>
      <c r="AM93" s="185"/>
      <c r="AN93" s="185"/>
      <c r="AO93" s="185"/>
      <c r="AP93" s="185"/>
      <c r="AQ93" s="185"/>
      <c r="AR93" s="185"/>
      <c r="AS93" s="185"/>
      <c r="AT93" s="185"/>
      <c r="AU93" s="185"/>
      <c r="AV93" s="185"/>
      <c r="AW93" s="185"/>
      <c r="AX93" s="185"/>
      <c r="AY93" s="185"/>
      <c r="AZ93" s="185"/>
      <c r="BA93" s="185"/>
      <c r="BB93" s="185"/>
      <c r="BC93" s="185"/>
      <c r="BD93" s="185"/>
      <c r="BE93" s="185"/>
      <c r="BF93" s="185"/>
      <c r="BG93" s="185"/>
      <c r="BH93" s="185"/>
      <c r="BI93" s="185"/>
      <c r="BJ93" s="185"/>
      <c r="BK93" s="185"/>
      <c r="BL93" s="185"/>
      <c r="BM93" s="185"/>
      <c r="BN93" s="185"/>
      <c r="BO93" s="185"/>
      <c r="BP93" s="185"/>
      <c r="BQ93" s="185"/>
      <c r="BR93" s="185"/>
      <c r="BS93" s="185"/>
      <c r="BT93" s="185"/>
      <c r="BU93" s="185"/>
      <c r="BV93" s="185"/>
      <c r="BW93" s="185"/>
      <c r="BX93" s="185"/>
      <c r="BY93" s="185"/>
      <c r="BZ93" s="185"/>
      <c r="CA93" s="185"/>
      <c r="CB93" s="185"/>
      <c r="CC93" s="185"/>
      <c r="CD93" s="185"/>
      <c r="CE93" s="185"/>
      <c r="CF93" s="185"/>
      <c r="CG93" s="185"/>
      <c r="CH93" s="185"/>
      <c r="CI93" s="185"/>
      <c r="CJ93" s="85"/>
    </row>
    <row r="94" spans="1:88" ht="11.25" customHeight="1" x14ac:dyDescent="0.25">
      <c r="A94" s="180" t="s">
        <v>944</v>
      </c>
      <c r="B94" s="180"/>
      <c r="C94" s="180"/>
      <c r="D94" s="180"/>
      <c r="E94" s="180"/>
      <c r="F94" s="180"/>
      <c r="G94" s="180"/>
      <c r="H94" s="180"/>
      <c r="I94" s="180"/>
      <c r="J94" s="180"/>
      <c r="K94" s="180"/>
      <c r="L94" s="180"/>
      <c r="M94" s="180"/>
      <c r="N94" s="180"/>
      <c r="O94" s="180"/>
      <c r="P94" s="180"/>
      <c r="Q94" s="180"/>
      <c r="R94" s="180"/>
      <c r="S94" s="180"/>
      <c r="T94" s="180"/>
      <c r="U94" s="180"/>
      <c r="V94" s="180"/>
      <c r="W94" s="180"/>
      <c r="X94" s="180"/>
      <c r="Y94" s="180"/>
      <c r="Z94" s="180"/>
      <c r="AA94" s="180"/>
      <c r="AB94" s="180"/>
      <c r="AC94" s="180"/>
      <c r="AD94" s="180"/>
      <c r="AE94" s="180"/>
      <c r="AF94" s="180"/>
      <c r="AG94" s="180"/>
      <c r="AH94" s="180"/>
      <c r="AI94" s="180"/>
      <c r="AJ94" s="180"/>
      <c r="AK94" s="180"/>
      <c r="AL94" s="180"/>
      <c r="AM94" s="180"/>
      <c r="AN94" s="180"/>
      <c r="AO94" s="180"/>
      <c r="AP94" s="180"/>
      <c r="AQ94" s="180"/>
      <c r="AR94" s="180"/>
      <c r="AS94" s="180"/>
      <c r="AT94" s="180"/>
      <c r="AU94" s="180"/>
      <c r="AV94" s="180"/>
      <c r="AW94" s="180"/>
      <c r="AX94" s="180"/>
      <c r="AY94" s="180"/>
      <c r="AZ94" s="180"/>
      <c r="BA94" s="180"/>
      <c r="BB94" s="180"/>
      <c r="BC94" s="180"/>
      <c r="BD94" s="180"/>
      <c r="BE94" s="180"/>
      <c r="BF94" s="180"/>
      <c r="BG94" s="180"/>
      <c r="BH94" s="180"/>
      <c r="BI94" s="180"/>
      <c r="BJ94" s="180"/>
      <c r="BK94" s="180"/>
      <c r="BL94" s="180"/>
      <c r="BM94" s="180"/>
      <c r="BN94" s="180"/>
      <c r="BO94" s="180"/>
      <c r="BP94" s="180"/>
      <c r="BQ94" s="180"/>
      <c r="BR94" s="180"/>
      <c r="BS94" s="180"/>
      <c r="BT94" s="180"/>
      <c r="BU94" s="180"/>
      <c r="BV94" s="180"/>
      <c r="BW94" s="180"/>
      <c r="BX94" s="180"/>
      <c r="BY94" s="180"/>
      <c r="BZ94" s="180"/>
      <c r="CA94" s="180"/>
      <c r="CB94" s="180"/>
      <c r="CC94" s="180"/>
      <c r="CD94" s="180"/>
      <c r="CE94" s="180"/>
      <c r="CF94" s="180"/>
      <c r="CG94" s="180"/>
      <c r="CH94" s="180"/>
      <c r="CJ94" s="85"/>
    </row>
    <row r="95" spans="1:88" ht="11.25" customHeight="1" x14ac:dyDescent="0.25">
      <c r="A95" s="195"/>
      <c r="B95" s="195"/>
      <c r="C95" s="195"/>
      <c r="D95" s="195"/>
      <c r="E95" s="195"/>
      <c r="F95" s="195"/>
      <c r="G95" s="195"/>
      <c r="H95" s="195"/>
      <c r="I95" s="195"/>
      <c r="J95" s="195"/>
      <c r="K95" s="195"/>
      <c r="L95" s="195"/>
      <c r="M95" s="195"/>
      <c r="N95" s="187" t="s">
        <v>945</v>
      </c>
      <c r="O95" s="187"/>
      <c r="P95" s="187"/>
      <c r="Q95" s="187"/>
      <c r="R95" s="187"/>
      <c r="S95" s="187"/>
      <c r="T95" s="228"/>
      <c r="U95" s="228"/>
      <c r="V95" s="194"/>
      <c r="W95" s="194"/>
      <c r="X95" s="194"/>
      <c r="Y95" s="194"/>
      <c r="Z95" s="194"/>
      <c r="AA95" s="194"/>
      <c r="AB95" s="187" t="s">
        <v>946</v>
      </c>
      <c r="AC95" s="187"/>
      <c r="AD95" s="187"/>
      <c r="AE95" s="187"/>
      <c r="AF95" s="187"/>
      <c r="AG95" s="228"/>
      <c r="AH95" s="228"/>
      <c r="AI95" s="228"/>
      <c r="AJ95" s="228"/>
      <c r="AK95" s="228"/>
      <c r="AL95" s="228"/>
      <c r="AM95" s="228"/>
      <c r="AN95" s="228"/>
      <c r="AO95" s="228"/>
      <c r="AP95" s="228"/>
      <c r="AQ95" s="228"/>
      <c r="AR95" s="228"/>
      <c r="AS95" s="228"/>
      <c r="AT95" s="228"/>
      <c r="AU95" s="228"/>
      <c r="AV95" s="228"/>
      <c r="AW95" s="228"/>
      <c r="AX95" s="228"/>
      <c r="AY95" s="228"/>
      <c r="AZ95" s="228"/>
      <c r="BA95" s="228"/>
      <c r="BB95" s="228"/>
      <c r="BC95" s="228"/>
      <c r="BD95" s="228"/>
      <c r="BE95" s="228"/>
      <c r="BF95" s="228"/>
      <c r="BG95" s="228"/>
      <c r="BH95" s="228"/>
      <c r="BI95" s="228"/>
      <c r="BJ95" s="228"/>
      <c r="BK95" s="228"/>
      <c r="BL95" s="228"/>
      <c r="BM95" s="228"/>
      <c r="BN95" s="228"/>
      <c r="BO95" s="228"/>
      <c r="BP95" s="228"/>
      <c r="BQ95" s="227"/>
      <c r="BR95" s="227"/>
      <c r="BS95" s="227"/>
      <c r="BT95" s="227"/>
      <c r="BU95" s="227"/>
      <c r="BV95" s="227"/>
      <c r="BW95" s="227"/>
      <c r="BX95" s="227"/>
      <c r="BY95" s="227"/>
      <c r="BZ95" s="227"/>
      <c r="CA95" s="227"/>
      <c r="CB95" s="227"/>
      <c r="CC95" s="227"/>
      <c r="CD95" s="226"/>
      <c r="CE95" s="137"/>
      <c r="CF95" s="137"/>
      <c r="CG95" s="137"/>
      <c r="CH95" s="137"/>
      <c r="CI95" s="137"/>
      <c r="CJ95" s="85"/>
    </row>
    <row r="96" spans="1:88" ht="11.25" customHeight="1" x14ac:dyDescent="0.25">
      <c r="A96" s="225"/>
      <c r="B96" s="225"/>
      <c r="C96" s="225"/>
      <c r="D96" s="225"/>
      <c r="E96" s="225"/>
      <c r="F96" s="225"/>
      <c r="G96" s="225"/>
      <c r="H96" s="225"/>
      <c r="I96" s="225"/>
      <c r="J96" s="225"/>
      <c r="K96" s="225"/>
      <c r="L96" s="225"/>
      <c r="M96" s="225"/>
      <c r="N96" s="225"/>
      <c r="O96" s="225"/>
      <c r="P96" s="225"/>
      <c r="Q96" s="225"/>
      <c r="R96" s="225"/>
      <c r="S96" s="225"/>
      <c r="T96" s="225"/>
      <c r="U96" s="225"/>
      <c r="V96" s="225"/>
      <c r="W96" s="225"/>
      <c r="X96" s="225"/>
      <c r="Y96" s="225"/>
      <c r="Z96" s="225"/>
      <c r="AA96" s="225"/>
      <c r="AB96" s="225"/>
      <c r="AC96" s="225"/>
      <c r="AD96" s="225"/>
      <c r="AE96" s="225"/>
      <c r="AF96" s="225"/>
      <c r="AG96" s="225"/>
      <c r="AH96" s="225"/>
      <c r="AI96" s="225"/>
      <c r="AJ96" s="225"/>
      <c r="AK96" s="225"/>
      <c r="AL96" s="225"/>
      <c r="AM96" s="225"/>
      <c r="AN96" s="225"/>
      <c r="AO96" s="225"/>
      <c r="AP96" s="225"/>
      <c r="AQ96" s="225"/>
      <c r="AR96" s="225"/>
      <c r="AS96" s="225"/>
      <c r="AT96" s="225"/>
      <c r="AU96" s="225"/>
      <c r="AV96" s="225"/>
      <c r="AW96" s="225"/>
      <c r="AX96" s="225"/>
      <c r="AY96" s="225"/>
      <c r="AZ96" s="225"/>
      <c r="BA96" s="225"/>
      <c r="BB96" s="225"/>
      <c r="BC96" s="225"/>
      <c r="BD96" s="225"/>
      <c r="BE96" s="225"/>
      <c r="BF96" s="225"/>
      <c r="BG96" s="225"/>
      <c r="BH96" s="225"/>
      <c r="BI96" s="225"/>
      <c r="BJ96" s="225"/>
      <c r="BK96" s="225"/>
      <c r="BL96" s="225"/>
      <c r="BM96" s="225"/>
      <c r="BN96" s="225"/>
      <c r="BO96" s="225"/>
      <c r="BP96" s="225"/>
      <c r="BQ96" s="225"/>
      <c r="BR96" s="225"/>
      <c r="BS96" s="225"/>
      <c r="BT96" s="225"/>
      <c r="BU96" s="225"/>
      <c r="BV96" s="225"/>
      <c r="BW96" s="225"/>
      <c r="BX96" s="225"/>
      <c r="BY96" s="225"/>
      <c r="BZ96" s="225"/>
      <c r="CA96" s="225"/>
      <c r="CB96" s="225"/>
      <c r="CC96" s="225"/>
      <c r="CD96" s="225"/>
      <c r="CE96" s="225"/>
      <c r="CF96" s="225"/>
      <c r="CG96" s="225"/>
      <c r="CH96" s="225"/>
      <c r="CI96" s="225"/>
      <c r="CJ96" s="85"/>
    </row>
    <row r="97" spans="1:88" x14ac:dyDescent="0.25">
      <c r="A97" s="85"/>
      <c r="B97" s="85"/>
      <c r="C97" s="85"/>
      <c r="D97" s="85"/>
      <c r="E97" s="85"/>
      <c r="F97" s="85"/>
      <c r="G97" s="85"/>
      <c r="H97" s="85"/>
      <c r="I97" s="85"/>
      <c r="J97" s="85"/>
      <c r="K97" s="85"/>
      <c r="L97" s="224" t="s">
        <v>947</v>
      </c>
      <c r="M97" s="224"/>
      <c r="N97" s="224"/>
      <c r="O97" s="224"/>
      <c r="P97" s="224"/>
      <c r="Q97" s="224"/>
      <c r="R97" s="224"/>
      <c r="S97" s="224"/>
      <c r="T97" s="224"/>
      <c r="U97" s="224"/>
      <c r="V97" s="224"/>
      <c r="W97" s="224"/>
      <c r="X97" s="224"/>
      <c r="Y97" s="224"/>
      <c r="Z97" s="224"/>
      <c r="AA97" s="224"/>
      <c r="AB97" s="224"/>
      <c r="AC97" s="224"/>
      <c r="AD97" s="224"/>
      <c r="AE97" s="224"/>
      <c r="AF97" s="224"/>
      <c r="AG97" s="224"/>
      <c r="AH97" s="224"/>
      <c r="AI97" s="224"/>
      <c r="AJ97" s="224"/>
      <c r="AK97" s="224"/>
      <c r="AL97" s="224"/>
      <c r="AM97" s="224"/>
      <c r="AN97" s="224"/>
      <c r="AO97" s="224"/>
      <c r="AP97" s="224"/>
      <c r="AQ97" s="224"/>
      <c r="AR97" s="224"/>
      <c r="AS97" s="224"/>
      <c r="AT97" s="224"/>
      <c r="AU97" s="224"/>
      <c r="AV97" s="224"/>
      <c r="AW97" s="224"/>
      <c r="AX97" s="224"/>
      <c r="AY97" s="224"/>
      <c r="AZ97" s="224"/>
      <c r="BA97" s="224"/>
      <c r="BB97" s="224"/>
      <c r="BC97" s="224"/>
      <c r="BD97" s="224"/>
      <c r="BE97" s="224"/>
      <c r="BF97" s="224"/>
      <c r="BG97" s="224"/>
      <c r="BH97" s="224"/>
      <c r="BI97" s="224"/>
      <c r="BJ97" s="224"/>
      <c r="BK97" s="224"/>
      <c r="BL97" s="224"/>
      <c r="BM97" s="224"/>
      <c r="BN97" s="224"/>
      <c r="BO97" s="224"/>
      <c r="BP97" s="224"/>
      <c r="BQ97" s="224"/>
      <c r="BR97" s="224"/>
      <c r="BS97" s="224"/>
      <c r="BT97" s="224"/>
      <c r="BU97" s="224"/>
      <c r="BV97" s="224"/>
      <c r="BW97" s="224"/>
      <c r="BX97" s="224"/>
      <c r="BY97" s="224"/>
      <c r="BZ97" s="224"/>
      <c r="CA97" s="224"/>
      <c r="CB97" s="224"/>
      <c r="CC97" s="224"/>
      <c r="CD97" s="224"/>
      <c r="CE97" s="224"/>
      <c r="CF97" s="224"/>
      <c r="CG97" s="224"/>
      <c r="CH97" s="224"/>
      <c r="CI97" s="224"/>
      <c r="CJ97" s="85"/>
    </row>
    <row r="98" spans="1:88" x14ac:dyDescent="0.25">
      <c r="A98" s="180" t="s">
        <v>948</v>
      </c>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c r="AA98" s="180"/>
      <c r="AB98" s="180"/>
      <c r="AC98" s="180"/>
      <c r="AD98" s="180"/>
      <c r="AE98" s="180"/>
      <c r="AF98" s="180"/>
      <c r="AG98" s="180"/>
      <c r="AH98" s="180"/>
      <c r="AI98" s="180"/>
      <c r="AJ98" s="180"/>
      <c r="AK98" s="180"/>
      <c r="AL98" s="180"/>
      <c r="AM98" s="180"/>
      <c r="AN98" s="180"/>
      <c r="AO98" s="180"/>
      <c r="AP98" s="180"/>
      <c r="AQ98" s="180"/>
      <c r="AR98" s="180"/>
      <c r="AS98" s="180"/>
      <c r="AT98" s="180"/>
      <c r="AU98" s="180"/>
      <c r="AV98" s="180"/>
      <c r="AW98" s="85"/>
      <c r="AX98" s="85"/>
      <c r="AY98" s="85"/>
      <c r="AZ98" s="85"/>
      <c r="BA98" s="85"/>
      <c r="BB98" s="85"/>
      <c r="BC98" s="85"/>
      <c r="BD98" s="85"/>
      <c r="BE98" s="85"/>
      <c r="BF98" s="85"/>
      <c r="BG98" s="85"/>
      <c r="BH98" s="85"/>
      <c r="BI98" s="85"/>
      <c r="BJ98" s="85"/>
      <c r="BK98" s="85"/>
      <c r="BL98" s="85"/>
      <c r="BM98" s="85"/>
      <c r="BN98" s="85"/>
      <c r="BO98" s="85"/>
      <c r="BP98" s="85"/>
      <c r="BQ98" s="85"/>
      <c r="BR98" s="85"/>
      <c r="BS98" s="85"/>
      <c r="BT98" s="85"/>
      <c r="BU98" s="85"/>
      <c r="BV98" s="85"/>
      <c r="BW98" s="85"/>
      <c r="BX98" s="85"/>
      <c r="BY98" s="85"/>
      <c r="BZ98" s="85"/>
      <c r="CA98" s="85"/>
      <c r="CB98" s="85"/>
      <c r="CC98" s="85"/>
      <c r="CD98" s="85"/>
      <c r="CE98" s="85"/>
      <c r="CF98" s="85"/>
      <c r="CG98" s="85"/>
      <c r="CH98" s="85"/>
      <c r="CI98" s="85"/>
      <c r="CJ98" s="85"/>
    </row>
    <row r="99" spans="1:88" x14ac:dyDescent="0.25">
      <c r="A99" s="180" t="s">
        <v>949</v>
      </c>
      <c r="B99" s="180"/>
      <c r="C99" s="180"/>
      <c r="D99" s="180"/>
      <c r="E99" s="180"/>
      <c r="F99" s="180"/>
      <c r="G99" s="180"/>
      <c r="H99" s="180"/>
      <c r="I99" s="180"/>
      <c r="J99" s="180"/>
      <c r="K99" s="180"/>
      <c r="L99" s="180"/>
      <c r="M99" s="180"/>
      <c r="N99" s="180"/>
      <c r="O99" s="180"/>
      <c r="P99" s="180"/>
      <c r="Q99" s="180"/>
      <c r="R99" s="180"/>
      <c r="S99" s="180"/>
      <c r="T99" s="180"/>
      <c r="U99" s="180"/>
      <c r="V99" s="180"/>
      <c r="W99" s="180"/>
      <c r="X99" s="180"/>
      <c r="Y99" s="180"/>
      <c r="Z99" s="180"/>
      <c r="AA99" s="180"/>
      <c r="AB99" s="180"/>
      <c r="AC99" s="180"/>
      <c r="AD99" s="180"/>
      <c r="AE99" s="180"/>
      <c r="AF99" s="180"/>
      <c r="AG99" s="180"/>
      <c r="AH99" s="180"/>
      <c r="AI99" s="180"/>
      <c r="AJ99" s="180"/>
      <c r="AK99" s="180"/>
      <c r="AL99" s="180"/>
      <c r="AM99" s="180"/>
      <c r="AN99" s="180"/>
      <c r="AO99" s="180"/>
      <c r="AP99" s="180"/>
      <c r="AQ99" s="180"/>
      <c r="AR99" s="180"/>
      <c r="AS99" s="180"/>
      <c r="AT99" s="180"/>
      <c r="AU99" s="180"/>
      <c r="AV99" s="180"/>
      <c r="AW99" s="180"/>
      <c r="AX99" s="180"/>
      <c r="AY99" s="180"/>
      <c r="AZ99" s="180"/>
      <c r="BA99" s="180"/>
      <c r="BB99" s="180"/>
      <c r="BC99" s="180"/>
      <c r="BD99" s="180"/>
      <c r="BE99" s="180"/>
      <c r="BF99" s="180"/>
      <c r="BG99" s="180"/>
      <c r="BH99" s="180"/>
      <c r="BI99" s="180"/>
      <c r="BJ99" s="180"/>
      <c r="BK99" s="180"/>
      <c r="BL99" s="180"/>
      <c r="BM99" s="180"/>
      <c r="BN99" s="180"/>
      <c r="BO99" s="180"/>
      <c r="BP99" s="180"/>
      <c r="BQ99" s="180"/>
      <c r="BR99" s="180"/>
      <c r="BS99" s="180"/>
      <c r="BT99" s="180"/>
      <c r="BU99" s="180"/>
      <c r="BV99" s="180"/>
      <c r="BW99" s="180"/>
      <c r="BX99" s="180"/>
      <c r="BY99" s="180"/>
      <c r="BZ99" s="180"/>
      <c r="CA99" s="180"/>
      <c r="CB99" s="180"/>
      <c r="CC99" s="180"/>
      <c r="CD99" s="180"/>
      <c r="CE99" s="180"/>
      <c r="CF99" s="180"/>
      <c r="CG99" s="180"/>
      <c r="CH99" s="180"/>
      <c r="CI99" s="180"/>
      <c r="CJ99" s="85"/>
    </row>
    <row r="100" spans="1:88" x14ac:dyDescent="0.25">
      <c r="A100" s="180" t="s">
        <v>950</v>
      </c>
      <c r="B100" s="180"/>
      <c r="C100" s="180"/>
      <c r="D100" s="180"/>
      <c r="E100" s="180"/>
      <c r="F100" s="180"/>
      <c r="G100" s="180"/>
      <c r="H100" s="180"/>
      <c r="I100" s="180"/>
      <c r="J100" s="180"/>
      <c r="K100" s="180"/>
      <c r="L100" s="180"/>
      <c r="M100" s="180"/>
      <c r="N100" s="180"/>
      <c r="O100" s="180"/>
      <c r="P100" s="180"/>
      <c r="Q100" s="180"/>
      <c r="R100" s="180"/>
      <c r="S100" s="180"/>
      <c r="T100" s="180"/>
      <c r="U100" s="180"/>
      <c r="V100" s="180"/>
      <c r="W100" s="180"/>
      <c r="X100" s="180"/>
      <c r="Y100" s="180"/>
      <c r="Z100" s="180"/>
      <c r="AA100" s="180"/>
      <c r="AB100" s="180"/>
      <c r="AC100" s="180"/>
      <c r="AD100" s="180"/>
      <c r="AE100" s="180"/>
      <c r="AF100" s="180"/>
      <c r="AG100" s="180"/>
      <c r="AH100" s="180"/>
      <c r="AI100" s="180"/>
      <c r="AJ100" s="180"/>
      <c r="AK100" s="180"/>
      <c r="AL100" s="180"/>
      <c r="AM100" s="180"/>
      <c r="AN100" s="180"/>
      <c r="AO100" s="180"/>
      <c r="AP100" s="180"/>
      <c r="AQ100" s="180"/>
      <c r="AR100" s="180"/>
      <c r="AS100" s="180"/>
      <c r="AT100" s="180"/>
      <c r="AU100" s="180"/>
      <c r="AV100" s="180"/>
      <c r="AW100" s="180"/>
      <c r="AX100" s="180"/>
      <c r="AY100" s="180"/>
      <c r="AZ100" s="180"/>
      <c r="BA100" s="180"/>
      <c r="BB100" s="180"/>
      <c r="BC100" s="180"/>
      <c r="BD100" s="180"/>
      <c r="BE100" s="180"/>
      <c r="BF100" s="180"/>
      <c r="BG100" s="180"/>
      <c r="BH100" s="180"/>
      <c r="BI100" s="180"/>
      <c r="BJ100" s="180"/>
      <c r="BK100" s="180"/>
      <c r="BL100" s="180"/>
      <c r="BM100" s="180"/>
      <c r="BN100" s="180"/>
      <c r="BO100" s="180"/>
      <c r="BP100" s="180"/>
      <c r="BQ100" s="180"/>
      <c r="BR100" s="180"/>
      <c r="BS100" s="180"/>
      <c r="BT100" s="180"/>
      <c r="BU100" s="180"/>
      <c r="BV100" s="180"/>
      <c r="BW100" s="180"/>
      <c r="BX100" s="180"/>
      <c r="BY100" s="180"/>
      <c r="BZ100" s="180"/>
      <c r="CA100" s="180"/>
      <c r="CB100" s="180"/>
      <c r="CC100" s="180"/>
      <c r="CD100" s="180"/>
      <c r="CE100" s="180"/>
      <c r="CF100" s="180"/>
      <c r="CG100" s="180"/>
      <c r="CH100" s="180"/>
      <c r="CI100" s="180"/>
      <c r="CJ100" s="85"/>
    </row>
    <row r="101" spans="1:88" x14ac:dyDescent="0.25">
      <c r="A101" s="181" t="s">
        <v>951</v>
      </c>
      <c r="B101" s="181"/>
      <c r="C101" s="181"/>
      <c r="D101" s="181"/>
      <c r="E101" s="181"/>
      <c r="F101" s="181"/>
      <c r="G101" s="181"/>
      <c r="H101" s="181"/>
      <c r="I101" s="181"/>
      <c r="J101" s="181"/>
      <c r="K101" s="181"/>
      <c r="L101" s="181"/>
      <c r="M101" s="181"/>
      <c r="N101" s="181"/>
      <c r="O101" s="181"/>
      <c r="P101" s="181"/>
      <c r="Q101" s="181"/>
      <c r="R101" s="181"/>
      <c r="S101" s="181"/>
      <c r="T101" s="181"/>
      <c r="U101" s="181"/>
      <c r="V101" s="181"/>
      <c r="W101" s="181"/>
      <c r="X101" s="181"/>
      <c r="Y101" s="181"/>
      <c r="Z101" s="181"/>
      <c r="AA101" s="181"/>
      <c r="AB101" s="181"/>
      <c r="AC101" s="181"/>
      <c r="AD101" s="181"/>
      <c r="AE101" s="181"/>
      <c r="AF101" s="181"/>
      <c r="AG101" s="181"/>
      <c r="AH101" s="181"/>
      <c r="AI101" s="181"/>
      <c r="AJ101" s="181"/>
      <c r="AK101" s="181"/>
      <c r="AL101" s="181"/>
      <c r="AM101" s="181"/>
      <c r="AN101" s="181"/>
      <c r="AO101" s="181"/>
      <c r="AP101" s="181"/>
      <c r="AQ101" s="181"/>
      <c r="AR101" s="181"/>
      <c r="AS101" s="181"/>
      <c r="AT101" s="181"/>
      <c r="AU101" s="181"/>
      <c r="AV101" s="181"/>
      <c r="AW101" s="181"/>
      <c r="AX101" s="181"/>
      <c r="AY101" s="181"/>
      <c r="AZ101" s="181"/>
      <c r="BA101" s="181"/>
      <c r="BB101" s="181"/>
      <c r="BC101" s="181"/>
      <c r="BD101" s="181"/>
      <c r="BE101" s="181"/>
      <c r="BF101" s="181"/>
      <c r="BG101" s="181"/>
      <c r="BH101" s="181"/>
      <c r="BI101" s="181"/>
      <c r="BJ101" s="181"/>
      <c r="BK101" s="181"/>
      <c r="BL101" s="181"/>
      <c r="BM101" s="181"/>
      <c r="BN101" s="181"/>
      <c r="BO101" s="181"/>
      <c r="BP101" s="181"/>
      <c r="BQ101" s="181"/>
      <c r="BR101" s="181"/>
      <c r="BS101" s="181"/>
      <c r="BT101" s="181"/>
      <c r="BU101" s="181"/>
      <c r="BV101" s="181"/>
      <c r="BW101" s="181"/>
      <c r="BX101" s="181"/>
      <c r="BY101" s="181"/>
      <c r="BZ101" s="181"/>
      <c r="CA101" s="181"/>
      <c r="CB101" s="181"/>
      <c r="CC101" s="181"/>
      <c r="CD101" s="181"/>
      <c r="CE101" s="181"/>
      <c r="CF101" s="181"/>
      <c r="CG101" s="181"/>
      <c r="CH101" s="181"/>
      <c r="CI101" s="181"/>
      <c r="CJ101" s="85"/>
    </row>
    <row r="102" spans="1:88" x14ac:dyDescent="0.25">
      <c r="A102" s="181"/>
      <c r="B102" s="181"/>
      <c r="C102" s="181"/>
      <c r="D102" s="181"/>
      <c r="E102" s="181"/>
      <c r="F102" s="181"/>
      <c r="G102" s="181"/>
      <c r="H102" s="181"/>
      <c r="I102" s="181"/>
      <c r="J102" s="181"/>
      <c r="K102" s="181"/>
      <c r="L102" s="181"/>
      <c r="M102" s="181"/>
      <c r="N102" s="181"/>
      <c r="O102" s="181"/>
      <c r="P102" s="181"/>
      <c r="Q102" s="181"/>
      <c r="R102" s="181"/>
      <c r="S102" s="181"/>
      <c r="T102" s="181"/>
      <c r="U102" s="181"/>
      <c r="V102" s="181"/>
      <c r="W102" s="181"/>
      <c r="X102" s="181"/>
      <c r="Y102" s="181"/>
      <c r="Z102" s="181"/>
      <c r="AA102" s="181"/>
      <c r="AB102" s="181"/>
      <c r="AC102" s="181"/>
      <c r="AD102" s="181"/>
      <c r="AE102" s="181"/>
      <c r="AF102" s="181"/>
      <c r="AG102" s="181"/>
      <c r="AH102" s="181"/>
      <c r="AI102" s="181"/>
      <c r="AJ102" s="181"/>
      <c r="AK102" s="181"/>
      <c r="AL102" s="181"/>
      <c r="AM102" s="181"/>
      <c r="AN102" s="181"/>
      <c r="AO102" s="181"/>
      <c r="AP102" s="181"/>
      <c r="AQ102" s="181"/>
      <c r="AR102" s="181"/>
      <c r="AS102" s="181"/>
      <c r="AT102" s="181"/>
      <c r="AU102" s="181"/>
      <c r="AV102" s="181"/>
      <c r="AW102" s="181"/>
      <c r="AX102" s="181"/>
      <c r="AY102" s="181"/>
      <c r="AZ102" s="181"/>
      <c r="BA102" s="181"/>
      <c r="BB102" s="181"/>
      <c r="BC102" s="181"/>
      <c r="BD102" s="181"/>
      <c r="BE102" s="181"/>
      <c r="BF102" s="181"/>
      <c r="BG102" s="181"/>
      <c r="BH102" s="181"/>
      <c r="BI102" s="181"/>
      <c r="BJ102" s="181"/>
      <c r="BK102" s="181"/>
      <c r="BL102" s="181"/>
      <c r="BM102" s="181"/>
      <c r="BN102" s="181"/>
      <c r="BO102" s="181"/>
      <c r="BP102" s="181"/>
      <c r="BQ102" s="181"/>
      <c r="BR102" s="181"/>
      <c r="BS102" s="181"/>
      <c r="BT102" s="181"/>
      <c r="BU102" s="181"/>
      <c r="BV102" s="181"/>
      <c r="BW102" s="181"/>
      <c r="BX102" s="181"/>
      <c r="BY102" s="181"/>
      <c r="BZ102" s="181"/>
      <c r="CA102" s="181"/>
      <c r="CB102" s="181"/>
      <c r="CC102" s="181"/>
      <c r="CD102" s="181"/>
      <c r="CE102" s="181"/>
      <c r="CF102" s="181"/>
      <c r="CG102" s="181"/>
      <c r="CH102" s="181"/>
      <c r="CI102" s="181"/>
      <c r="CJ102" s="85"/>
    </row>
    <row r="103" spans="1:88" x14ac:dyDescent="0.25">
      <c r="A103" s="181"/>
      <c r="B103" s="181"/>
      <c r="C103" s="181"/>
      <c r="D103" s="181"/>
      <c r="E103" s="181"/>
      <c r="F103" s="181"/>
      <c r="G103" s="181"/>
      <c r="H103" s="181"/>
      <c r="I103" s="181"/>
      <c r="J103" s="181"/>
      <c r="K103" s="181"/>
      <c r="L103" s="181"/>
      <c r="M103" s="181"/>
      <c r="N103" s="181"/>
      <c r="O103" s="181"/>
      <c r="P103" s="181"/>
      <c r="Q103" s="181"/>
      <c r="R103" s="181"/>
      <c r="S103" s="181"/>
      <c r="T103" s="181"/>
      <c r="U103" s="181"/>
      <c r="V103" s="181"/>
      <c r="W103" s="181"/>
      <c r="X103" s="181"/>
      <c r="Y103" s="181"/>
      <c r="Z103" s="181"/>
      <c r="AA103" s="181"/>
      <c r="AB103" s="181"/>
      <c r="AC103" s="181"/>
      <c r="AD103" s="181"/>
      <c r="AE103" s="181"/>
      <c r="AF103" s="181"/>
      <c r="AG103" s="181"/>
      <c r="AH103" s="181"/>
      <c r="AI103" s="181"/>
      <c r="AJ103" s="181"/>
      <c r="AK103" s="181"/>
      <c r="AL103" s="181"/>
      <c r="AM103" s="181"/>
      <c r="AN103" s="181"/>
      <c r="AO103" s="181"/>
      <c r="AP103" s="181"/>
      <c r="AQ103" s="181"/>
      <c r="AR103" s="181"/>
      <c r="AS103" s="181"/>
      <c r="AT103" s="181"/>
      <c r="AU103" s="181"/>
      <c r="AV103" s="181"/>
      <c r="AW103" s="181"/>
      <c r="AX103" s="181"/>
      <c r="AY103" s="181"/>
      <c r="AZ103" s="181"/>
      <c r="BA103" s="181"/>
      <c r="BB103" s="181"/>
      <c r="BC103" s="181"/>
      <c r="BD103" s="181"/>
      <c r="BE103" s="181"/>
      <c r="BF103" s="181"/>
      <c r="BG103" s="181"/>
      <c r="BH103" s="181"/>
      <c r="BI103" s="181"/>
      <c r="BJ103" s="181"/>
      <c r="BK103" s="181"/>
      <c r="BL103" s="181"/>
      <c r="BM103" s="181"/>
      <c r="BN103" s="181"/>
      <c r="BO103" s="181"/>
      <c r="BP103" s="181"/>
      <c r="BQ103" s="181"/>
      <c r="BR103" s="181"/>
      <c r="BS103" s="181"/>
      <c r="BT103" s="181"/>
      <c r="BU103" s="181"/>
      <c r="BV103" s="181"/>
      <c r="BW103" s="181"/>
      <c r="BX103" s="181"/>
      <c r="BY103" s="181"/>
      <c r="BZ103" s="181"/>
      <c r="CA103" s="181"/>
      <c r="CB103" s="181"/>
      <c r="CC103" s="181"/>
      <c r="CD103" s="181"/>
      <c r="CE103" s="181"/>
      <c r="CF103" s="181"/>
      <c r="CG103" s="181"/>
      <c r="CH103" s="181"/>
      <c r="CI103" s="181"/>
      <c r="CJ103" s="85"/>
    </row>
    <row r="104" spans="1:88" x14ac:dyDescent="0.25">
      <c r="A104" s="181" t="s">
        <v>952</v>
      </c>
      <c r="B104" s="181"/>
      <c r="C104" s="181"/>
      <c r="D104" s="181"/>
      <c r="E104" s="181"/>
      <c r="F104" s="181"/>
      <c r="G104" s="181"/>
      <c r="H104" s="181"/>
      <c r="I104" s="181"/>
      <c r="J104" s="181"/>
      <c r="K104" s="181"/>
      <c r="L104" s="181"/>
      <c r="M104" s="181"/>
      <c r="N104" s="181"/>
      <c r="O104" s="181"/>
      <c r="P104" s="181"/>
      <c r="Q104" s="181"/>
      <c r="R104" s="181"/>
      <c r="S104" s="181"/>
      <c r="T104" s="181"/>
      <c r="U104" s="181"/>
      <c r="V104" s="181"/>
      <c r="W104" s="181"/>
      <c r="X104" s="181"/>
      <c r="Y104" s="181"/>
      <c r="Z104" s="181"/>
      <c r="AA104" s="181"/>
      <c r="AB104" s="181"/>
      <c r="AC104" s="181"/>
      <c r="AD104" s="181"/>
      <c r="AE104" s="181"/>
      <c r="AF104" s="181"/>
      <c r="AG104" s="181"/>
      <c r="AH104" s="181"/>
      <c r="AI104" s="181"/>
      <c r="AJ104" s="181"/>
      <c r="AK104" s="181"/>
      <c r="AL104" s="181"/>
      <c r="AM104" s="181"/>
      <c r="AN104" s="181"/>
      <c r="AO104" s="181"/>
      <c r="AP104" s="181"/>
      <c r="AQ104" s="181"/>
      <c r="AR104" s="181"/>
      <c r="AS104" s="181"/>
      <c r="AT104" s="181"/>
      <c r="AU104" s="181"/>
      <c r="AV104" s="181"/>
      <c r="AW104" s="181"/>
      <c r="AX104" s="181"/>
      <c r="AY104" s="181"/>
      <c r="AZ104" s="181"/>
      <c r="BA104" s="181"/>
      <c r="BB104" s="181"/>
      <c r="BC104" s="181"/>
      <c r="BD104" s="181"/>
      <c r="BE104" s="181"/>
      <c r="BF104" s="181"/>
      <c r="BG104" s="181"/>
      <c r="BH104" s="181"/>
      <c r="BI104" s="181"/>
      <c r="BJ104" s="181"/>
      <c r="BK104" s="181"/>
      <c r="BL104" s="181"/>
      <c r="BM104" s="181"/>
      <c r="BN104" s="181"/>
      <c r="BO104" s="181"/>
      <c r="BP104" s="181"/>
      <c r="BQ104" s="181"/>
      <c r="BR104" s="181"/>
      <c r="BS104" s="181"/>
      <c r="BT104" s="181"/>
      <c r="BU104" s="181"/>
      <c r="BV104" s="181"/>
      <c r="BW104" s="181"/>
      <c r="BX104" s="181"/>
      <c r="BY104" s="181"/>
      <c r="BZ104" s="181"/>
      <c r="CA104" s="181"/>
      <c r="CB104" s="181"/>
      <c r="CC104" s="181"/>
      <c r="CD104" s="181"/>
      <c r="CE104" s="181"/>
      <c r="CF104" s="181"/>
      <c r="CG104" s="181"/>
      <c r="CH104" s="181"/>
      <c r="CI104" s="181"/>
      <c r="CJ104" s="85"/>
    </row>
    <row r="105" spans="1:88" x14ac:dyDescent="0.25">
      <c r="A105" s="181"/>
      <c r="B105" s="181"/>
      <c r="C105" s="181"/>
      <c r="D105" s="181"/>
      <c r="E105" s="181"/>
      <c r="F105" s="181"/>
      <c r="G105" s="181"/>
      <c r="H105" s="181"/>
      <c r="I105" s="181"/>
      <c r="J105" s="181"/>
      <c r="K105" s="181"/>
      <c r="L105" s="181"/>
      <c r="M105" s="181"/>
      <c r="N105" s="181"/>
      <c r="O105" s="181"/>
      <c r="P105" s="181"/>
      <c r="Q105" s="181"/>
      <c r="R105" s="181"/>
      <c r="S105" s="181"/>
      <c r="T105" s="181"/>
      <c r="U105" s="181"/>
      <c r="V105" s="181"/>
      <c r="W105" s="181"/>
      <c r="X105" s="181"/>
      <c r="Y105" s="181"/>
      <c r="Z105" s="181"/>
      <c r="AA105" s="181"/>
      <c r="AB105" s="181"/>
      <c r="AC105" s="181"/>
      <c r="AD105" s="181"/>
      <c r="AE105" s="181"/>
      <c r="AF105" s="181"/>
      <c r="AG105" s="181"/>
      <c r="AH105" s="181"/>
      <c r="AI105" s="181"/>
      <c r="AJ105" s="181"/>
      <c r="AK105" s="181"/>
      <c r="AL105" s="181"/>
      <c r="AM105" s="181"/>
      <c r="AN105" s="181"/>
      <c r="AO105" s="181"/>
      <c r="AP105" s="181"/>
      <c r="AQ105" s="181"/>
      <c r="AR105" s="181"/>
      <c r="AS105" s="181"/>
      <c r="AT105" s="181"/>
      <c r="AU105" s="181"/>
      <c r="AV105" s="181"/>
      <c r="AW105" s="181"/>
      <c r="AX105" s="181"/>
      <c r="AY105" s="181"/>
      <c r="AZ105" s="181"/>
      <c r="BA105" s="181"/>
      <c r="BB105" s="181"/>
      <c r="BC105" s="181"/>
      <c r="BD105" s="181"/>
      <c r="BE105" s="181"/>
      <c r="BF105" s="181"/>
      <c r="BG105" s="181"/>
      <c r="BH105" s="181"/>
      <c r="BI105" s="181"/>
      <c r="BJ105" s="181"/>
      <c r="BK105" s="181"/>
      <c r="BL105" s="181"/>
      <c r="BM105" s="181"/>
      <c r="BN105" s="181"/>
      <c r="BO105" s="181"/>
      <c r="BP105" s="181"/>
      <c r="BQ105" s="181"/>
      <c r="BR105" s="181"/>
      <c r="BS105" s="181"/>
      <c r="BT105" s="181"/>
      <c r="BU105" s="181"/>
      <c r="BV105" s="181"/>
      <c r="BW105" s="181"/>
      <c r="BX105" s="181"/>
      <c r="BY105" s="181"/>
      <c r="BZ105" s="181"/>
      <c r="CA105" s="181"/>
      <c r="CB105" s="181"/>
      <c r="CC105" s="181"/>
      <c r="CD105" s="181"/>
      <c r="CE105" s="181"/>
      <c r="CF105" s="181"/>
      <c r="CG105" s="181"/>
      <c r="CH105" s="181"/>
      <c r="CI105" s="181"/>
      <c r="CJ105" s="85"/>
    </row>
    <row r="106" spans="1:88" x14ac:dyDescent="0.25">
      <c r="A106" s="180" t="s">
        <v>953</v>
      </c>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c r="AA106" s="180"/>
      <c r="AB106" s="180"/>
      <c r="AC106" s="180"/>
      <c r="AD106" s="180"/>
      <c r="AE106" s="180"/>
      <c r="AF106" s="180"/>
      <c r="AG106" s="180"/>
      <c r="AH106" s="180"/>
      <c r="AI106" s="180"/>
      <c r="AJ106" s="180"/>
      <c r="AK106" s="180"/>
      <c r="AL106" s="180"/>
      <c r="AM106" s="180"/>
      <c r="AN106" s="180"/>
      <c r="AO106" s="180"/>
      <c r="AP106" s="180"/>
      <c r="AQ106" s="180"/>
      <c r="AR106" s="180"/>
      <c r="AS106" s="180"/>
      <c r="AT106" s="180"/>
      <c r="AU106" s="180"/>
      <c r="AV106" s="180"/>
      <c r="AW106" s="180"/>
      <c r="AX106" s="180"/>
      <c r="AY106" s="180"/>
      <c r="AZ106" s="180"/>
      <c r="BA106" s="180"/>
      <c r="BB106" s="180"/>
      <c r="BC106" s="180"/>
      <c r="BD106" s="180"/>
      <c r="BE106" s="180"/>
      <c r="BF106" s="180"/>
      <c r="BG106" s="180"/>
      <c r="BH106" s="180"/>
      <c r="BI106" s="180"/>
      <c r="BJ106" s="180"/>
      <c r="BK106" s="180"/>
      <c r="BL106" s="180"/>
      <c r="BM106" s="180"/>
      <c r="BN106" s="180"/>
      <c r="BO106" s="180"/>
      <c r="BP106" s="180"/>
      <c r="BQ106" s="180"/>
      <c r="BR106" s="180"/>
      <c r="BS106" s="180"/>
      <c r="BT106" s="180"/>
      <c r="BU106" s="180"/>
      <c r="BV106" s="180"/>
      <c r="BW106" s="180"/>
      <c r="BX106" s="180"/>
      <c r="BY106" s="180"/>
      <c r="BZ106" s="180"/>
      <c r="CA106" s="180"/>
      <c r="CB106" s="180"/>
      <c r="CC106" s="180"/>
      <c r="CD106" s="180"/>
      <c r="CE106" s="180"/>
      <c r="CF106" s="180"/>
      <c r="CG106" s="180"/>
      <c r="CH106" s="180"/>
      <c r="CI106" s="180"/>
      <c r="CJ106" s="85"/>
    </row>
    <row r="107" spans="1:88" ht="11.25" customHeight="1" x14ac:dyDescent="0.25">
      <c r="A107" s="180" t="s">
        <v>954</v>
      </c>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c r="AA107" s="180"/>
      <c r="AB107" s="180"/>
      <c r="AC107" s="180"/>
      <c r="AD107" s="180"/>
      <c r="AE107" s="180"/>
      <c r="AF107" s="180"/>
      <c r="AG107" s="180"/>
      <c r="AH107" s="180"/>
      <c r="AI107" s="180"/>
      <c r="AJ107" s="180"/>
      <c r="AK107" s="180"/>
      <c r="AL107" s="180"/>
      <c r="AM107" s="180"/>
      <c r="AN107" s="180"/>
      <c r="AO107" s="180"/>
      <c r="AP107" s="180"/>
      <c r="AQ107" s="180"/>
      <c r="AR107" s="180"/>
      <c r="AS107" s="180"/>
      <c r="AT107" s="180"/>
      <c r="AU107" s="180"/>
      <c r="AV107" s="180"/>
      <c r="AW107" s="180"/>
      <c r="AX107" s="180"/>
      <c r="AY107" s="180"/>
      <c r="AZ107" s="180"/>
      <c r="BA107" s="180"/>
      <c r="BB107" s="180"/>
      <c r="BC107" s="180"/>
      <c r="BD107" s="180"/>
      <c r="BE107" s="180"/>
      <c r="BF107" s="180"/>
      <c r="BG107" s="180"/>
      <c r="BH107" s="180"/>
      <c r="BI107" s="180"/>
      <c r="BJ107" s="180"/>
      <c r="BK107" s="180"/>
      <c r="BL107" s="180"/>
      <c r="BM107" s="180"/>
      <c r="BN107" s="180"/>
      <c r="BO107" s="180"/>
      <c r="BP107" s="180"/>
      <c r="BQ107" s="180"/>
      <c r="BR107" s="180"/>
      <c r="BS107" s="180"/>
      <c r="BT107" s="180"/>
      <c r="BU107" s="180"/>
      <c r="BV107" s="180"/>
      <c r="BW107" s="180"/>
      <c r="BX107" s="180"/>
      <c r="BY107" s="180"/>
      <c r="BZ107" s="180"/>
      <c r="CA107" s="180"/>
      <c r="CB107" s="180"/>
      <c r="CC107" s="180"/>
      <c r="CD107" s="180"/>
      <c r="CE107" s="180"/>
      <c r="CF107" s="180"/>
      <c r="CG107" s="180"/>
      <c r="CH107" s="180"/>
      <c r="CI107" s="180"/>
      <c r="CJ107" s="85"/>
    </row>
    <row r="108" spans="1:88" x14ac:dyDescent="0.25">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c r="AA108" s="180"/>
      <c r="AB108" s="180"/>
      <c r="AC108" s="180"/>
      <c r="AD108" s="180"/>
      <c r="AE108" s="180"/>
      <c r="AF108" s="180"/>
      <c r="AG108" s="180"/>
      <c r="AH108" s="180"/>
      <c r="AI108" s="180"/>
      <c r="AJ108" s="180"/>
      <c r="AK108" s="180"/>
      <c r="AL108" s="180"/>
      <c r="AM108" s="180"/>
      <c r="AN108" s="180"/>
      <c r="AO108" s="180"/>
      <c r="AP108" s="180"/>
      <c r="AQ108" s="180"/>
      <c r="AR108" s="180"/>
      <c r="AS108" s="180"/>
      <c r="AT108" s="180"/>
      <c r="AU108" s="180"/>
      <c r="AV108" s="180"/>
      <c r="AW108" s="180"/>
      <c r="AX108" s="180"/>
      <c r="AY108" s="180"/>
      <c r="AZ108" s="180"/>
      <c r="BA108" s="180"/>
      <c r="BB108" s="180"/>
      <c r="BC108" s="180"/>
      <c r="BD108" s="180"/>
      <c r="BE108" s="180"/>
      <c r="BF108" s="180"/>
      <c r="BG108" s="180"/>
      <c r="BH108" s="180"/>
      <c r="BI108" s="180"/>
      <c r="BJ108" s="180"/>
      <c r="BK108" s="180"/>
      <c r="BL108" s="180"/>
      <c r="BM108" s="180"/>
      <c r="BN108" s="180"/>
      <c r="BO108" s="180"/>
      <c r="BP108" s="180"/>
      <c r="BQ108" s="180"/>
      <c r="BR108" s="180"/>
      <c r="BS108" s="180"/>
      <c r="BT108" s="180"/>
      <c r="BU108" s="180"/>
      <c r="BV108" s="180"/>
      <c r="BW108" s="180"/>
      <c r="BX108" s="180"/>
      <c r="BY108" s="180"/>
      <c r="BZ108" s="180"/>
      <c r="CA108" s="180"/>
      <c r="CB108" s="180"/>
      <c r="CC108" s="180"/>
      <c r="CD108" s="180"/>
      <c r="CE108" s="180"/>
      <c r="CF108" s="180"/>
      <c r="CG108" s="180"/>
      <c r="CH108" s="180"/>
      <c r="CI108" s="180"/>
      <c r="CJ108" s="85"/>
    </row>
    <row r="109" spans="1:88" x14ac:dyDescent="0.25">
      <c r="A109" s="180" t="s">
        <v>1746</v>
      </c>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c r="AA109" s="180"/>
      <c r="AB109" s="180"/>
      <c r="AC109" s="180"/>
      <c r="AD109" s="180"/>
      <c r="AE109" s="180"/>
      <c r="AF109" s="180"/>
      <c r="AG109" s="180"/>
      <c r="AH109" s="180"/>
      <c r="AI109" s="180"/>
      <c r="AJ109" s="180"/>
      <c r="AK109" s="180"/>
      <c r="AL109" s="180"/>
      <c r="AM109" s="180"/>
      <c r="AN109" s="180"/>
      <c r="AO109" s="180"/>
      <c r="AP109" s="180"/>
      <c r="AQ109" s="180"/>
      <c r="AR109" s="180"/>
      <c r="AS109" s="180"/>
      <c r="AT109" s="180"/>
      <c r="AU109" s="180"/>
      <c r="AV109" s="180"/>
      <c r="AW109" s="180"/>
      <c r="AX109" s="180"/>
      <c r="AY109" s="180"/>
      <c r="AZ109" s="180"/>
      <c r="BA109" s="180"/>
      <c r="BB109" s="180"/>
      <c r="BC109" s="180"/>
      <c r="BD109" s="180"/>
      <c r="BE109" s="180"/>
      <c r="BF109" s="180"/>
      <c r="BG109" s="180"/>
      <c r="BH109" s="180"/>
      <c r="BI109" s="180"/>
      <c r="BJ109" s="180"/>
      <c r="BK109" s="180"/>
      <c r="BL109" s="180"/>
      <c r="BM109" s="180"/>
      <c r="BN109" s="180"/>
      <c r="BO109" s="180"/>
      <c r="BP109" s="180"/>
      <c r="BQ109" s="180"/>
      <c r="BR109" s="180"/>
      <c r="BS109" s="180"/>
      <c r="BT109" s="180"/>
      <c r="BU109" s="180"/>
      <c r="BV109" s="180"/>
      <c r="BW109" s="180"/>
      <c r="BX109" s="180"/>
      <c r="BY109" s="180"/>
      <c r="BZ109" s="180"/>
      <c r="CA109" s="180"/>
      <c r="CB109" s="180"/>
      <c r="CC109" s="180"/>
      <c r="CD109" s="180"/>
      <c r="CE109" s="180"/>
      <c r="CF109" s="180"/>
      <c r="CG109" s="180"/>
      <c r="CH109" s="180"/>
      <c r="CI109" s="180"/>
      <c r="CJ109" s="85"/>
    </row>
    <row r="110" spans="1:88" x14ac:dyDescent="0.25">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c r="AA110" s="180"/>
      <c r="AB110" s="180"/>
      <c r="AC110" s="180"/>
      <c r="AD110" s="180"/>
      <c r="AE110" s="180"/>
      <c r="AF110" s="180"/>
      <c r="AG110" s="180"/>
      <c r="AH110" s="180"/>
      <c r="AI110" s="180"/>
      <c r="AJ110" s="180"/>
      <c r="AK110" s="180"/>
      <c r="AL110" s="180"/>
      <c r="AM110" s="180"/>
      <c r="AN110" s="180"/>
      <c r="AO110" s="180"/>
      <c r="AP110" s="180"/>
      <c r="AQ110" s="180"/>
      <c r="AR110" s="180"/>
      <c r="AS110" s="180"/>
      <c r="AT110" s="180"/>
      <c r="AU110" s="180"/>
      <c r="AV110" s="180"/>
      <c r="AW110" s="180"/>
      <c r="AX110" s="180"/>
      <c r="AY110" s="180"/>
      <c r="AZ110" s="180"/>
      <c r="BA110" s="180"/>
      <c r="BB110" s="180"/>
      <c r="BC110" s="180"/>
      <c r="BD110" s="180"/>
      <c r="BE110" s="180"/>
      <c r="BF110" s="180"/>
      <c r="BG110" s="180"/>
      <c r="BH110" s="180"/>
      <c r="BI110" s="180"/>
      <c r="BJ110" s="180"/>
      <c r="BK110" s="180"/>
      <c r="BL110" s="180"/>
      <c r="BM110" s="180"/>
      <c r="BN110" s="180"/>
      <c r="BO110" s="180"/>
      <c r="BP110" s="180"/>
      <c r="BQ110" s="180"/>
      <c r="BR110" s="180"/>
      <c r="BS110" s="180"/>
      <c r="BT110" s="180"/>
      <c r="BU110" s="180"/>
      <c r="BV110" s="180"/>
      <c r="BW110" s="180"/>
      <c r="BX110" s="180"/>
      <c r="BY110" s="180"/>
      <c r="BZ110" s="180"/>
      <c r="CA110" s="180"/>
      <c r="CB110" s="180"/>
      <c r="CC110" s="180"/>
      <c r="CD110" s="180"/>
      <c r="CE110" s="180"/>
      <c r="CF110" s="180"/>
      <c r="CG110" s="180"/>
      <c r="CH110" s="180"/>
      <c r="CI110" s="180"/>
      <c r="CJ110" s="85"/>
    </row>
    <row r="111" spans="1:88" x14ac:dyDescent="0.25">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c r="AA111" s="180"/>
      <c r="AB111" s="180"/>
      <c r="AC111" s="180"/>
      <c r="AD111" s="180"/>
      <c r="AE111" s="180"/>
      <c r="AF111" s="180"/>
      <c r="AG111" s="180"/>
      <c r="AH111" s="180"/>
      <c r="AI111" s="180"/>
      <c r="AJ111" s="180"/>
      <c r="AK111" s="180"/>
      <c r="AL111" s="180"/>
      <c r="AM111" s="180"/>
      <c r="AN111" s="180"/>
      <c r="AO111" s="180"/>
      <c r="AP111" s="180"/>
      <c r="AQ111" s="180"/>
      <c r="AR111" s="180"/>
      <c r="AS111" s="180"/>
      <c r="AT111" s="180"/>
      <c r="AU111" s="180"/>
      <c r="AV111" s="180"/>
      <c r="AW111" s="180"/>
      <c r="AX111" s="180"/>
      <c r="AY111" s="180"/>
      <c r="AZ111" s="180"/>
      <c r="BA111" s="180"/>
      <c r="BB111" s="180"/>
      <c r="BC111" s="180"/>
      <c r="BD111" s="180"/>
      <c r="BE111" s="180"/>
      <c r="BF111" s="180"/>
      <c r="BG111" s="180"/>
      <c r="BH111" s="180"/>
      <c r="BI111" s="180"/>
      <c r="BJ111" s="180"/>
      <c r="BK111" s="180"/>
      <c r="BL111" s="180"/>
      <c r="BM111" s="180"/>
      <c r="BN111" s="180"/>
      <c r="BO111" s="180"/>
      <c r="BP111" s="180"/>
      <c r="BQ111" s="180"/>
      <c r="BR111" s="180"/>
      <c r="BS111" s="180"/>
      <c r="BT111" s="180"/>
      <c r="BU111" s="180"/>
      <c r="BV111" s="180"/>
      <c r="BW111" s="180"/>
      <c r="BX111" s="180"/>
      <c r="BY111" s="180"/>
      <c r="BZ111" s="180"/>
      <c r="CA111" s="180"/>
      <c r="CB111" s="180"/>
      <c r="CC111" s="180"/>
      <c r="CD111" s="180"/>
      <c r="CE111" s="180"/>
      <c r="CF111" s="180"/>
      <c r="CG111" s="180"/>
      <c r="CH111" s="180"/>
      <c r="CI111" s="180"/>
      <c r="CJ111" s="85"/>
    </row>
    <row r="112" spans="1:88" x14ac:dyDescent="0.25">
      <c r="A112" s="180" t="s">
        <v>1745</v>
      </c>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c r="AA112" s="180"/>
      <c r="AB112" s="180"/>
      <c r="AC112" s="180"/>
      <c r="AD112" s="180"/>
      <c r="AE112" s="180"/>
      <c r="AF112" s="180"/>
      <c r="AG112" s="180"/>
      <c r="AH112" s="180"/>
      <c r="AI112" s="180"/>
      <c r="AJ112" s="180"/>
      <c r="AK112" s="180"/>
      <c r="AL112" s="180"/>
      <c r="AM112" s="180"/>
      <c r="AN112" s="180"/>
      <c r="AO112" s="180"/>
      <c r="AP112" s="180"/>
      <c r="AQ112" s="180"/>
      <c r="AR112" s="180"/>
      <c r="AS112" s="180"/>
      <c r="AT112" s="180"/>
      <c r="AU112" s="180"/>
      <c r="AV112" s="180"/>
      <c r="AW112" s="180"/>
      <c r="AX112" s="180"/>
      <c r="AY112" s="180"/>
      <c r="AZ112" s="180"/>
      <c r="BA112" s="180"/>
      <c r="BB112" s="180"/>
      <c r="BC112" s="180"/>
      <c r="BD112" s="180"/>
      <c r="BE112" s="180"/>
      <c r="BF112" s="180"/>
      <c r="BG112" s="180"/>
      <c r="BH112" s="180"/>
      <c r="BI112" s="180"/>
      <c r="BJ112" s="180"/>
      <c r="BK112" s="180"/>
      <c r="BL112" s="180"/>
      <c r="BM112" s="180"/>
      <c r="BN112" s="180"/>
      <c r="BO112" s="180"/>
      <c r="BP112" s="180"/>
      <c r="BQ112" s="180"/>
      <c r="BR112" s="180"/>
      <c r="BS112" s="180"/>
      <c r="BT112" s="180"/>
      <c r="BU112" s="180"/>
      <c r="BV112" s="180"/>
      <c r="BW112" s="180"/>
      <c r="BX112" s="180"/>
      <c r="BY112" s="180"/>
      <c r="BZ112" s="180"/>
      <c r="CA112" s="180"/>
      <c r="CB112" s="180"/>
      <c r="CC112" s="180"/>
      <c r="CD112" s="180"/>
      <c r="CE112" s="180"/>
      <c r="CF112" s="180"/>
      <c r="CG112" s="180"/>
      <c r="CH112" s="180"/>
      <c r="CI112" s="180"/>
      <c r="CJ112" s="85"/>
    </row>
    <row r="113" spans="1:88" x14ac:dyDescent="0.25">
      <c r="A113" s="180"/>
      <c r="B113" s="180"/>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c r="AA113" s="180"/>
      <c r="AB113" s="180"/>
      <c r="AC113" s="180"/>
      <c r="AD113" s="180"/>
      <c r="AE113" s="180"/>
      <c r="AF113" s="180"/>
      <c r="AG113" s="180"/>
      <c r="AH113" s="180"/>
      <c r="AI113" s="180"/>
      <c r="AJ113" s="180"/>
      <c r="AK113" s="180"/>
      <c r="AL113" s="180"/>
      <c r="AM113" s="180"/>
      <c r="AN113" s="180"/>
      <c r="AO113" s="180"/>
      <c r="AP113" s="180"/>
      <c r="AQ113" s="180"/>
      <c r="AR113" s="180"/>
      <c r="AS113" s="180"/>
      <c r="AT113" s="180"/>
      <c r="AU113" s="180"/>
      <c r="AV113" s="180"/>
      <c r="AW113" s="180"/>
      <c r="AX113" s="180"/>
      <c r="AY113" s="180"/>
      <c r="AZ113" s="180"/>
      <c r="BA113" s="180"/>
      <c r="BB113" s="180"/>
      <c r="BC113" s="180"/>
      <c r="BD113" s="180"/>
      <c r="BE113" s="180"/>
      <c r="BF113" s="180"/>
      <c r="BG113" s="180"/>
      <c r="BH113" s="180"/>
      <c r="BI113" s="180"/>
      <c r="BJ113" s="180"/>
      <c r="BK113" s="180"/>
      <c r="BL113" s="180"/>
      <c r="BM113" s="180"/>
      <c r="BN113" s="180"/>
      <c r="BO113" s="180"/>
      <c r="BP113" s="180"/>
      <c r="BQ113" s="180"/>
      <c r="BR113" s="180"/>
      <c r="BS113" s="180"/>
      <c r="BT113" s="180"/>
      <c r="BU113" s="180"/>
      <c r="BV113" s="180"/>
      <c r="BW113" s="180"/>
      <c r="BX113" s="180"/>
      <c r="BY113" s="180"/>
      <c r="BZ113" s="180"/>
      <c r="CA113" s="180"/>
      <c r="CB113" s="180"/>
      <c r="CC113" s="180"/>
      <c r="CD113" s="180"/>
      <c r="CE113" s="180"/>
      <c r="CF113" s="180"/>
      <c r="CG113" s="180"/>
      <c r="CH113" s="180"/>
      <c r="CI113" s="180"/>
      <c r="CJ113" s="85"/>
    </row>
    <row r="114" spans="1:88" x14ac:dyDescent="0.25">
      <c r="A114" s="185" t="s">
        <v>955</v>
      </c>
      <c r="B114" s="185"/>
      <c r="C114" s="185"/>
      <c r="D114" s="185"/>
      <c r="E114" s="185"/>
      <c r="F114" s="185"/>
      <c r="G114" s="185"/>
      <c r="H114" s="185"/>
      <c r="I114" s="185"/>
      <c r="J114" s="185"/>
      <c r="K114" s="185"/>
      <c r="L114" s="185"/>
      <c r="M114" s="185"/>
      <c r="N114" s="185"/>
      <c r="O114" s="185"/>
      <c r="P114" s="185"/>
      <c r="Q114" s="185"/>
      <c r="R114" s="185"/>
      <c r="S114" s="185"/>
      <c r="T114" s="185"/>
      <c r="U114" s="185"/>
      <c r="V114" s="185"/>
      <c r="W114" s="185"/>
      <c r="X114" s="185"/>
      <c r="Y114" s="185"/>
      <c r="Z114" s="185"/>
      <c r="AA114" s="185"/>
      <c r="AB114" s="185"/>
      <c r="AC114" s="185"/>
      <c r="AD114" s="185"/>
      <c r="AE114" s="185"/>
      <c r="AF114" s="185"/>
      <c r="AG114" s="185"/>
      <c r="AH114" s="185"/>
      <c r="AI114" s="185"/>
      <c r="AJ114" s="185"/>
      <c r="AK114" s="185"/>
      <c r="AL114" s="185"/>
      <c r="AM114" s="185"/>
      <c r="AN114" s="185"/>
      <c r="AO114" s="185"/>
      <c r="AP114" s="185"/>
      <c r="AQ114" s="185"/>
      <c r="AR114" s="185"/>
      <c r="AS114" s="185"/>
      <c r="AT114" s="185"/>
      <c r="AU114" s="185"/>
      <c r="AV114" s="185"/>
      <c r="AW114" s="185"/>
      <c r="AX114" s="185"/>
      <c r="AY114" s="185"/>
      <c r="AZ114" s="185"/>
      <c r="BA114" s="185"/>
      <c r="BB114" s="185"/>
      <c r="BC114" s="185"/>
      <c r="BD114" s="185"/>
      <c r="BE114" s="185"/>
      <c r="BF114" s="185"/>
      <c r="BG114" s="185"/>
      <c r="BH114" s="185"/>
      <c r="BI114" s="185"/>
      <c r="BJ114" s="185"/>
      <c r="BK114" s="185"/>
      <c r="BL114" s="185"/>
      <c r="BM114" s="185"/>
      <c r="BN114" s="185"/>
      <c r="BO114" s="185"/>
      <c r="BP114" s="185"/>
      <c r="BQ114" s="185"/>
      <c r="BR114" s="185"/>
      <c r="BS114" s="185"/>
      <c r="BT114" s="185"/>
      <c r="BU114" s="185"/>
      <c r="BV114" s="185"/>
      <c r="BW114" s="185"/>
      <c r="BX114" s="185"/>
      <c r="BY114" s="185"/>
      <c r="BZ114" s="185"/>
      <c r="CA114" s="185"/>
      <c r="CB114" s="185"/>
      <c r="CC114" s="185"/>
      <c r="CD114" s="185"/>
      <c r="CE114" s="185"/>
      <c r="CF114" s="185"/>
      <c r="CG114" s="185"/>
      <c r="CH114" s="185"/>
      <c r="CI114" s="185"/>
      <c r="CJ114" s="85"/>
    </row>
    <row r="115" spans="1:88" x14ac:dyDescent="0.25">
      <c r="A115" s="181" t="s">
        <v>956</v>
      </c>
      <c r="B115" s="181"/>
      <c r="C115" s="181"/>
      <c r="D115" s="181"/>
      <c r="E115" s="181"/>
      <c r="F115" s="181"/>
      <c r="G115" s="181"/>
      <c r="H115" s="181"/>
      <c r="I115" s="181"/>
      <c r="J115" s="181"/>
      <c r="K115" s="181"/>
      <c r="L115" s="181"/>
      <c r="M115" s="181"/>
      <c r="N115" s="181"/>
      <c r="O115" s="181"/>
      <c r="P115" s="181"/>
      <c r="Q115" s="181"/>
      <c r="R115" s="181"/>
      <c r="S115" s="181"/>
      <c r="T115" s="181"/>
      <c r="U115" s="181"/>
      <c r="V115" s="181"/>
      <c r="W115" s="181"/>
      <c r="X115" s="181"/>
      <c r="Y115" s="181"/>
      <c r="Z115" s="181"/>
      <c r="AA115" s="181"/>
      <c r="AB115" s="181"/>
      <c r="AC115" s="181"/>
      <c r="AD115" s="181"/>
      <c r="AE115" s="181"/>
      <c r="AF115" s="181"/>
      <c r="AG115" s="181"/>
      <c r="AH115" s="181"/>
      <c r="AI115" s="181"/>
      <c r="AJ115" s="181"/>
      <c r="AK115" s="181"/>
      <c r="AL115" s="181"/>
      <c r="AM115" s="181"/>
      <c r="AN115" s="181"/>
      <c r="AO115" s="181"/>
      <c r="AP115" s="181"/>
      <c r="AQ115" s="181"/>
      <c r="AR115" s="181"/>
      <c r="AS115" s="181"/>
      <c r="AT115" s="181"/>
      <c r="AU115" s="181"/>
      <c r="AV115" s="181"/>
      <c r="AW115" s="181"/>
      <c r="AX115" s="181"/>
      <c r="AY115" s="181"/>
      <c r="AZ115" s="181"/>
      <c r="BA115" s="181"/>
      <c r="BB115" s="181"/>
      <c r="BC115" s="181"/>
      <c r="BD115" s="181"/>
      <c r="BE115" s="181"/>
      <c r="BF115" s="181"/>
      <c r="BG115" s="181"/>
      <c r="BH115" s="181"/>
      <c r="BI115" s="181"/>
      <c r="BJ115" s="181"/>
      <c r="BK115" s="181"/>
      <c r="BL115" s="181"/>
      <c r="BM115" s="181"/>
      <c r="BN115" s="181"/>
      <c r="BO115" s="181"/>
      <c r="BP115" s="181"/>
      <c r="BQ115" s="181"/>
      <c r="BR115" s="181"/>
      <c r="BS115" s="181"/>
      <c r="BT115" s="181"/>
      <c r="BU115" s="181"/>
      <c r="BV115" s="181"/>
      <c r="BW115" s="181"/>
      <c r="BX115" s="181"/>
      <c r="BY115" s="181"/>
      <c r="BZ115" s="181"/>
      <c r="CA115" s="181"/>
      <c r="CB115" s="181"/>
      <c r="CC115" s="181"/>
      <c r="CD115" s="181"/>
      <c r="CE115" s="181"/>
      <c r="CF115" s="181"/>
      <c r="CG115" s="181"/>
      <c r="CH115" s="181"/>
      <c r="CI115" s="181"/>
      <c r="CJ115" s="85"/>
    </row>
    <row r="116" spans="1:88" x14ac:dyDescent="0.25">
      <c r="A116" s="181"/>
      <c r="B116" s="181"/>
      <c r="C116" s="181"/>
      <c r="D116" s="181"/>
      <c r="E116" s="181"/>
      <c r="F116" s="181"/>
      <c r="G116" s="181"/>
      <c r="H116" s="181"/>
      <c r="I116" s="181"/>
      <c r="J116" s="181"/>
      <c r="K116" s="181"/>
      <c r="L116" s="181"/>
      <c r="M116" s="181"/>
      <c r="N116" s="181"/>
      <c r="O116" s="181"/>
      <c r="P116" s="181"/>
      <c r="Q116" s="181"/>
      <c r="R116" s="181"/>
      <c r="S116" s="181"/>
      <c r="T116" s="181"/>
      <c r="U116" s="181"/>
      <c r="V116" s="181"/>
      <c r="W116" s="181"/>
      <c r="X116" s="181"/>
      <c r="Y116" s="181"/>
      <c r="Z116" s="181"/>
      <c r="AA116" s="181"/>
      <c r="AB116" s="181"/>
      <c r="AC116" s="181"/>
      <c r="AD116" s="181"/>
      <c r="AE116" s="181"/>
      <c r="AF116" s="181"/>
      <c r="AG116" s="181"/>
      <c r="AH116" s="181"/>
      <c r="AI116" s="181"/>
      <c r="AJ116" s="181"/>
      <c r="AK116" s="181"/>
      <c r="AL116" s="181"/>
      <c r="AM116" s="181"/>
      <c r="AN116" s="181"/>
      <c r="AO116" s="181"/>
      <c r="AP116" s="181"/>
      <c r="AQ116" s="181"/>
      <c r="AR116" s="181"/>
      <c r="AS116" s="181"/>
      <c r="AT116" s="181"/>
      <c r="AU116" s="181"/>
      <c r="AV116" s="181"/>
      <c r="AW116" s="181"/>
      <c r="AX116" s="181"/>
      <c r="AY116" s="181"/>
      <c r="AZ116" s="181"/>
      <c r="BA116" s="181"/>
      <c r="BB116" s="181"/>
      <c r="BC116" s="181"/>
      <c r="BD116" s="181"/>
      <c r="BE116" s="181"/>
      <c r="BF116" s="181"/>
      <c r="BG116" s="181"/>
      <c r="BH116" s="181"/>
      <c r="BI116" s="181"/>
      <c r="BJ116" s="181"/>
      <c r="BK116" s="181"/>
      <c r="BL116" s="181"/>
      <c r="BM116" s="181"/>
      <c r="BN116" s="181"/>
      <c r="BO116" s="181"/>
      <c r="BP116" s="181"/>
      <c r="BQ116" s="181"/>
      <c r="BR116" s="181"/>
      <c r="BS116" s="181"/>
      <c r="BT116" s="181"/>
      <c r="BU116" s="181"/>
      <c r="BV116" s="181"/>
      <c r="BW116" s="181"/>
      <c r="BX116" s="181"/>
      <c r="BY116" s="181"/>
      <c r="BZ116" s="181"/>
      <c r="CA116" s="181"/>
      <c r="CB116" s="181"/>
      <c r="CC116" s="181"/>
      <c r="CD116" s="181"/>
      <c r="CE116" s="181"/>
      <c r="CF116" s="181"/>
      <c r="CG116" s="181"/>
      <c r="CH116" s="181"/>
      <c r="CI116" s="181"/>
      <c r="CJ116" s="85"/>
    </row>
    <row r="117" spans="1:88" x14ac:dyDescent="0.25">
      <c r="A117" s="181" t="s">
        <v>957</v>
      </c>
      <c r="B117" s="181"/>
      <c r="C117" s="181"/>
      <c r="D117" s="181"/>
      <c r="E117" s="181"/>
      <c r="F117" s="181"/>
      <c r="G117" s="181"/>
      <c r="H117" s="181"/>
      <c r="I117" s="181"/>
      <c r="J117" s="181"/>
      <c r="K117" s="181"/>
      <c r="L117" s="181"/>
      <c r="M117" s="181"/>
      <c r="N117" s="181"/>
      <c r="O117" s="181"/>
      <c r="P117" s="181"/>
      <c r="Q117" s="181"/>
      <c r="R117" s="181"/>
      <c r="S117" s="181"/>
      <c r="T117" s="181"/>
      <c r="U117" s="181"/>
      <c r="V117" s="181"/>
      <c r="W117" s="181"/>
      <c r="X117" s="181"/>
      <c r="Y117" s="181"/>
      <c r="Z117" s="181"/>
      <c r="AA117" s="181"/>
      <c r="AB117" s="181"/>
      <c r="AC117" s="181"/>
      <c r="AD117" s="181"/>
      <c r="AE117" s="181"/>
      <c r="AF117" s="181"/>
      <c r="AG117" s="181"/>
      <c r="AH117" s="181"/>
      <c r="AI117" s="181"/>
      <c r="AJ117" s="181"/>
      <c r="AK117" s="181"/>
      <c r="AL117" s="181"/>
      <c r="AM117" s="181"/>
      <c r="AN117" s="181"/>
      <c r="AO117" s="181"/>
      <c r="AP117" s="181"/>
      <c r="AQ117" s="181"/>
      <c r="AR117" s="181"/>
      <c r="AS117" s="181"/>
      <c r="AT117" s="181"/>
      <c r="AU117" s="181"/>
      <c r="AV117" s="181"/>
      <c r="AW117" s="85"/>
      <c r="AX117" s="85"/>
      <c r="AY117" s="85"/>
      <c r="AZ117" s="85"/>
      <c r="BA117" s="85"/>
      <c r="BB117" s="85"/>
      <c r="BC117" s="85"/>
      <c r="BD117" s="85"/>
      <c r="BE117" s="85"/>
      <c r="BF117" s="85"/>
      <c r="BG117" s="85"/>
      <c r="BH117" s="85"/>
      <c r="BI117" s="85"/>
      <c r="BJ117" s="85"/>
      <c r="BK117" s="85"/>
      <c r="BL117" s="85"/>
      <c r="BM117" s="85"/>
      <c r="BN117" s="85"/>
      <c r="BO117" s="85"/>
      <c r="BP117" s="85"/>
      <c r="BQ117" s="85"/>
      <c r="BR117" s="85"/>
      <c r="BS117" s="85"/>
      <c r="BT117" s="85"/>
      <c r="BU117" s="85"/>
      <c r="BV117" s="85"/>
      <c r="BW117" s="85"/>
      <c r="BX117" s="85"/>
      <c r="BY117" s="85"/>
      <c r="BZ117" s="85"/>
      <c r="CA117" s="85"/>
      <c r="CB117" s="85"/>
      <c r="CC117" s="85"/>
      <c r="CD117" s="85"/>
      <c r="CE117" s="85"/>
      <c r="CF117" s="85"/>
      <c r="CG117" s="85"/>
      <c r="CH117" s="85"/>
      <c r="CI117" s="85"/>
      <c r="CJ117" s="85"/>
    </row>
    <row r="118" spans="1:88" x14ac:dyDescent="0.25">
      <c r="A118" s="180" t="s">
        <v>958</v>
      </c>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c r="AA118" s="180"/>
      <c r="AB118" s="180"/>
      <c r="AC118" s="180"/>
      <c r="AD118" s="180"/>
      <c r="AE118" s="180"/>
      <c r="AF118" s="180"/>
      <c r="AG118" s="180"/>
      <c r="AH118" s="180"/>
      <c r="AI118" s="180"/>
      <c r="AJ118" s="180"/>
      <c r="AK118" s="180"/>
      <c r="AL118" s="180"/>
      <c r="AM118" s="180"/>
      <c r="AN118" s="180"/>
      <c r="AO118" s="180"/>
      <c r="AP118" s="180"/>
      <c r="AQ118" s="180"/>
      <c r="AR118" s="180"/>
      <c r="AS118" s="180"/>
      <c r="AT118" s="180"/>
      <c r="AU118" s="180"/>
      <c r="AV118" s="180"/>
      <c r="AW118" s="180"/>
      <c r="AX118" s="180"/>
      <c r="AY118" s="180"/>
      <c r="AZ118" s="180"/>
      <c r="BA118" s="180"/>
      <c r="BB118" s="180"/>
      <c r="BC118" s="180"/>
      <c r="BD118" s="180"/>
      <c r="BE118" s="180"/>
      <c r="BF118" s="180"/>
      <c r="BG118" s="180"/>
      <c r="BH118" s="180"/>
      <c r="BI118" s="180"/>
      <c r="BJ118" s="180"/>
      <c r="BK118" s="180"/>
      <c r="BL118" s="180"/>
      <c r="BM118" s="180"/>
      <c r="BN118" s="180"/>
      <c r="BO118" s="180"/>
      <c r="BP118" s="180"/>
      <c r="BQ118" s="180"/>
      <c r="BR118" s="180"/>
      <c r="BS118" s="180"/>
      <c r="BT118" s="180"/>
      <c r="BU118" s="180"/>
      <c r="BV118" s="180"/>
      <c r="BW118" s="180"/>
      <c r="BX118" s="85"/>
      <c r="BY118" s="85"/>
      <c r="BZ118" s="85"/>
      <c r="CA118" s="85"/>
      <c r="CB118" s="85"/>
      <c r="CC118" s="85"/>
      <c r="CD118" s="85"/>
      <c r="CE118" s="85"/>
      <c r="CF118" s="85"/>
      <c r="CG118" s="85"/>
      <c r="CH118" s="85"/>
      <c r="CI118" s="85"/>
      <c r="CJ118" s="85"/>
    </row>
    <row r="119" spans="1:88" x14ac:dyDescent="0.25">
      <c r="A119" s="196" t="s">
        <v>959</v>
      </c>
      <c r="B119" s="196"/>
      <c r="C119" s="196"/>
      <c r="D119" s="196"/>
      <c r="E119" s="196"/>
      <c r="F119" s="196"/>
      <c r="G119" s="196"/>
      <c r="H119" s="196"/>
      <c r="I119" s="196"/>
      <c r="J119" s="196"/>
      <c r="K119" s="196"/>
      <c r="L119" s="196"/>
      <c r="M119" s="196"/>
      <c r="N119" s="196"/>
      <c r="O119" s="196"/>
      <c r="P119" s="196"/>
      <c r="Q119" s="196"/>
      <c r="R119" s="196"/>
      <c r="S119" s="196"/>
      <c r="T119" s="196"/>
      <c r="U119" s="196"/>
      <c r="V119" s="196"/>
      <c r="W119" s="196"/>
      <c r="X119" s="196"/>
      <c r="Y119" s="196"/>
      <c r="Z119" s="196"/>
      <c r="AA119" s="196"/>
      <c r="AB119" s="196"/>
      <c r="AC119" s="196"/>
      <c r="AD119" s="196"/>
      <c r="AE119" s="196"/>
      <c r="AF119" s="196"/>
      <c r="AG119" s="196"/>
      <c r="AH119" s="196"/>
      <c r="AI119" s="196"/>
      <c r="AJ119" s="196"/>
      <c r="AK119" s="196"/>
      <c r="AL119" s="196"/>
      <c r="AM119" s="196"/>
      <c r="AN119" s="196"/>
      <c r="AO119" s="196"/>
      <c r="AP119" s="196"/>
      <c r="AQ119" s="196"/>
      <c r="AR119" s="196"/>
      <c r="AS119" s="196"/>
      <c r="AT119" s="196"/>
      <c r="AU119" s="196"/>
      <c r="AV119" s="196"/>
      <c r="AW119" s="196"/>
      <c r="AX119" s="196"/>
      <c r="AY119" s="196"/>
      <c r="AZ119" s="196"/>
      <c r="BA119" s="196"/>
      <c r="BB119" s="196"/>
      <c r="BC119" s="196"/>
      <c r="BD119" s="196"/>
      <c r="BE119" s="196"/>
      <c r="BF119" s="196"/>
      <c r="BG119" s="196"/>
      <c r="BH119" s="196"/>
      <c r="BI119" s="196"/>
      <c r="BJ119" s="196"/>
      <c r="BK119" s="196"/>
      <c r="BL119" s="196"/>
      <c r="BM119" s="196"/>
      <c r="BN119" s="196"/>
      <c r="BO119" s="196"/>
      <c r="BP119" s="196"/>
      <c r="BQ119" s="196"/>
      <c r="BR119" s="196"/>
      <c r="BS119" s="196"/>
      <c r="BT119" s="196"/>
      <c r="BU119" s="196"/>
      <c r="BV119" s="196"/>
      <c r="BW119" s="196"/>
      <c r="BX119" s="196"/>
      <c r="BY119" s="196"/>
      <c r="BZ119" s="196"/>
      <c r="CA119" s="196"/>
      <c r="CB119" s="196"/>
      <c r="CC119" s="196"/>
      <c r="CD119" s="196"/>
      <c r="CE119" s="196"/>
      <c r="CF119" s="196"/>
      <c r="CG119" s="196"/>
      <c r="CH119" s="196"/>
      <c r="CI119" s="196"/>
      <c r="CJ119" s="85"/>
    </row>
    <row r="120" spans="1:88" x14ac:dyDescent="0.25">
      <c r="A120" s="196"/>
      <c r="B120" s="196"/>
      <c r="C120" s="196"/>
      <c r="D120" s="196"/>
      <c r="E120" s="196"/>
      <c r="F120" s="196"/>
      <c r="G120" s="196"/>
      <c r="H120" s="196"/>
      <c r="I120" s="196"/>
      <c r="J120" s="196"/>
      <c r="K120" s="196"/>
      <c r="L120" s="196"/>
      <c r="M120" s="196"/>
      <c r="N120" s="196"/>
      <c r="O120" s="196"/>
      <c r="P120" s="196"/>
      <c r="Q120" s="196"/>
      <c r="R120" s="196"/>
      <c r="S120" s="196"/>
      <c r="T120" s="196"/>
      <c r="U120" s="196"/>
      <c r="V120" s="196"/>
      <c r="W120" s="196"/>
      <c r="X120" s="196"/>
      <c r="Y120" s="196"/>
      <c r="Z120" s="196"/>
      <c r="AA120" s="196"/>
      <c r="AB120" s="196"/>
      <c r="AC120" s="196"/>
      <c r="AD120" s="196"/>
      <c r="AE120" s="196"/>
      <c r="AF120" s="196"/>
      <c r="AG120" s="196"/>
      <c r="AH120" s="196"/>
      <c r="AI120" s="196"/>
      <c r="AJ120" s="196"/>
      <c r="AK120" s="196"/>
      <c r="AL120" s="196"/>
      <c r="AM120" s="196"/>
      <c r="AN120" s="196"/>
      <c r="AO120" s="196"/>
      <c r="AP120" s="196"/>
      <c r="AQ120" s="196"/>
      <c r="AR120" s="196"/>
      <c r="AS120" s="196"/>
      <c r="AT120" s="196"/>
      <c r="AU120" s="196"/>
      <c r="AV120" s="196"/>
      <c r="AW120" s="196"/>
      <c r="AX120" s="196"/>
      <c r="AY120" s="196"/>
      <c r="AZ120" s="196"/>
      <c r="BA120" s="196"/>
      <c r="BB120" s="196"/>
      <c r="BC120" s="196"/>
      <c r="BD120" s="196"/>
      <c r="BE120" s="196"/>
      <c r="BF120" s="196"/>
      <c r="BG120" s="196"/>
      <c r="BH120" s="196"/>
      <c r="BI120" s="196"/>
      <c r="BJ120" s="196"/>
      <c r="BK120" s="196"/>
      <c r="BL120" s="196"/>
      <c r="BM120" s="196"/>
      <c r="BN120" s="196"/>
      <c r="BO120" s="196"/>
      <c r="BP120" s="196"/>
      <c r="BQ120" s="196"/>
      <c r="BR120" s="196"/>
      <c r="BS120" s="196"/>
      <c r="BT120" s="196"/>
      <c r="BU120" s="196"/>
      <c r="BV120" s="196"/>
      <c r="BW120" s="196"/>
      <c r="BX120" s="196"/>
      <c r="BY120" s="196"/>
      <c r="BZ120" s="196"/>
      <c r="CA120" s="196"/>
      <c r="CB120" s="196"/>
      <c r="CC120" s="196"/>
      <c r="CD120" s="196"/>
      <c r="CE120" s="196"/>
      <c r="CF120" s="196"/>
      <c r="CG120" s="196"/>
      <c r="CH120" s="196"/>
      <c r="CI120" s="196"/>
      <c r="CJ120" s="85"/>
    </row>
    <row r="121" spans="1:88" x14ac:dyDescent="0.25">
      <c r="A121" s="196" t="s">
        <v>960</v>
      </c>
      <c r="B121" s="196"/>
      <c r="C121" s="196"/>
      <c r="D121" s="196"/>
      <c r="E121" s="196"/>
      <c r="F121" s="196"/>
      <c r="G121" s="196"/>
      <c r="H121" s="196"/>
      <c r="I121" s="196"/>
      <c r="J121" s="196"/>
      <c r="K121" s="196"/>
      <c r="L121" s="196"/>
      <c r="M121" s="196"/>
      <c r="N121" s="196"/>
      <c r="O121" s="196"/>
      <c r="P121" s="196"/>
      <c r="Q121" s="196"/>
      <c r="R121" s="196"/>
      <c r="S121" s="196"/>
      <c r="T121" s="196"/>
      <c r="U121" s="196"/>
      <c r="V121" s="196"/>
      <c r="W121" s="196"/>
      <c r="X121" s="196"/>
      <c r="Y121" s="196"/>
      <c r="Z121" s="196"/>
      <c r="AA121" s="196"/>
      <c r="AB121" s="196"/>
      <c r="AC121" s="196"/>
      <c r="AD121" s="196"/>
      <c r="AE121" s="196"/>
      <c r="AF121" s="196"/>
      <c r="AG121" s="196"/>
      <c r="AH121" s="196"/>
      <c r="AI121" s="196"/>
      <c r="AJ121" s="196"/>
      <c r="AK121" s="196"/>
      <c r="AL121" s="196"/>
      <c r="AM121" s="196"/>
      <c r="AN121" s="196"/>
      <c r="AO121" s="196"/>
      <c r="AP121" s="196"/>
      <c r="AQ121" s="196"/>
      <c r="AR121" s="196"/>
      <c r="AS121" s="196"/>
      <c r="AT121" s="196"/>
      <c r="AU121" s="196"/>
      <c r="AV121" s="196"/>
      <c r="AW121" s="196"/>
      <c r="AX121" s="196"/>
      <c r="AY121" s="196"/>
      <c r="AZ121" s="196"/>
      <c r="BA121" s="196"/>
      <c r="BB121" s="196"/>
      <c r="BC121" s="196"/>
      <c r="BD121" s="196"/>
      <c r="BE121" s="196"/>
      <c r="BF121" s="196"/>
      <c r="BG121" s="196"/>
      <c r="BH121" s="196"/>
      <c r="BI121" s="196"/>
      <c r="BJ121" s="196"/>
      <c r="BK121" s="196"/>
      <c r="BL121" s="196"/>
      <c r="BM121" s="196"/>
      <c r="BN121" s="196"/>
      <c r="BO121" s="196"/>
      <c r="BP121" s="196"/>
      <c r="BQ121" s="196"/>
      <c r="BR121" s="196"/>
      <c r="BS121" s="196"/>
      <c r="BT121" s="196"/>
      <c r="BU121" s="196"/>
      <c r="BV121" s="196"/>
      <c r="BW121" s="196"/>
      <c r="BX121" s="196"/>
      <c r="BY121" s="196"/>
      <c r="BZ121" s="196"/>
      <c r="CA121" s="196"/>
      <c r="CB121" s="196"/>
      <c r="CC121" s="196"/>
      <c r="CD121" s="196"/>
      <c r="CE121" s="196"/>
      <c r="CF121" s="196"/>
      <c r="CG121" s="196"/>
      <c r="CH121" s="196"/>
      <c r="CI121" s="196"/>
      <c r="CJ121" s="85"/>
    </row>
    <row r="122" spans="1:88" x14ac:dyDescent="0.25">
      <c r="A122" s="196" t="s">
        <v>961</v>
      </c>
      <c r="B122" s="196"/>
      <c r="C122" s="196"/>
      <c r="D122" s="196"/>
      <c r="E122" s="196"/>
      <c r="F122" s="196"/>
      <c r="G122" s="196"/>
      <c r="H122" s="196"/>
      <c r="I122" s="196"/>
      <c r="J122" s="196"/>
      <c r="K122" s="196"/>
      <c r="L122" s="196"/>
      <c r="M122" s="196"/>
      <c r="N122" s="196"/>
      <c r="O122" s="196"/>
      <c r="P122" s="196"/>
      <c r="Q122" s="196"/>
      <c r="R122" s="196"/>
      <c r="S122" s="196"/>
      <c r="T122" s="196"/>
      <c r="U122" s="196"/>
      <c r="V122" s="196"/>
      <c r="W122" s="196"/>
      <c r="X122" s="196"/>
      <c r="Y122" s="196"/>
      <c r="Z122" s="196"/>
      <c r="AA122" s="196"/>
      <c r="AB122" s="196"/>
      <c r="AC122" s="196"/>
      <c r="AD122" s="196"/>
      <c r="AE122" s="196"/>
      <c r="AF122" s="196"/>
      <c r="AG122" s="196"/>
      <c r="AH122" s="196"/>
      <c r="AI122" s="196"/>
      <c r="AJ122" s="196"/>
      <c r="AK122" s="196"/>
      <c r="AL122" s="196"/>
      <c r="AM122" s="196"/>
      <c r="AN122" s="196"/>
      <c r="AO122" s="196"/>
      <c r="AP122" s="196"/>
      <c r="AQ122" s="196"/>
      <c r="AR122" s="196"/>
      <c r="AS122" s="196"/>
      <c r="AT122" s="196"/>
      <c r="AU122" s="196"/>
      <c r="AV122" s="196"/>
      <c r="AW122" s="196"/>
      <c r="AX122" s="196"/>
      <c r="AY122" s="196"/>
      <c r="AZ122" s="196"/>
      <c r="BA122" s="196"/>
      <c r="BB122" s="196"/>
      <c r="BC122" s="196"/>
      <c r="BD122" s="196"/>
      <c r="BE122" s="196"/>
      <c r="BF122" s="196"/>
      <c r="BG122" s="196"/>
      <c r="BH122" s="196"/>
      <c r="BI122" s="196"/>
      <c r="BJ122" s="196"/>
      <c r="BK122" s="196"/>
      <c r="BL122" s="196"/>
      <c r="BM122" s="196"/>
      <c r="BN122" s="196"/>
      <c r="BO122" s="196"/>
      <c r="BP122" s="196"/>
      <c r="BQ122" s="196"/>
      <c r="BR122" s="196"/>
      <c r="BS122" s="196"/>
      <c r="BT122" s="196"/>
      <c r="BU122" s="196"/>
      <c r="BV122" s="196"/>
      <c r="BW122" s="196"/>
      <c r="BX122" s="196"/>
      <c r="BY122" s="196"/>
      <c r="BZ122" s="196"/>
      <c r="CA122" s="196"/>
      <c r="CB122" s="196"/>
      <c r="CC122" s="196"/>
      <c r="CD122" s="196"/>
      <c r="CE122" s="196"/>
      <c r="CF122" s="196"/>
      <c r="CG122" s="196"/>
      <c r="CH122" s="196"/>
      <c r="CI122" s="196"/>
      <c r="CJ122" s="85"/>
    </row>
    <row r="123" spans="1:88" x14ac:dyDescent="0.25">
      <c r="A123" s="196"/>
      <c r="B123" s="196"/>
      <c r="C123" s="196"/>
      <c r="D123" s="196"/>
      <c r="E123" s="196"/>
      <c r="F123" s="196"/>
      <c r="G123" s="196"/>
      <c r="H123" s="196"/>
      <c r="I123" s="196"/>
      <c r="J123" s="196"/>
      <c r="K123" s="196"/>
      <c r="L123" s="196"/>
      <c r="M123" s="196"/>
      <c r="N123" s="196"/>
      <c r="O123" s="196"/>
      <c r="P123" s="196"/>
      <c r="Q123" s="196"/>
      <c r="R123" s="196"/>
      <c r="S123" s="196"/>
      <c r="T123" s="196"/>
      <c r="U123" s="196"/>
      <c r="V123" s="196"/>
      <c r="W123" s="196"/>
      <c r="X123" s="196"/>
      <c r="Y123" s="196"/>
      <c r="Z123" s="196"/>
      <c r="AA123" s="196"/>
      <c r="AB123" s="196"/>
      <c r="AC123" s="196"/>
      <c r="AD123" s="196"/>
      <c r="AE123" s="196"/>
      <c r="AF123" s="196"/>
      <c r="AG123" s="196"/>
      <c r="AH123" s="196"/>
      <c r="AI123" s="196"/>
      <c r="AJ123" s="196"/>
      <c r="AK123" s="196"/>
      <c r="AL123" s="196"/>
      <c r="AM123" s="196"/>
      <c r="AN123" s="196"/>
      <c r="AO123" s="196"/>
      <c r="AP123" s="196"/>
      <c r="AQ123" s="196"/>
      <c r="AR123" s="196"/>
      <c r="AS123" s="196"/>
      <c r="AT123" s="196"/>
      <c r="AU123" s="196"/>
      <c r="AV123" s="196"/>
      <c r="AW123" s="196"/>
      <c r="AX123" s="196"/>
      <c r="AY123" s="196"/>
      <c r="AZ123" s="196"/>
      <c r="BA123" s="196"/>
      <c r="BB123" s="196"/>
      <c r="BC123" s="196"/>
      <c r="BD123" s="196"/>
      <c r="BE123" s="196"/>
      <c r="BF123" s="196"/>
      <c r="BG123" s="196"/>
      <c r="BH123" s="196"/>
      <c r="BI123" s="196"/>
      <c r="BJ123" s="196"/>
      <c r="BK123" s="196"/>
      <c r="BL123" s="196"/>
      <c r="BM123" s="196"/>
      <c r="BN123" s="196"/>
      <c r="BO123" s="196"/>
      <c r="BP123" s="196"/>
      <c r="BQ123" s="196"/>
      <c r="BR123" s="196"/>
      <c r="BS123" s="196"/>
      <c r="BT123" s="196"/>
      <c r="BU123" s="196"/>
      <c r="BV123" s="196"/>
      <c r="BW123" s="196"/>
      <c r="BX123" s="196"/>
      <c r="BY123" s="196"/>
      <c r="BZ123" s="196"/>
      <c r="CA123" s="196"/>
      <c r="CB123" s="196"/>
      <c r="CC123" s="196"/>
      <c r="CD123" s="196"/>
      <c r="CE123" s="196"/>
      <c r="CF123" s="196"/>
      <c r="CG123" s="196"/>
      <c r="CH123" s="196"/>
      <c r="CI123" s="196"/>
      <c r="CJ123" s="85"/>
    </row>
    <row r="124" spans="1:88" x14ac:dyDescent="0.25">
      <c r="A124" s="196"/>
      <c r="B124" s="196"/>
      <c r="C124" s="196"/>
      <c r="D124" s="196"/>
      <c r="E124" s="196"/>
      <c r="F124" s="196"/>
      <c r="G124" s="196"/>
      <c r="H124" s="196"/>
      <c r="I124" s="196"/>
      <c r="J124" s="196"/>
      <c r="K124" s="196"/>
      <c r="L124" s="196"/>
      <c r="M124" s="196"/>
      <c r="N124" s="196"/>
      <c r="O124" s="196"/>
      <c r="P124" s="196"/>
      <c r="Q124" s="196"/>
      <c r="R124" s="196"/>
      <c r="S124" s="196"/>
      <c r="T124" s="196"/>
      <c r="U124" s="196"/>
      <c r="V124" s="196"/>
      <c r="W124" s="196"/>
      <c r="X124" s="196"/>
      <c r="Y124" s="196"/>
      <c r="Z124" s="196"/>
      <c r="AA124" s="196"/>
      <c r="AB124" s="196"/>
      <c r="AC124" s="196"/>
      <c r="AD124" s="196"/>
      <c r="AE124" s="196"/>
      <c r="AF124" s="196"/>
      <c r="AG124" s="196"/>
      <c r="AH124" s="196"/>
      <c r="AI124" s="196"/>
      <c r="AJ124" s="196"/>
      <c r="AK124" s="196"/>
      <c r="AL124" s="196"/>
      <c r="AM124" s="196"/>
      <c r="AN124" s="196"/>
      <c r="AO124" s="196"/>
      <c r="AP124" s="196"/>
      <c r="AQ124" s="196"/>
      <c r="AR124" s="196"/>
      <c r="AS124" s="196"/>
      <c r="AT124" s="196"/>
      <c r="AU124" s="196"/>
      <c r="AV124" s="196"/>
      <c r="AW124" s="196"/>
      <c r="AX124" s="196"/>
      <c r="AY124" s="196"/>
      <c r="AZ124" s="196"/>
      <c r="BA124" s="196"/>
      <c r="BB124" s="196"/>
      <c r="BC124" s="196"/>
      <c r="BD124" s="196"/>
      <c r="BE124" s="196"/>
      <c r="BF124" s="196"/>
      <c r="BG124" s="196"/>
      <c r="BH124" s="196"/>
      <c r="BI124" s="196"/>
      <c r="BJ124" s="196"/>
      <c r="BK124" s="196"/>
      <c r="BL124" s="196"/>
      <c r="BM124" s="196"/>
      <c r="BN124" s="196"/>
      <c r="BO124" s="196"/>
      <c r="BP124" s="196"/>
      <c r="BQ124" s="196"/>
      <c r="BR124" s="196"/>
      <c r="BS124" s="196"/>
      <c r="BT124" s="196"/>
      <c r="BU124" s="196"/>
      <c r="BV124" s="196"/>
      <c r="BW124" s="196"/>
      <c r="BX124" s="196"/>
      <c r="BY124" s="196"/>
      <c r="BZ124" s="196"/>
      <c r="CA124" s="196"/>
      <c r="CB124" s="196"/>
      <c r="CC124" s="196"/>
      <c r="CD124" s="196"/>
      <c r="CE124" s="196"/>
      <c r="CF124" s="196"/>
      <c r="CG124" s="196"/>
      <c r="CH124" s="196"/>
      <c r="CI124" s="196"/>
      <c r="CJ124" s="85"/>
    </row>
    <row r="125" spans="1:88" x14ac:dyDescent="0.25">
      <c r="A125" s="196"/>
      <c r="B125" s="196"/>
      <c r="C125" s="196"/>
      <c r="D125" s="196"/>
      <c r="E125" s="196"/>
      <c r="F125" s="196"/>
      <c r="G125" s="196"/>
      <c r="H125" s="196"/>
      <c r="I125" s="196"/>
      <c r="J125" s="196"/>
      <c r="K125" s="196"/>
      <c r="L125" s="196"/>
      <c r="M125" s="196"/>
      <c r="N125" s="196"/>
      <c r="O125" s="196"/>
      <c r="P125" s="196"/>
      <c r="Q125" s="196"/>
      <c r="R125" s="196"/>
      <c r="S125" s="196"/>
      <c r="T125" s="196"/>
      <c r="U125" s="196"/>
      <c r="V125" s="196"/>
      <c r="W125" s="196"/>
      <c r="X125" s="196"/>
      <c r="Y125" s="196"/>
      <c r="Z125" s="196"/>
      <c r="AA125" s="196"/>
      <c r="AB125" s="196"/>
      <c r="AC125" s="196"/>
      <c r="AD125" s="196"/>
      <c r="AE125" s="196"/>
      <c r="AF125" s="196"/>
      <c r="AG125" s="196"/>
      <c r="AH125" s="196"/>
      <c r="AI125" s="196"/>
      <c r="AJ125" s="196"/>
      <c r="AK125" s="196"/>
      <c r="AL125" s="196"/>
      <c r="AM125" s="196"/>
      <c r="AN125" s="196"/>
      <c r="AO125" s="196"/>
      <c r="AP125" s="196"/>
      <c r="AQ125" s="196"/>
      <c r="AR125" s="196"/>
      <c r="AS125" s="196"/>
      <c r="AT125" s="196"/>
      <c r="AU125" s="196"/>
      <c r="AV125" s="196"/>
      <c r="AW125" s="196"/>
      <c r="AX125" s="196"/>
      <c r="AY125" s="196"/>
      <c r="AZ125" s="196"/>
      <c r="BA125" s="196"/>
      <c r="BB125" s="196"/>
      <c r="BC125" s="196"/>
      <c r="BD125" s="196"/>
      <c r="BE125" s="196"/>
      <c r="BF125" s="196"/>
      <c r="BG125" s="196"/>
      <c r="BH125" s="196"/>
      <c r="BI125" s="196"/>
      <c r="BJ125" s="196"/>
      <c r="BK125" s="196"/>
      <c r="BL125" s="196"/>
      <c r="BM125" s="196"/>
      <c r="BN125" s="196"/>
      <c r="BO125" s="196"/>
      <c r="BP125" s="196"/>
      <c r="BQ125" s="196"/>
      <c r="BR125" s="196"/>
      <c r="BS125" s="196"/>
      <c r="BT125" s="196"/>
      <c r="BU125" s="196"/>
      <c r="BV125" s="196"/>
      <c r="BW125" s="196"/>
      <c r="BX125" s="196"/>
      <c r="BY125" s="196"/>
      <c r="BZ125" s="196"/>
      <c r="CA125" s="196"/>
      <c r="CB125" s="196"/>
      <c r="CC125" s="196"/>
      <c r="CD125" s="196"/>
      <c r="CE125" s="196"/>
      <c r="CF125" s="196"/>
      <c r="CG125" s="196"/>
      <c r="CH125" s="196"/>
      <c r="CI125" s="196"/>
      <c r="CJ125" s="85"/>
    </row>
    <row r="126" spans="1:88" x14ac:dyDescent="0.25">
      <c r="A126" s="196"/>
      <c r="B126" s="196"/>
      <c r="C126" s="196"/>
      <c r="D126" s="196"/>
      <c r="E126" s="196"/>
      <c r="F126" s="196"/>
      <c r="G126" s="196"/>
      <c r="H126" s="196"/>
      <c r="I126" s="196"/>
      <c r="J126" s="196"/>
      <c r="K126" s="196"/>
      <c r="L126" s="196"/>
      <c r="M126" s="196"/>
      <c r="N126" s="196"/>
      <c r="O126" s="196"/>
      <c r="P126" s="196"/>
      <c r="Q126" s="196"/>
      <c r="R126" s="196"/>
      <c r="S126" s="196"/>
      <c r="T126" s="196"/>
      <c r="U126" s="196"/>
      <c r="V126" s="196"/>
      <c r="W126" s="196"/>
      <c r="X126" s="196"/>
      <c r="Y126" s="196"/>
      <c r="Z126" s="196"/>
      <c r="AA126" s="196"/>
      <c r="AB126" s="196"/>
      <c r="AC126" s="196"/>
      <c r="AD126" s="196"/>
      <c r="AE126" s="196"/>
      <c r="AF126" s="196"/>
      <c r="AG126" s="196"/>
      <c r="AH126" s="196"/>
      <c r="AI126" s="196"/>
      <c r="AJ126" s="196"/>
      <c r="AK126" s="196"/>
      <c r="AL126" s="196"/>
      <c r="AM126" s="196"/>
      <c r="AN126" s="196"/>
      <c r="AO126" s="196"/>
      <c r="AP126" s="196"/>
      <c r="AQ126" s="196"/>
      <c r="AR126" s="196"/>
      <c r="AS126" s="196"/>
      <c r="AT126" s="196"/>
      <c r="AU126" s="196"/>
      <c r="AV126" s="196"/>
      <c r="AW126" s="196"/>
      <c r="AX126" s="196"/>
      <c r="AY126" s="196"/>
      <c r="AZ126" s="196"/>
      <c r="BA126" s="196"/>
      <c r="BB126" s="196"/>
      <c r="BC126" s="196"/>
      <c r="BD126" s="196"/>
      <c r="BE126" s="196"/>
      <c r="BF126" s="196"/>
      <c r="BG126" s="196"/>
      <c r="BH126" s="196"/>
      <c r="BI126" s="196"/>
      <c r="BJ126" s="196"/>
      <c r="BK126" s="196"/>
      <c r="BL126" s="196"/>
      <c r="BM126" s="196"/>
      <c r="BN126" s="196"/>
      <c r="BO126" s="196"/>
      <c r="BP126" s="196"/>
      <c r="BQ126" s="196"/>
      <c r="BR126" s="196"/>
      <c r="BS126" s="196"/>
      <c r="BT126" s="196"/>
      <c r="BU126" s="196"/>
      <c r="BV126" s="196"/>
      <c r="BW126" s="196"/>
      <c r="BX126" s="196"/>
      <c r="BY126" s="196"/>
      <c r="BZ126" s="196"/>
      <c r="CA126" s="196"/>
      <c r="CB126" s="196"/>
      <c r="CC126" s="196"/>
      <c r="CD126" s="196"/>
      <c r="CE126" s="196"/>
      <c r="CF126" s="196"/>
      <c r="CG126" s="196"/>
      <c r="CH126" s="196"/>
      <c r="CI126" s="196"/>
      <c r="CJ126" s="85"/>
    </row>
    <row r="127" spans="1:88" x14ac:dyDescent="0.25">
      <c r="A127" s="197" t="s">
        <v>962</v>
      </c>
      <c r="B127" s="197"/>
      <c r="C127" s="197"/>
      <c r="D127" s="197"/>
      <c r="E127" s="197"/>
      <c r="F127" s="197"/>
      <c r="G127" s="197"/>
      <c r="H127" s="197"/>
      <c r="I127" s="197"/>
      <c r="J127" s="197"/>
      <c r="K127" s="197"/>
      <c r="L127" s="197"/>
      <c r="M127" s="197"/>
      <c r="N127" s="197"/>
      <c r="O127" s="197"/>
      <c r="P127" s="197"/>
      <c r="Q127" s="197"/>
      <c r="R127" s="197"/>
      <c r="S127" s="197"/>
      <c r="T127" s="197"/>
      <c r="U127" s="197"/>
      <c r="V127" s="197"/>
      <c r="W127" s="197"/>
      <c r="X127" s="197"/>
      <c r="Y127" s="197"/>
      <c r="Z127" s="197"/>
      <c r="AA127" s="197"/>
      <c r="AB127" s="197"/>
      <c r="AC127" s="197"/>
      <c r="AD127" s="197"/>
      <c r="AE127" s="197"/>
      <c r="AF127" s="197"/>
      <c r="AG127" s="197"/>
      <c r="AH127" s="197"/>
      <c r="AI127" s="197"/>
      <c r="AJ127" s="197"/>
      <c r="AK127" s="197"/>
      <c r="AL127" s="197"/>
      <c r="AM127" s="197"/>
      <c r="AN127" s="197"/>
      <c r="AO127" s="197"/>
      <c r="AP127" s="197"/>
      <c r="AQ127" s="197"/>
      <c r="AR127" s="197"/>
      <c r="AS127" s="197"/>
      <c r="AT127" s="197"/>
      <c r="AU127" s="197"/>
      <c r="AV127" s="197"/>
      <c r="AW127" s="197"/>
      <c r="AX127" s="197"/>
      <c r="AY127" s="197"/>
      <c r="AZ127" s="197"/>
      <c r="BA127" s="197"/>
      <c r="BB127" s="197"/>
      <c r="BC127" s="197"/>
      <c r="BD127" s="197"/>
      <c r="BE127" s="197"/>
      <c r="BF127" s="197"/>
      <c r="BG127" s="197"/>
      <c r="BH127" s="197"/>
      <c r="BI127" s="197"/>
      <c r="BJ127" s="197"/>
      <c r="BK127" s="197"/>
      <c r="BL127" s="197"/>
      <c r="BM127" s="85"/>
      <c r="BN127" s="85"/>
      <c r="BO127" s="85"/>
      <c r="BP127" s="85"/>
      <c r="BQ127" s="85"/>
      <c r="BR127" s="85"/>
      <c r="BS127" s="85"/>
      <c r="BT127" s="85"/>
      <c r="BU127" s="85"/>
      <c r="BV127" s="85"/>
      <c r="BW127" s="85"/>
      <c r="BX127" s="85"/>
      <c r="BY127" s="85"/>
      <c r="BZ127" s="85"/>
      <c r="CA127" s="85"/>
      <c r="CB127" s="85"/>
      <c r="CC127" s="85"/>
      <c r="CD127" s="85"/>
      <c r="CE127" s="85"/>
      <c r="CF127" s="85"/>
      <c r="CG127" s="85"/>
      <c r="CH127" s="85"/>
      <c r="CI127" s="85"/>
      <c r="CJ127" s="85"/>
    </row>
    <row r="128" spans="1:88" x14ac:dyDescent="0.25">
      <c r="A128" s="181" t="s">
        <v>963</v>
      </c>
      <c r="B128" s="181"/>
      <c r="C128" s="181"/>
      <c r="D128" s="181"/>
      <c r="E128" s="181"/>
      <c r="F128" s="181"/>
      <c r="G128" s="181"/>
      <c r="H128" s="181"/>
      <c r="I128" s="181"/>
      <c r="J128" s="181"/>
      <c r="K128" s="181"/>
      <c r="L128" s="181"/>
      <c r="M128" s="181"/>
      <c r="N128" s="181"/>
      <c r="O128" s="181"/>
      <c r="P128" s="181"/>
      <c r="Q128" s="181"/>
      <c r="R128" s="181"/>
      <c r="S128" s="181"/>
      <c r="T128" s="181"/>
      <c r="U128" s="181"/>
      <c r="V128" s="181"/>
      <c r="W128" s="181"/>
      <c r="X128" s="181"/>
      <c r="Y128" s="181"/>
      <c r="Z128" s="181"/>
      <c r="AA128" s="181"/>
      <c r="AB128" s="181"/>
      <c r="AC128" s="181"/>
      <c r="AD128" s="181"/>
      <c r="AE128" s="181"/>
      <c r="AF128" s="181"/>
      <c r="AG128" s="181"/>
      <c r="AH128" s="181"/>
      <c r="AI128" s="181"/>
      <c r="AJ128" s="181"/>
      <c r="AK128" s="181"/>
      <c r="AL128" s="181"/>
      <c r="AM128" s="181"/>
      <c r="AN128" s="181"/>
      <c r="AO128" s="181"/>
      <c r="AP128" s="181"/>
      <c r="AQ128" s="181"/>
      <c r="AR128" s="181"/>
      <c r="AS128" s="181"/>
      <c r="AT128" s="181"/>
      <c r="AU128" s="181"/>
      <c r="AV128" s="181"/>
      <c r="AW128" s="181"/>
      <c r="AX128" s="181"/>
      <c r="AY128" s="181"/>
      <c r="AZ128" s="181"/>
      <c r="BA128" s="181"/>
      <c r="BB128" s="181"/>
      <c r="BC128" s="181"/>
      <c r="BD128" s="181"/>
      <c r="BE128" s="181"/>
      <c r="BF128" s="181"/>
      <c r="BG128" s="181"/>
      <c r="BH128" s="181"/>
      <c r="BI128" s="181"/>
      <c r="BJ128" s="181"/>
      <c r="BK128" s="181"/>
      <c r="BL128" s="181"/>
      <c r="BM128" s="181"/>
      <c r="BN128" s="181"/>
      <c r="BO128" s="181"/>
      <c r="BP128" s="181"/>
      <c r="BQ128" s="181"/>
      <c r="BR128" s="181"/>
      <c r="BS128" s="181"/>
      <c r="BT128" s="181"/>
      <c r="BU128" s="181"/>
      <c r="BV128" s="181"/>
      <c r="BW128" s="181"/>
      <c r="BX128" s="181"/>
      <c r="BY128" s="181"/>
      <c r="BZ128" s="181"/>
      <c r="CA128" s="181"/>
      <c r="CB128" s="181"/>
      <c r="CC128" s="181"/>
      <c r="CD128" s="181"/>
      <c r="CE128" s="181"/>
      <c r="CF128" s="181"/>
      <c r="CG128" s="181"/>
      <c r="CH128" s="181"/>
      <c r="CI128" s="181"/>
      <c r="CJ128" s="85"/>
    </row>
    <row r="129" spans="1:88" x14ac:dyDescent="0.25">
      <c r="A129" s="181"/>
      <c r="B129" s="181"/>
      <c r="C129" s="181"/>
      <c r="D129" s="181"/>
      <c r="E129" s="181"/>
      <c r="F129" s="181"/>
      <c r="G129" s="181"/>
      <c r="H129" s="181"/>
      <c r="I129" s="181"/>
      <c r="J129" s="181"/>
      <c r="K129" s="181"/>
      <c r="L129" s="181"/>
      <c r="M129" s="181"/>
      <c r="N129" s="181"/>
      <c r="O129" s="181"/>
      <c r="P129" s="181"/>
      <c r="Q129" s="181"/>
      <c r="R129" s="181"/>
      <c r="S129" s="181"/>
      <c r="T129" s="181"/>
      <c r="U129" s="181"/>
      <c r="V129" s="181"/>
      <c r="W129" s="181"/>
      <c r="X129" s="181"/>
      <c r="Y129" s="181"/>
      <c r="Z129" s="181"/>
      <c r="AA129" s="181"/>
      <c r="AB129" s="181"/>
      <c r="AC129" s="181"/>
      <c r="AD129" s="181"/>
      <c r="AE129" s="181"/>
      <c r="AF129" s="181"/>
      <c r="AG129" s="181"/>
      <c r="AH129" s="181"/>
      <c r="AI129" s="181"/>
      <c r="AJ129" s="181"/>
      <c r="AK129" s="181"/>
      <c r="AL129" s="181"/>
      <c r="AM129" s="181"/>
      <c r="AN129" s="181"/>
      <c r="AO129" s="181"/>
      <c r="AP129" s="181"/>
      <c r="AQ129" s="181"/>
      <c r="AR129" s="181"/>
      <c r="AS129" s="181"/>
      <c r="AT129" s="181"/>
      <c r="AU129" s="181"/>
      <c r="AV129" s="181"/>
      <c r="AW129" s="181"/>
      <c r="AX129" s="181"/>
      <c r="AY129" s="181"/>
      <c r="AZ129" s="181"/>
      <c r="BA129" s="181"/>
      <c r="BB129" s="181"/>
      <c r="BC129" s="181"/>
      <c r="BD129" s="181"/>
      <c r="BE129" s="181"/>
      <c r="BF129" s="181"/>
      <c r="BG129" s="181"/>
      <c r="BH129" s="181"/>
      <c r="BI129" s="181"/>
      <c r="BJ129" s="181"/>
      <c r="BK129" s="181"/>
      <c r="BL129" s="181"/>
      <c r="BM129" s="181"/>
      <c r="BN129" s="181"/>
      <c r="BO129" s="181"/>
      <c r="BP129" s="181"/>
      <c r="BQ129" s="181"/>
      <c r="BR129" s="181"/>
      <c r="BS129" s="181"/>
      <c r="BT129" s="181"/>
      <c r="BU129" s="181"/>
      <c r="BV129" s="181"/>
      <c r="BW129" s="181"/>
      <c r="BX129" s="181"/>
      <c r="BY129" s="181"/>
      <c r="BZ129" s="181"/>
      <c r="CA129" s="181"/>
      <c r="CB129" s="181"/>
      <c r="CC129" s="181"/>
      <c r="CD129" s="181"/>
      <c r="CE129" s="181"/>
      <c r="CF129" s="181"/>
      <c r="CG129" s="181"/>
      <c r="CH129" s="181"/>
      <c r="CI129" s="181"/>
      <c r="CJ129" s="85"/>
    </row>
    <row r="130" spans="1:88" x14ac:dyDescent="0.25">
      <c r="A130" s="180" t="s">
        <v>964</v>
      </c>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c r="AA130" s="180"/>
      <c r="AB130" s="180"/>
      <c r="AC130" s="180"/>
      <c r="AD130" s="180"/>
      <c r="AE130" s="180"/>
      <c r="AF130" s="180"/>
      <c r="AG130" s="180"/>
      <c r="AH130" s="180"/>
      <c r="AI130" s="180"/>
      <c r="AJ130" s="180"/>
      <c r="AK130" s="180"/>
      <c r="AL130" s="180"/>
      <c r="AM130" s="180"/>
      <c r="AN130" s="180"/>
      <c r="AO130" s="180"/>
      <c r="AP130" s="180"/>
      <c r="AQ130" s="180"/>
      <c r="AR130" s="180"/>
      <c r="AS130" s="180"/>
      <c r="AT130" s="180"/>
      <c r="AU130" s="180"/>
      <c r="AV130" s="180"/>
      <c r="AW130" s="180"/>
      <c r="AX130" s="180"/>
      <c r="AY130" s="180"/>
      <c r="AZ130" s="180"/>
      <c r="BA130" s="180"/>
      <c r="BB130" s="180"/>
      <c r="BC130" s="180"/>
      <c r="BD130" s="180"/>
      <c r="BE130" s="180"/>
      <c r="BF130" s="180"/>
      <c r="BG130" s="180"/>
      <c r="BH130" s="180"/>
      <c r="BI130" s="180"/>
      <c r="BJ130" s="180"/>
      <c r="BK130" s="180"/>
      <c r="BL130" s="180"/>
      <c r="BM130" s="180"/>
      <c r="BN130" s="180"/>
      <c r="BO130" s="180"/>
      <c r="BP130" s="180"/>
      <c r="BQ130" s="180"/>
      <c r="BR130" s="180"/>
      <c r="BS130" s="180"/>
      <c r="BT130" s="180"/>
      <c r="BU130" s="180"/>
      <c r="BV130" s="180"/>
      <c r="BW130" s="180"/>
      <c r="BX130" s="180"/>
      <c r="BY130" s="180"/>
      <c r="BZ130" s="180"/>
      <c r="CA130" s="180"/>
      <c r="CB130" s="180"/>
      <c r="CC130" s="180"/>
      <c r="CD130" s="180"/>
      <c r="CE130" s="180"/>
      <c r="CF130" s="180"/>
      <c r="CG130" s="180"/>
      <c r="CH130" s="180"/>
      <c r="CI130" s="180"/>
      <c r="CJ130" s="85"/>
    </row>
    <row r="131" spans="1:88" x14ac:dyDescent="0.25">
      <c r="A131" s="185" t="s">
        <v>965</v>
      </c>
      <c r="B131" s="185"/>
      <c r="C131" s="185"/>
      <c r="D131" s="185"/>
      <c r="E131" s="185"/>
      <c r="F131" s="185"/>
      <c r="G131" s="185"/>
      <c r="H131" s="185"/>
      <c r="I131" s="185"/>
      <c r="J131" s="185"/>
      <c r="K131" s="185"/>
      <c r="L131" s="185"/>
      <c r="M131" s="185"/>
      <c r="N131" s="185"/>
      <c r="O131" s="185"/>
      <c r="P131" s="185"/>
      <c r="Q131" s="185"/>
      <c r="R131" s="185"/>
      <c r="S131" s="185"/>
      <c r="T131" s="185"/>
      <c r="U131" s="185"/>
      <c r="V131" s="185"/>
      <c r="W131" s="185"/>
      <c r="X131" s="185"/>
      <c r="Y131" s="185"/>
      <c r="Z131" s="185"/>
      <c r="AA131" s="185"/>
      <c r="AB131" s="185"/>
      <c r="AC131" s="185"/>
      <c r="AD131" s="185"/>
      <c r="AE131" s="185"/>
      <c r="AF131" s="185"/>
      <c r="AG131" s="185"/>
      <c r="AH131" s="185"/>
      <c r="AI131" s="185"/>
      <c r="AJ131" s="185"/>
      <c r="AK131" s="185"/>
      <c r="AL131" s="185"/>
      <c r="AM131" s="185"/>
      <c r="AN131" s="185"/>
      <c r="AO131" s="185"/>
      <c r="AP131" s="185"/>
      <c r="AQ131" s="185"/>
      <c r="AR131" s="185"/>
      <c r="AS131" s="185"/>
      <c r="AT131" s="185"/>
      <c r="AU131" s="185"/>
      <c r="AV131" s="185"/>
      <c r="AW131" s="185"/>
      <c r="AX131" s="185"/>
      <c r="AY131" s="185"/>
      <c r="AZ131" s="185"/>
      <c r="BA131" s="185"/>
      <c r="BB131" s="185"/>
      <c r="BC131" s="185"/>
      <c r="BD131" s="185"/>
      <c r="BE131" s="185"/>
      <c r="BF131" s="185"/>
      <c r="BG131" s="185"/>
      <c r="BH131" s="185"/>
      <c r="BI131" s="185"/>
      <c r="BJ131" s="185"/>
      <c r="BK131" s="185"/>
      <c r="BL131" s="185"/>
      <c r="BM131" s="185"/>
      <c r="BN131" s="185"/>
      <c r="BO131" s="185"/>
      <c r="BP131" s="185"/>
      <c r="BQ131" s="185"/>
      <c r="BR131" s="185"/>
      <c r="BS131" s="185"/>
      <c r="BT131" s="185"/>
      <c r="BU131" s="185"/>
      <c r="BV131" s="185"/>
      <c r="BW131" s="185"/>
      <c r="BX131" s="185"/>
      <c r="BY131" s="185"/>
      <c r="BZ131" s="185"/>
      <c r="CA131" s="185"/>
      <c r="CB131" s="185"/>
      <c r="CC131" s="185"/>
      <c r="CD131" s="185"/>
      <c r="CE131" s="185"/>
      <c r="CF131" s="185"/>
      <c r="CG131" s="185"/>
      <c r="CH131" s="185"/>
      <c r="CI131" s="185"/>
      <c r="CJ131" s="85"/>
    </row>
    <row r="132" spans="1:88" x14ac:dyDescent="0.25">
      <c r="A132" s="181" t="s">
        <v>966</v>
      </c>
      <c r="B132" s="181"/>
      <c r="C132" s="181"/>
      <c r="D132" s="181"/>
      <c r="E132" s="181"/>
      <c r="F132" s="181"/>
      <c r="G132" s="181"/>
      <c r="H132" s="181"/>
      <c r="I132" s="181"/>
      <c r="J132" s="181"/>
      <c r="K132" s="181"/>
      <c r="L132" s="181"/>
      <c r="M132" s="181"/>
      <c r="N132" s="181"/>
      <c r="O132" s="181"/>
      <c r="P132" s="181"/>
      <c r="Q132" s="181"/>
      <c r="R132" s="181"/>
      <c r="S132" s="181"/>
      <c r="T132" s="181"/>
      <c r="U132" s="181"/>
      <c r="V132" s="181"/>
      <c r="W132" s="181"/>
      <c r="X132" s="181"/>
      <c r="Y132" s="181"/>
      <c r="Z132" s="181"/>
      <c r="AA132" s="181"/>
      <c r="AB132" s="181"/>
      <c r="AC132" s="181"/>
      <c r="AD132" s="181"/>
      <c r="AE132" s="181"/>
      <c r="AF132" s="181"/>
      <c r="AG132" s="181"/>
      <c r="AH132" s="181"/>
      <c r="AI132" s="181"/>
      <c r="AJ132" s="181"/>
      <c r="AK132" s="181"/>
      <c r="AL132" s="181"/>
      <c r="AM132" s="181"/>
      <c r="AN132" s="181"/>
      <c r="AO132" s="181"/>
      <c r="AP132" s="181"/>
      <c r="AQ132" s="181"/>
      <c r="AR132" s="181"/>
      <c r="AS132" s="181"/>
      <c r="AT132" s="181"/>
      <c r="AU132" s="181"/>
      <c r="AV132" s="181"/>
      <c r="AW132" s="181"/>
      <c r="AX132" s="181"/>
      <c r="AY132" s="181"/>
      <c r="AZ132" s="181"/>
      <c r="BA132" s="181"/>
      <c r="BB132" s="181"/>
      <c r="BC132" s="181"/>
      <c r="BD132" s="181"/>
      <c r="BE132" s="181"/>
      <c r="BF132" s="181"/>
      <c r="BG132" s="181"/>
      <c r="BH132" s="181"/>
      <c r="BI132" s="181"/>
      <c r="BJ132" s="181"/>
      <c r="BK132" s="181"/>
      <c r="BL132" s="181"/>
      <c r="BM132" s="181"/>
      <c r="BN132" s="181"/>
      <c r="BO132" s="181"/>
      <c r="BP132" s="181"/>
      <c r="BQ132" s="181"/>
      <c r="BR132" s="181"/>
      <c r="BS132" s="181"/>
      <c r="BT132" s="181"/>
      <c r="BU132" s="181"/>
      <c r="BV132" s="181"/>
      <c r="BW132" s="181"/>
      <c r="BX132" s="181"/>
      <c r="BY132" s="181"/>
      <c r="BZ132" s="181"/>
      <c r="CA132" s="181"/>
      <c r="CB132" s="181"/>
      <c r="CC132" s="181"/>
      <c r="CD132" s="181"/>
      <c r="CE132" s="181"/>
      <c r="CF132" s="181"/>
      <c r="CG132" s="181"/>
      <c r="CH132" s="181"/>
      <c r="CI132" s="181"/>
      <c r="CJ132" s="85"/>
    </row>
    <row r="133" spans="1:88" x14ac:dyDescent="0.25">
      <c r="A133" s="181"/>
      <c r="B133" s="181"/>
      <c r="C133" s="181"/>
      <c r="D133" s="181"/>
      <c r="E133" s="181"/>
      <c r="F133" s="181"/>
      <c r="G133" s="181"/>
      <c r="H133" s="181"/>
      <c r="I133" s="181"/>
      <c r="J133" s="181"/>
      <c r="K133" s="181"/>
      <c r="L133" s="181"/>
      <c r="M133" s="181"/>
      <c r="N133" s="181"/>
      <c r="O133" s="181"/>
      <c r="P133" s="181"/>
      <c r="Q133" s="181"/>
      <c r="R133" s="181"/>
      <c r="S133" s="181"/>
      <c r="T133" s="181"/>
      <c r="U133" s="181"/>
      <c r="V133" s="181"/>
      <c r="W133" s="181"/>
      <c r="X133" s="181"/>
      <c r="Y133" s="181"/>
      <c r="Z133" s="181"/>
      <c r="AA133" s="181"/>
      <c r="AB133" s="181"/>
      <c r="AC133" s="181"/>
      <c r="AD133" s="181"/>
      <c r="AE133" s="181"/>
      <c r="AF133" s="181"/>
      <c r="AG133" s="181"/>
      <c r="AH133" s="181"/>
      <c r="AI133" s="181"/>
      <c r="AJ133" s="181"/>
      <c r="AK133" s="181"/>
      <c r="AL133" s="181"/>
      <c r="AM133" s="181"/>
      <c r="AN133" s="181"/>
      <c r="AO133" s="181"/>
      <c r="AP133" s="181"/>
      <c r="AQ133" s="181"/>
      <c r="AR133" s="181"/>
      <c r="AS133" s="181"/>
      <c r="AT133" s="181"/>
      <c r="AU133" s="181"/>
      <c r="AV133" s="181"/>
      <c r="AW133" s="181"/>
      <c r="AX133" s="181"/>
      <c r="AY133" s="181"/>
      <c r="AZ133" s="181"/>
      <c r="BA133" s="181"/>
      <c r="BB133" s="181"/>
      <c r="BC133" s="181"/>
      <c r="BD133" s="181"/>
      <c r="BE133" s="181"/>
      <c r="BF133" s="181"/>
      <c r="BG133" s="181"/>
      <c r="BH133" s="181"/>
      <c r="BI133" s="181"/>
      <c r="BJ133" s="181"/>
      <c r="BK133" s="181"/>
      <c r="BL133" s="181"/>
      <c r="BM133" s="181"/>
      <c r="BN133" s="181"/>
      <c r="BO133" s="181"/>
      <c r="BP133" s="181"/>
      <c r="BQ133" s="181"/>
      <c r="BR133" s="181"/>
      <c r="BS133" s="181"/>
      <c r="BT133" s="181"/>
      <c r="BU133" s="181"/>
      <c r="BV133" s="181"/>
      <c r="BW133" s="181"/>
      <c r="BX133" s="181"/>
      <c r="BY133" s="181"/>
      <c r="BZ133" s="181"/>
      <c r="CA133" s="181"/>
      <c r="CB133" s="181"/>
      <c r="CC133" s="181"/>
      <c r="CD133" s="181"/>
      <c r="CE133" s="181"/>
      <c r="CF133" s="181"/>
      <c r="CG133" s="181"/>
      <c r="CH133" s="181"/>
      <c r="CI133" s="181"/>
      <c r="CJ133" s="85"/>
    </row>
    <row r="134" spans="1:88" x14ac:dyDescent="0.25">
      <c r="A134" s="185" t="s">
        <v>967</v>
      </c>
      <c r="B134" s="185"/>
      <c r="C134" s="185"/>
      <c r="D134" s="185"/>
      <c r="E134" s="185"/>
      <c r="F134" s="185"/>
      <c r="G134" s="185"/>
      <c r="H134" s="185"/>
      <c r="I134" s="185"/>
      <c r="J134" s="185"/>
      <c r="K134" s="185"/>
      <c r="L134" s="185"/>
      <c r="M134" s="185"/>
      <c r="N134" s="185"/>
      <c r="O134" s="185"/>
      <c r="P134" s="185"/>
      <c r="Q134" s="185"/>
      <c r="R134" s="185"/>
      <c r="S134" s="185"/>
      <c r="T134" s="185"/>
      <c r="U134" s="185"/>
      <c r="V134" s="185"/>
      <c r="W134" s="185"/>
      <c r="X134" s="185"/>
      <c r="Y134" s="185"/>
      <c r="Z134" s="185"/>
      <c r="AA134" s="185"/>
      <c r="AB134" s="185"/>
      <c r="AC134" s="185"/>
      <c r="AD134" s="185"/>
      <c r="AE134" s="185"/>
      <c r="AF134" s="185"/>
      <c r="AG134" s="185"/>
      <c r="AH134" s="185"/>
      <c r="AI134" s="185"/>
      <c r="AJ134" s="185"/>
      <c r="AK134" s="185"/>
      <c r="AL134" s="185"/>
      <c r="AM134" s="185"/>
      <c r="AN134" s="185"/>
      <c r="AO134" s="185"/>
      <c r="AP134" s="185"/>
      <c r="AQ134" s="185"/>
      <c r="AR134" s="185"/>
      <c r="AS134" s="185"/>
      <c r="AT134" s="185"/>
      <c r="AU134" s="185"/>
      <c r="AV134" s="185"/>
      <c r="AW134" s="185"/>
      <c r="AX134" s="185"/>
      <c r="AY134" s="185"/>
      <c r="AZ134" s="185"/>
      <c r="BA134" s="185"/>
      <c r="BB134" s="185"/>
      <c r="BC134" s="185"/>
      <c r="BD134" s="185"/>
      <c r="BE134" s="185"/>
      <c r="BF134" s="185"/>
      <c r="BG134" s="185"/>
      <c r="BH134" s="185"/>
      <c r="BI134" s="185"/>
      <c r="BJ134" s="185"/>
      <c r="BK134" s="185"/>
      <c r="BL134" s="185"/>
      <c r="BM134" s="185"/>
      <c r="BN134" s="185"/>
      <c r="BO134" s="185"/>
      <c r="BP134" s="185"/>
      <c r="BQ134" s="185"/>
      <c r="BR134" s="185"/>
      <c r="BS134" s="185"/>
      <c r="BT134" s="185"/>
      <c r="BU134" s="185"/>
      <c r="BV134" s="185"/>
      <c r="BW134" s="185"/>
      <c r="BX134" s="185"/>
      <c r="BY134" s="185"/>
      <c r="BZ134" s="185"/>
      <c r="CA134" s="185"/>
      <c r="CB134" s="185"/>
      <c r="CC134" s="185"/>
      <c r="CD134" s="185"/>
      <c r="CE134" s="185"/>
      <c r="CF134" s="185"/>
      <c r="CG134" s="185"/>
      <c r="CH134" s="185"/>
      <c r="CI134" s="185"/>
      <c r="CJ134" s="85"/>
    </row>
    <row r="135" spans="1:88" x14ac:dyDescent="0.25">
      <c r="A135" s="180" t="s">
        <v>968</v>
      </c>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c r="AA135" s="180"/>
      <c r="AB135" s="180"/>
      <c r="AC135" s="180"/>
      <c r="AD135" s="180"/>
      <c r="AE135" s="180"/>
      <c r="AF135" s="180"/>
      <c r="AG135" s="180"/>
      <c r="AH135" s="180"/>
      <c r="AI135" s="180"/>
      <c r="AJ135" s="180"/>
      <c r="AK135" s="180"/>
      <c r="AL135" s="180"/>
      <c r="AM135" s="180"/>
      <c r="AN135" s="180"/>
      <c r="AO135" s="180"/>
      <c r="AP135" s="180"/>
      <c r="AQ135" s="180"/>
      <c r="AR135" s="180"/>
      <c r="AS135" s="180"/>
      <c r="AT135" s="180"/>
      <c r="AU135" s="180"/>
      <c r="AV135" s="180"/>
      <c r="AW135" s="180"/>
      <c r="AX135" s="180"/>
      <c r="AY135" s="180"/>
      <c r="AZ135" s="180"/>
      <c r="BA135" s="180"/>
      <c r="BB135" s="180"/>
      <c r="BC135" s="180"/>
      <c r="BD135" s="180"/>
      <c r="BE135" s="180"/>
      <c r="BF135" s="180"/>
      <c r="BG135" s="180"/>
      <c r="BH135" s="180"/>
      <c r="BI135" s="180"/>
      <c r="BJ135" s="180"/>
      <c r="BK135" s="180"/>
      <c r="BL135" s="180"/>
      <c r="BM135" s="180"/>
      <c r="BN135" s="180"/>
      <c r="BO135" s="180"/>
      <c r="BP135" s="180"/>
      <c r="BQ135" s="180"/>
      <c r="BR135" s="180"/>
      <c r="BS135" s="180"/>
      <c r="BT135" s="180"/>
      <c r="BU135" s="180"/>
      <c r="BV135" s="180"/>
      <c r="BW135" s="180"/>
      <c r="BX135" s="180"/>
      <c r="BY135" s="180"/>
      <c r="BZ135" s="180"/>
      <c r="CA135" s="180"/>
      <c r="CB135" s="180"/>
      <c r="CC135" s="180"/>
      <c r="CD135" s="180"/>
      <c r="CE135" s="180"/>
      <c r="CF135" s="180"/>
      <c r="CG135" s="180"/>
      <c r="CH135" s="180"/>
      <c r="CI135" s="180"/>
      <c r="CJ135" s="85"/>
    </row>
    <row r="136" spans="1:88" x14ac:dyDescent="0.25">
      <c r="A136" s="185" t="s">
        <v>969</v>
      </c>
      <c r="B136" s="185"/>
      <c r="C136" s="185"/>
      <c r="D136" s="185"/>
      <c r="E136" s="185"/>
      <c r="F136" s="185"/>
      <c r="G136" s="185"/>
      <c r="H136" s="185"/>
      <c r="I136" s="185"/>
      <c r="J136" s="185"/>
      <c r="K136" s="185"/>
      <c r="L136" s="185"/>
      <c r="M136" s="185"/>
      <c r="N136" s="185"/>
      <c r="O136" s="185"/>
      <c r="P136" s="185"/>
      <c r="Q136" s="185"/>
      <c r="R136" s="185"/>
      <c r="S136" s="185"/>
      <c r="T136" s="185"/>
      <c r="U136" s="185"/>
      <c r="V136" s="185"/>
      <c r="W136" s="185"/>
      <c r="X136" s="185"/>
      <c r="Y136" s="185"/>
      <c r="Z136" s="185"/>
      <c r="AA136" s="185"/>
      <c r="AB136" s="185"/>
      <c r="AC136" s="185"/>
      <c r="AD136" s="185"/>
      <c r="AE136" s="185"/>
      <c r="AF136" s="185"/>
      <c r="AG136" s="185"/>
      <c r="AH136" s="185"/>
      <c r="AI136" s="185"/>
      <c r="AJ136" s="185"/>
      <c r="AK136" s="185"/>
      <c r="AL136" s="185"/>
      <c r="AM136" s="185"/>
      <c r="AN136" s="185"/>
      <c r="AO136" s="185"/>
      <c r="AP136" s="185"/>
      <c r="AQ136" s="185"/>
      <c r="AR136" s="185"/>
      <c r="AS136" s="185"/>
      <c r="AT136" s="185"/>
      <c r="AU136" s="185"/>
      <c r="AV136" s="185"/>
      <c r="AW136" s="185"/>
      <c r="AX136" s="185"/>
      <c r="AY136" s="185"/>
      <c r="AZ136" s="185"/>
      <c r="BA136" s="185"/>
      <c r="BB136" s="185"/>
      <c r="BC136" s="185"/>
      <c r="BD136" s="185"/>
      <c r="BE136" s="185"/>
      <c r="BF136" s="185"/>
      <c r="BG136" s="185"/>
      <c r="BH136" s="185"/>
      <c r="BI136" s="185"/>
      <c r="BJ136" s="185"/>
      <c r="BK136" s="185"/>
      <c r="BL136" s="185"/>
      <c r="BM136" s="185"/>
      <c r="BN136" s="185"/>
      <c r="BO136" s="185"/>
      <c r="BP136" s="185"/>
      <c r="BQ136" s="185"/>
      <c r="BR136" s="185"/>
      <c r="BS136" s="185"/>
      <c r="BT136" s="185"/>
      <c r="BU136" s="185"/>
      <c r="BV136" s="185"/>
      <c r="BW136" s="185"/>
      <c r="BX136" s="185"/>
      <c r="BY136" s="185"/>
      <c r="BZ136" s="185"/>
      <c r="CA136" s="185"/>
      <c r="CB136" s="185"/>
      <c r="CC136" s="185"/>
      <c r="CD136" s="185"/>
      <c r="CE136" s="185"/>
      <c r="CF136" s="185"/>
      <c r="CG136" s="185"/>
      <c r="CH136" s="185"/>
      <c r="CI136" s="185"/>
      <c r="CJ136" s="85"/>
    </row>
    <row r="137" spans="1:88" x14ac:dyDescent="0.25">
      <c r="A137" s="181" t="s">
        <v>970</v>
      </c>
      <c r="B137" s="181"/>
      <c r="C137" s="181"/>
      <c r="D137" s="181"/>
      <c r="E137" s="181"/>
      <c r="F137" s="181"/>
      <c r="G137" s="181"/>
      <c r="H137" s="181"/>
      <c r="I137" s="181"/>
      <c r="J137" s="181"/>
      <c r="K137" s="181"/>
      <c r="L137" s="181"/>
      <c r="M137" s="181"/>
      <c r="N137" s="181"/>
      <c r="O137" s="181"/>
      <c r="P137" s="181"/>
      <c r="Q137" s="181"/>
      <c r="R137" s="181"/>
      <c r="S137" s="181"/>
      <c r="T137" s="181"/>
      <c r="U137" s="181"/>
      <c r="V137" s="181"/>
      <c r="W137" s="181"/>
      <c r="X137" s="181"/>
      <c r="Y137" s="181"/>
      <c r="Z137" s="181"/>
      <c r="AA137" s="181"/>
      <c r="AB137" s="181"/>
      <c r="AC137" s="181"/>
      <c r="AD137" s="181"/>
      <c r="AE137" s="181"/>
      <c r="AF137" s="181"/>
      <c r="AG137" s="181"/>
      <c r="AH137" s="181"/>
      <c r="AI137" s="181"/>
      <c r="AJ137" s="181"/>
      <c r="AK137" s="181"/>
      <c r="AL137" s="181"/>
      <c r="AM137" s="181"/>
      <c r="AN137" s="181"/>
      <c r="AO137" s="181"/>
      <c r="AP137" s="181"/>
      <c r="AQ137" s="181"/>
      <c r="AR137" s="181"/>
      <c r="AS137" s="181"/>
      <c r="AT137" s="181"/>
      <c r="AU137" s="181"/>
      <c r="AV137" s="181"/>
      <c r="AW137" s="181"/>
      <c r="AX137" s="181"/>
      <c r="AY137" s="181"/>
      <c r="AZ137" s="181"/>
      <c r="BA137" s="181"/>
      <c r="BB137" s="181"/>
      <c r="BC137" s="181"/>
      <c r="BD137" s="181"/>
      <c r="BE137" s="181"/>
      <c r="BF137" s="181"/>
      <c r="BG137" s="181"/>
      <c r="BH137" s="181"/>
      <c r="BI137" s="181"/>
      <c r="BJ137" s="181"/>
      <c r="BK137" s="181"/>
      <c r="BL137" s="181"/>
      <c r="BM137" s="181"/>
      <c r="BN137" s="181"/>
      <c r="BO137" s="181"/>
      <c r="BP137" s="181"/>
      <c r="BQ137" s="181"/>
      <c r="BR137" s="181"/>
      <c r="BS137" s="181"/>
      <c r="BT137" s="181"/>
      <c r="BU137" s="181"/>
      <c r="BV137" s="181"/>
      <c r="BW137" s="181"/>
      <c r="BX137" s="181"/>
      <c r="BY137" s="181"/>
      <c r="BZ137" s="181"/>
      <c r="CA137" s="181"/>
      <c r="CB137" s="181"/>
      <c r="CC137" s="181"/>
      <c r="CD137" s="181"/>
      <c r="CE137" s="181"/>
      <c r="CF137" s="181"/>
      <c r="CG137" s="181"/>
      <c r="CH137" s="181"/>
      <c r="CI137" s="181"/>
      <c r="CJ137" s="85"/>
    </row>
    <row r="138" spans="1:88" x14ac:dyDescent="0.25">
      <c r="A138" s="181"/>
      <c r="B138" s="181"/>
      <c r="C138" s="181"/>
      <c r="D138" s="181"/>
      <c r="E138" s="181"/>
      <c r="F138" s="181"/>
      <c r="G138" s="181"/>
      <c r="H138" s="181"/>
      <c r="I138" s="181"/>
      <c r="J138" s="181"/>
      <c r="K138" s="181"/>
      <c r="L138" s="181"/>
      <c r="M138" s="181"/>
      <c r="N138" s="181"/>
      <c r="O138" s="181"/>
      <c r="P138" s="181"/>
      <c r="Q138" s="181"/>
      <c r="R138" s="181"/>
      <c r="S138" s="181"/>
      <c r="T138" s="181"/>
      <c r="U138" s="181"/>
      <c r="V138" s="181"/>
      <c r="W138" s="181"/>
      <c r="X138" s="181"/>
      <c r="Y138" s="181"/>
      <c r="Z138" s="181"/>
      <c r="AA138" s="181"/>
      <c r="AB138" s="181"/>
      <c r="AC138" s="181"/>
      <c r="AD138" s="181"/>
      <c r="AE138" s="181"/>
      <c r="AF138" s="181"/>
      <c r="AG138" s="181"/>
      <c r="AH138" s="181"/>
      <c r="AI138" s="181"/>
      <c r="AJ138" s="181"/>
      <c r="AK138" s="181"/>
      <c r="AL138" s="181"/>
      <c r="AM138" s="181"/>
      <c r="AN138" s="181"/>
      <c r="AO138" s="181"/>
      <c r="AP138" s="181"/>
      <c r="AQ138" s="181"/>
      <c r="AR138" s="181"/>
      <c r="AS138" s="181"/>
      <c r="AT138" s="181"/>
      <c r="AU138" s="181"/>
      <c r="AV138" s="181"/>
      <c r="AW138" s="181"/>
      <c r="AX138" s="181"/>
      <c r="AY138" s="181"/>
      <c r="AZ138" s="181"/>
      <c r="BA138" s="181"/>
      <c r="BB138" s="181"/>
      <c r="BC138" s="181"/>
      <c r="BD138" s="181"/>
      <c r="BE138" s="181"/>
      <c r="BF138" s="181"/>
      <c r="BG138" s="181"/>
      <c r="BH138" s="181"/>
      <c r="BI138" s="181"/>
      <c r="BJ138" s="181"/>
      <c r="BK138" s="181"/>
      <c r="BL138" s="181"/>
      <c r="BM138" s="181"/>
      <c r="BN138" s="181"/>
      <c r="BO138" s="181"/>
      <c r="BP138" s="181"/>
      <c r="BQ138" s="181"/>
      <c r="BR138" s="181"/>
      <c r="BS138" s="181"/>
      <c r="BT138" s="181"/>
      <c r="BU138" s="181"/>
      <c r="BV138" s="181"/>
      <c r="BW138" s="181"/>
      <c r="BX138" s="181"/>
      <c r="BY138" s="181"/>
      <c r="BZ138" s="181"/>
      <c r="CA138" s="181"/>
      <c r="CB138" s="181"/>
      <c r="CC138" s="181"/>
      <c r="CD138" s="181"/>
      <c r="CE138" s="181"/>
      <c r="CF138" s="181"/>
      <c r="CG138" s="181"/>
      <c r="CH138" s="181"/>
      <c r="CI138" s="181"/>
      <c r="CJ138" s="85"/>
    </row>
    <row r="139" spans="1:88" x14ac:dyDescent="0.25">
      <c r="A139" s="181"/>
      <c r="B139" s="181"/>
      <c r="C139" s="181"/>
      <c r="D139" s="181"/>
      <c r="E139" s="181"/>
      <c r="F139" s="181"/>
      <c r="G139" s="181"/>
      <c r="H139" s="181"/>
      <c r="I139" s="181"/>
      <c r="J139" s="181"/>
      <c r="K139" s="181"/>
      <c r="L139" s="181"/>
      <c r="M139" s="181"/>
      <c r="N139" s="181"/>
      <c r="O139" s="181"/>
      <c r="P139" s="181"/>
      <c r="Q139" s="181"/>
      <c r="R139" s="181"/>
      <c r="S139" s="181"/>
      <c r="T139" s="181"/>
      <c r="U139" s="181"/>
      <c r="V139" s="181"/>
      <c r="W139" s="181"/>
      <c r="X139" s="181"/>
      <c r="Y139" s="181"/>
      <c r="Z139" s="181"/>
      <c r="AA139" s="181"/>
      <c r="AB139" s="181"/>
      <c r="AC139" s="181"/>
      <c r="AD139" s="181"/>
      <c r="AE139" s="181"/>
      <c r="AF139" s="181"/>
      <c r="AG139" s="181"/>
      <c r="AH139" s="181"/>
      <c r="AI139" s="181"/>
      <c r="AJ139" s="181"/>
      <c r="AK139" s="181"/>
      <c r="AL139" s="181"/>
      <c r="AM139" s="181"/>
      <c r="AN139" s="181"/>
      <c r="AO139" s="181"/>
      <c r="AP139" s="181"/>
      <c r="AQ139" s="181"/>
      <c r="AR139" s="181"/>
      <c r="AS139" s="181"/>
      <c r="AT139" s="181"/>
      <c r="AU139" s="181"/>
      <c r="AV139" s="181"/>
      <c r="AW139" s="181"/>
      <c r="AX139" s="181"/>
      <c r="AY139" s="181"/>
      <c r="AZ139" s="181"/>
      <c r="BA139" s="181"/>
      <c r="BB139" s="181"/>
      <c r="BC139" s="181"/>
      <c r="BD139" s="181"/>
      <c r="BE139" s="181"/>
      <c r="BF139" s="181"/>
      <c r="BG139" s="181"/>
      <c r="BH139" s="181"/>
      <c r="BI139" s="181"/>
      <c r="BJ139" s="181"/>
      <c r="BK139" s="181"/>
      <c r="BL139" s="181"/>
      <c r="BM139" s="181"/>
      <c r="BN139" s="181"/>
      <c r="BO139" s="181"/>
      <c r="BP139" s="181"/>
      <c r="BQ139" s="181"/>
      <c r="BR139" s="181"/>
      <c r="BS139" s="181"/>
      <c r="BT139" s="181"/>
      <c r="BU139" s="181"/>
      <c r="BV139" s="181"/>
      <c r="BW139" s="181"/>
      <c r="BX139" s="181"/>
      <c r="BY139" s="181"/>
      <c r="BZ139" s="181"/>
      <c r="CA139" s="181"/>
      <c r="CB139" s="181"/>
      <c r="CC139" s="181"/>
      <c r="CD139" s="181"/>
      <c r="CE139" s="181"/>
      <c r="CF139" s="181"/>
      <c r="CG139" s="181"/>
      <c r="CH139" s="181"/>
      <c r="CI139" s="181"/>
      <c r="CJ139" s="85"/>
    </row>
    <row r="140" spans="1:88" ht="11.25" customHeight="1" x14ac:dyDescent="0.25">
      <c r="A140" s="180" t="s">
        <v>1744</v>
      </c>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c r="AA140" s="180"/>
      <c r="AB140" s="180"/>
      <c r="AC140" s="180"/>
      <c r="AD140" s="180"/>
      <c r="AE140" s="180"/>
      <c r="AF140" s="180"/>
      <c r="AG140" s="180"/>
      <c r="AH140" s="180"/>
      <c r="AI140" s="180"/>
      <c r="AJ140" s="180"/>
      <c r="AK140" s="180"/>
      <c r="AL140" s="180"/>
      <c r="AM140" s="180"/>
      <c r="AN140" s="180"/>
      <c r="AO140" s="180"/>
      <c r="AP140" s="180"/>
      <c r="AQ140" s="180"/>
      <c r="AR140" s="180"/>
      <c r="AS140" s="180"/>
      <c r="AT140" s="180"/>
      <c r="AU140" s="180"/>
      <c r="AV140" s="180"/>
      <c r="AW140" s="180"/>
      <c r="AX140" s="180"/>
      <c r="AY140" s="180"/>
      <c r="AZ140" s="180"/>
      <c r="BA140" s="180"/>
      <c r="BB140" s="180"/>
      <c r="BC140" s="180"/>
      <c r="BD140" s="180"/>
      <c r="BE140" s="180"/>
      <c r="BF140" s="180"/>
      <c r="BG140" s="180"/>
      <c r="BH140" s="180"/>
      <c r="BI140" s="180"/>
      <c r="BJ140" s="180"/>
      <c r="BK140" s="180"/>
      <c r="BL140" s="180"/>
      <c r="BM140" s="180"/>
      <c r="BN140" s="180"/>
      <c r="BO140" s="180"/>
      <c r="BP140" s="180"/>
      <c r="BQ140" s="180"/>
      <c r="BR140" s="180"/>
      <c r="BS140" s="180"/>
      <c r="BT140" s="180"/>
      <c r="BU140" s="180"/>
      <c r="BV140" s="180"/>
      <c r="BW140" s="180"/>
      <c r="BX140" s="180"/>
      <c r="BY140" s="180"/>
      <c r="BZ140" s="180"/>
      <c r="CA140" s="180"/>
      <c r="CB140" s="180"/>
      <c r="CC140" s="180"/>
      <c r="CD140" s="180"/>
      <c r="CE140" s="180"/>
      <c r="CF140" s="180"/>
      <c r="CG140" s="180"/>
      <c r="CH140" s="180"/>
      <c r="CI140" s="180"/>
      <c r="CJ140" s="85"/>
    </row>
    <row r="141" spans="1:88" x14ac:dyDescent="0.25">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c r="AA141" s="180"/>
      <c r="AB141" s="180"/>
      <c r="AC141" s="180"/>
      <c r="AD141" s="180"/>
      <c r="AE141" s="180"/>
      <c r="AF141" s="180"/>
      <c r="AG141" s="180"/>
      <c r="AH141" s="180"/>
      <c r="AI141" s="180"/>
      <c r="AJ141" s="180"/>
      <c r="AK141" s="180"/>
      <c r="AL141" s="180"/>
      <c r="AM141" s="180"/>
      <c r="AN141" s="180"/>
      <c r="AO141" s="180"/>
      <c r="AP141" s="180"/>
      <c r="AQ141" s="180"/>
      <c r="AR141" s="180"/>
      <c r="AS141" s="180"/>
      <c r="AT141" s="180"/>
      <c r="AU141" s="180"/>
      <c r="AV141" s="180"/>
      <c r="AW141" s="180"/>
      <c r="AX141" s="180"/>
      <c r="AY141" s="180"/>
      <c r="AZ141" s="180"/>
      <c r="BA141" s="180"/>
      <c r="BB141" s="180"/>
      <c r="BC141" s="180"/>
      <c r="BD141" s="180"/>
      <c r="BE141" s="180"/>
      <c r="BF141" s="180"/>
      <c r="BG141" s="180"/>
      <c r="BH141" s="180"/>
      <c r="BI141" s="180"/>
      <c r="BJ141" s="180"/>
      <c r="BK141" s="180"/>
      <c r="BL141" s="180"/>
      <c r="BM141" s="180"/>
      <c r="BN141" s="180"/>
      <c r="BO141" s="180"/>
      <c r="BP141" s="180"/>
      <c r="BQ141" s="180"/>
      <c r="BR141" s="180"/>
      <c r="BS141" s="180"/>
      <c r="BT141" s="180"/>
      <c r="BU141" s="180"/>
      <c r="BV141" s="180"/>
      <c r="BW141" s="180"/>
      <c r="BX141" s="180"/>
      <c r="BY141" s="180"/>
      <c r="BZ141" s="180"/>
      <c r="CA141" s="180"/>
      <c r="CB141" s="180"/>
      <c r="CC141" s="180"/>
      <c r="CD141" s="180"/>
      <c r="CE141" s="180"/>
      <c r="CF141" s="180"/>
      <c r="CG141" s="180"/>
      <c r="CH141" s="180"/>
      <c r="CI141" s="180"/>
      <c r="CJ141" s="85"/>
    </row>
    <row r="142" spans="1:88" ht="11.25" customHeight="1" x14ac:dyDescent="0.25">
      <c r="A142" s="180" t="s">
        <v>1743</v>
      </c>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c r="AA142" s="180"/>
      <c r="AB142" s="180"/>
      <c r="AC142" s="180"/>
      <c r="AD142" s="180"/>
      <c r="AE142" s="180"/>
      <c r="AF142" s="180"/>
      <c r="AG142" s="180"/>
      <c r="AH142" s="180"/>
      <c r="AI142" s="180"/>
      <c r="AJ142" s="180"/>
      <c r="AK142" s="180"/>
      <c r="AL142" s="180"/>
      <c r="AM142" s="180"/>
      <c r="AN142" s="180"/>
      <c r="AO142" s="180"/>
      <c r="AP142" s="180"/>
      <c r="AQ142" s="180"/>
      <c r="AR142" s="180"/>
      <c r="AS142" s="180"/>
      <c r="AT142" s="180"/>
      <c r="AU142" s="180"/>
      <c r="AV142" s="180"/>
      <c r="AW142" s="180"/>
      <c r="AX142" s="180"/>
      <c r="AY142" s="180"/>
      <c r="AZ142" s="180"/>
      <c r="BA142" s="180"/>
      <c r="BB142" s="180"/>
      <c r="BC142" s="180"/>
      <c r="BD142" s="180"/>
      <c r="BE142" s="180"/>
      <c r="BF142" s="180"/>
      <c r="BG142" s="180"/>
      <c r="BH142" s="180"/>
      <c r="BI142" s="180"/>
      <c r="BJ142" s="180"/>
      <c r="BK142" s="180"/>
      <c r="BL142" s="180"/>
      <c r="BM142" s="180"/>
      <c r="BN142" s="180"/>
      <c r="BO142" s="180"/>
      <c r="BP142" s="180"/>
      <c r="BQ142" s="180"/>
      <c r="BR142" s="180"/>
      <c r="BS142" s="180"/>
      <c r="BT142" s="180"/>
      <c r="BU142" s="180"/>
      <c r="BV142" s="180"/>
      <c r="BW142" s="180"/>
      <c r="BX142" s="180"/>
      <c r="BY142" s="180"/>
      <c r="BZ142" s="180"/>
      <c r="CA142" s="180"/>
      <c r="CB142" s="180"/>
      <c r="CC142" s="180"/>
      <c r="CD142" s="180"/>
      <c r="CE142" s="180"/>
      <c r="CF142" s="180"/>
      <c r="CG142" s="180"/>
      <c r="CH142" s="180"/>
      <c r="CI142" s="180"/>
      <c r="CJ142" s="85"/>
    </row>
    <row r="143" spans="1:88" x14ac:dyDescent="0.25">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c r="AA143" s="180"/>
      <c r="AB143" s="180"/>
      <c r="AC143" s="180"/>
      <c r="AD143" s="180"/>
      <c r="AE143" s="180"/>
      <c r="AF143" s="180"/>
      <c r="AG143" s="180"/>
      <c r="AH143" s="180"/>
      <c r="AI143" s="180"/>
      <c r="AJ143" s="180"/>
      <c r="AK143" s="180"/>
      <c r="AL143" s="180"/>
      <c r="AM143" s="180"/>
      <c r="AN143" s="180"/>
      <c r="AO143" s="180"/>
      <c r="AP143" s="180"/>
      <c r="AQ143" s="180"/>
      <c r="AR143" s="180"/>
      <c r="AS143" s="180"/>
      <c r="AT143" s="180"/>
      <c r="AU143" s="180"/>
      <c r="AV143" s="180"/>
      <c r="AW143" s="180"/>
      <c r="AX143" s="180"/>
      <c r="AY143" s="180"/>
      <c r="AZ143" s="180"/>
      <c r="BA143" s="180"/>
      <c r="BB143" s="180"/>
      <c r="BC143" s="180"/>
      <c r="BD143" s="180"/>
      <c r="BE143" s="180"/>
      <c r="BF143" s="180"/>
      <c r="BG143" s="180"/>
      <c r="BH143" s="180"/>
      <c r="BI143" s="180"/>
      <c r="BJ143" s="180"/>
      <c r="BK143" s="180"/>
      <c r="BL143" s="180"/>
      <c r="BM143" s="180"/>
      <c r="BN143" s="180"/>
      <c r="BO143" s="180"/>
      <c r="BP143" s="180"/>
      <c r="BQ143" s="180"/>
      <c r="BR143" s="180"/>
      <c r="BS143" s="180"/>
      <c r="BT143" s="180"/>
      <c r="BU143" s="180"/>
      <c r="BV143" s="180"/>
      <c r="BW143" s="180"/>
      <c r="BX143" s="180"/>
      <c r="BY143" s="180"/>
      <c r="BZ143" s="180"/>
      <c r="CA143" s="180"/>
      <c r="CB143" s="180"/>
      <c r="CC143" s="180"/>
      <c r="CD143" s="180"/>
      <c r="CE143" s="180"/>
      <c r="CF143" s="180"/>
      <c r="CG143" s="180"/>
      <c r="CH143" s="180"/>
      <c r="CI143" s="180"/>
      <c r="CJ143" s="85"/>
    </row>
    <row r="144" spans="1:88" x14ac:dyDescent="0.25">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c r="AA144" s="180"/>
      <c r="AB144" s="180"/>
      <c r="AC144" s="180"/>
      <c r="AD144" s="180"/>
      <c r="AE144" s="180"/>
      <c r="AF144" s="180"/>
      <c r="AG144" s="180"/>
      <c r="AH144" s="180"/>
      <c r="AI144" s="180"/>
      <c r="AJ144" s="180"/>
      <c r="AK144" s="180"/>
      <c r="AL144" s="180"/>
      <c r="AM144" s="180"/>
      <c r="AN144" s="180"/>
      <c r="AO144" s="180"/>
      <c r="AP144" s="180"/>
      <c r="AQ144" s="180"/>
      <c r="AR144" s="180"/>
      <c r="AS144" s="180"/>
      <c r="AT144" s="180"/>
      <c r="AU144" s="180"/>
      <c r="AV144" s="180"/>
      <c r="AW144" s="180"/>
      <c r="AX144" s="180"/>
      <c r="AY144" s="180"/>
      <c r="AZ144" s="180"/>
      <c r="BA144" s="180"/>
      <c r="BB144" s="180"/>
      <c r="BC144" s="180"/>
      <c r="BD144" s="180"/>
      <c r="BE144" s="180"/>
      <c r="BF144" s="180"/>
      <c r="BG144" s="180"/>
      <c r="BH144" s="180"/>
      <c r="BI144" s="180"/>
      <c r="BJ144" s="180"/>
      <c r="BK144" s="180"/>
      <c r="BL144" s="180"/>
      <c r="BM144" s="180"/>
      <c r="BN144" s="180"/>
      <c r="BO144" s="180"/>
      <c r="BP144" s="180"/>
      <c r="BQ144" s="180"/>
      <c r="BR144" s="180"/>
      <c r="BS144" s="180"/>
      <c r="BT144" s="180"/>
      <c r="BU144" s="180"/>
      <c r="BV144" s="180"/>
      <c r="BW144" s="180"/>
      <c r="BX144" s="180"/>
      <c r="BY144" s="180"/>
      <c r="BZ144" s="180"/>
      <c r="CA144" s="180"/>
      <c r="CB144" s="180"/>
      <c r="CC144" s="180"/>
      <c r="CD144" s="180"/>
      <c r="CE144" s="180"/>
      <c r="CF144" s="180"/>
      <c r="CG144" s="180"/>
      <c r="CH144" s="180"/>
      <c r="CI144" s="180"/>
      <c r="CJ144" s="85"/>
    </row>
    <row r="145" spans="1:88" x14ac:dyDescent="0.25">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c r="AA145" s="180"/>
      <c r="AB145" s="180"/>
      <c r="AC145" s="180"/>
      <c r="AD145" s="180"/>
      <c r="AE145" s="180"/>
      <c r="AF145" s="180"/>
      <c r="AG145" s="180"/>
      <c r="AH145" s="180"/>
      <c r="AI145" s="180"/>
      <c r="AJ145" s="180"/>
      <c r="AK145" s="180"/>
      <c r="AL145" s="180"/>
      <c r="AM145" s="180"/>
      <c r="AN145" s="180"/>
      <c r="AO145" s="180"/>
      <c r="AP145" s="180"/>
      <c r="AQ145" s="180"/>
      <c r="AR145" s="180"/>
      <c r="AS145" s="180"/>
      <c r="AT145" s="180"/>
      <c r="AU145" s="180"/>
      <c r="AV145" s="180"/>
      <c r="AW145" s="180"/>
      <c r="AX145" s="180"/>
      <c r="AY145" s="180"/>
      <c r="AZ145" s="180"/>
      <c r="BA145" s="180"/>
      <c r="BB145" s="180"/>
      <c r="BC145" s="180"/>
      <c r="BD145" s="180"/>
      <c r="BE145" s="180"/>
      <c r="BF145" s="180"/>
      <c r="BG145" s="180"/>
      <c r="BH145" s="180"/>
      <c r="BI145" s="180"/>
      <c r="BJ145" s="180"/>
      <c r="BK145" s="180"/>
      <c r="BL145" s="180"/>
      <c r="BM145" s="180"/>
      <c r="BN145" s="180"/>
      <c r="BO145" s="180"/>
      <c r="BP145" s="180"/>
      <c r="BQ145" s="180"/>
      <c r="BR145" s="180"/>
      <c r="BS145" s="180"/>
      <c r="BT145" s="180"/>
      <c r="BU145" s="180"/>
      <c r="BV145" s="180"/>
      <c r="BW145" s="180"/>
      <c r="BX145" s="180"/>
      <c r="BY145" s="180"/>
      <c r="BZ145" s="180"/>
      <c r="CA145" s="180"/>
      <c r="CB145" s="180"/>
      <c r="CC145" s="180"/>
      <c r="CD145" s="180"/>
      <c r="CE145" s="180"/>
      <c r="CF145" s="180"/>
      <c r="CG145" s="180"/>
      <c r="CH145" s="180"/>
      <c r="CI145" s="180"/>
      <c r="CJ145" s="85"/>
    </row>
    <row r="146" spans="1:88" x14ac:dyDescent="0.25">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c r="AA146" s="180"/>
      <c r="AB146" s="180"/>
      <c r="AC146" s="180"/>
      <c r="AD146" s="180"/>
      <c r="AE146" s="180"/>
      <c r="AF146" s="180"/>
      <c r="AG146" s="180"/>
      <c r="AH146" s="180"/>
      <c r="AI146" s="180"/>
      <c r="AJ146" s="180"/>
      <c r="AK146" s="180"/>
      <c r="AL146" s="180"/>
      <c r="AM146" s="180"/>
      <c r="AN146" s="180"/>
      <c r="AO146" s="180"/>
      <c r="AP146" s="180"/>
      <c r="AQ146" s="180"/>
      <c r="AR146" s="180"/>
      <c r="AS146" s="180"/>
      <c r="AT146" s="180"/>
      <c r="AU146" s="180"/>
      <c r="AV146" s="180"/>
      <c r="AW146" s="180"/>
      <c r="AX146" s="180"/>
      <c r="AY146" s="180"/>
      <c r="AZ146" s="180"/>
      <c r="BA146" s="180"/>
      <c r="BB146" s="180"/>
      <c r="BC146" s="180"/>
      <c r="BD146" s="180"/>
      <c r="BE146" s="180"/>
      <c r="BF146" s="180"/>
      <c r="BG146" s="180"/>
      <c r="BH146" s="180"/>
      <c r="BI146" s="180"/>
      <c r="BJ146" s="180"/>
      <c r="BK146" s="180"/>
      <c r="BL146" s="180"/>
      <c r="BM146" s="180"/>
      <c r="BN146" s="180"/>
      <c r="BO146" s="180"/>
      <c r="BP146" s="180"/>
      <c r="BQ146" s="180"/>
      <c r="BR146" s="180"/>
      <c r="BS146" s="180"/>
      <c r="BT146" s="180"/>
      <c r="BU146" s="180"/>
      <c r="BV146" s="180"/>
      <c r="BW146" s="180"/>
      <c r="BX146" s="180"/>
      <c r="BY146" s="180"/>
      <c r="BZ146" s="180"/>
      <c r="CA146" s="180"/>
      <c r="CB146" s="180"/>
      <c r="CC146" s="180"/>
      <c r="CD146" s="180"/>
      <c r="CE146" s="180"/>
      <c r="CF146" s="180"/>
      <c r="CG146" s="180"/>
      <c r="CH146" s="180"/>
      <c r="CI146" s="180"/>
      <c r="CJ146" s="85"/>
    </row>
    <row r="147" spans="1:88" x14ac:dyDescent="0.25">
      <c r="A147" s="180" t="s">
        <v>1742</v>
      </c>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c r="AA147" s="180"/>
      <c r="AB147" s="180"/>
      <c r="AC147" s="180"/>
      <c r="AD147" s="180"/>
      <c r="AE147" s="180"/>
      <c r="AF147" s="180"/>
      <c r="AG147" s="180"/>
      <c r="AH147" s="180"/>
      <c r="AI147" s="180"/>
      <c r="AJ147" s="180"/>
      <c r="AK147" s="180"/>
      <c r="AL147" s="180"/>
      <c r="AM147" s="180"/>
      <c r="AN147" s="180"/>
      <c r="AO147" s="180"/>
      <c r="AP147" s="180"/>
      <c r="AQ147" s="180"/>
      <c r="AR147" s="180"/>
      <c r="AS147" s="180"/>
      <c r="AT147" s="180"/>
      <c r="AU147" s="180"/>
      <c r="AV147" s="180"/>
      <c r="AW147" s="180"/>
      <c r="AX147" s="180"/>
      <c r="AY147" s="180"/>
      <c r="AZ147" s="180"/>
      <c r="BA147" s="180"/>
      <c r="BB147" s="180"/>
      <c r="BC147" s="180"/>
      <c r="BD147" s="180"/>
      <c r="BE147" s="180"/>
      <c r="BF147" s="180"/>
      <c r="BG147" s="180"/>
      <c r="BH147" s="180"/>
      <c r="BI147" s="180"/>
      <c r="BJ147" s="180"/>
      <c r="BK147" s="180"/>
      <c r="BL147" s="180"/>
      <c r="BM147" s="180"/>
      <c r="BN147" s="180"/>
      <c r="BO147" s="180"/>
      <c r="BP147" s="180"/>
      <c r="BQ147" s="180"/>
      <c r="BR147" s="180"/>
      <c r="BS147" s="180"/>
      <c r="BT147" s="180"/>
      <c r="BU147" s="180"/>
      <c r="BV147" s="180"/>
      <c r="BW147" s="180"/>
      <c r="BX147" s="180"/>
      <c r="BY147" s="180"/>
      <c r="BZ147" s="180"/>
      <c r="CA147" s="180"/>
      <c r="CB147" s="180"/>
      <c r="CC147" s="180"/>
      <c r="CD147" s="180"/>
      <c r="CE147" s="180"/>
      <c r="CF147" s="180"/>
      <c r="CG147" s="180"/>
      <c r="CH147" s="180"/>
      <c r="CI147" s="180"/>
      <c r="CJ147" s="85"/>
    </row>
    <row r="148" spans="1:88" x14ac:dyDescent="0.25">
      <c r="A148" s="181" t="s">
        <v>1741</v>
      </c>
      <c r="B148" s="181"/>
      <c r="C148" s="181"/>
      <c r="D148" s="181"/>
      <c r="E148" s="181"/>
      <c r="F148" s="181"/>
      <c r="G148" s="181"/>
      <c r="H148" s="181"/>
      <c r="I148" s="181"/>
      <c r="J148" s="181"/>
      <c r="K148" s="181"/>
      <c r="L148" s="181"/>
      <c r="M148" s="181"/>
      <c r="N148" s="181"/>
      <c r="O148" s="181"/>
      <c r="P148" s="181"/>
      <c r="Q148" s="181"/>
      <c r="R148" s="181"/>
      <c r="S148" s="181"/>
      <c r="T148" s="181"/>
      <c r="U148" s="181"/>
      <c r="V148" s="181"/>
      <c r="W148" s="181"/>
      <c r="X148" s="181"/>
      <c r="Y148" s="181"/>
      <c r="Z148" s="181"/>
      <c r="AA148" s="181"/>
      <c r="AB148" s="181"/>
      <c r="AC148" s="181"/>
      <c r="AD148" s="181"/>
      <c r="AE148" s="181"/>
      <c r="AF148" s="181"/>
      <c r="AG148" s="181"/>
      <c r="AH148" s="181"/>
      <c r="AI148" s="181"/>
      <c r="AJ148" s="181"/>
      <c r="AK148" s="181"/>
      <c r="AL148" s="181"/>
      <c r="AM148" s="181"/>
      <c r="AN148" s="181"/>
      <c r="AO148" s="181"/>
      <c r="AP148" s="181"/>
      <c r="AQ148" s="181"/>
      <c r="AR148" s="181"/>
      <c r="AS148" s="181"/>
      <c r="AT148" s="181"/>
      <c r="AU148" s="181"/>
      <c r="AV148" s="181"/>
      <c r="AW148" s="181"/>
      <c r="AX148" s="181"/>
      <c r="AY148" s="181"/>
      <c r="AZ148" s="181"/>
      <c r="BA148" s="181"/>
      <c r="BB148" s="181"/>
      <c r="BC148" s="181"/>
      <c r="BD148" s="181"/>
      <c r="BE148" s="181"/>
      <c r="BF148" s="181"/>
      <c r="BG148" s="181"/>
      <c r="BH148" s="181"/>
      <c r="BI148" s="181"/>
      <c r="BJ148" s="181"/>
      <c r="BK148" s="181"/>
      <c r="BL148" s="181"/>
      <c r="BM148" s="181"/>
      <c r="BN148" s="181"/>
      <c r="BO148" s="181"/>
      <c r="BP148" s="181"/>
      <c r="BQ148" s="181"/>
      <c r="BR148" s="181"/>
      <c r="BS148" s="181"/>
      <c r="BT148" s="181"/>
      <c r="BU148" s="181"/>
      <c r="BV148" s="181"/>
      <c r="BW148" s="181"/>
      <c r="BX148" s="181"/>
      <c r="BY148" s="181"/>
      <c r="BZ148" s="181"/>
      <c r="CA148" s="181"/>
      <c r="CB148" s="181"/>
      <c r="CC148" s="181"/>
      <c r="CD148" s="181"/>
      <c r="CE148" s="181"/>
      <c r="CF148" s="181"/>
      <c r="CG148" s="181"/>
      <c r="CH148" s="181"/>
      <c r="CI148" s="181"/>
      <c r="CJ148" s="85"/>
    </row>
    <row r="149" spans="1:88" x14ac:dyDescent="0.25">
      <c r="A149" s="181"/>
      <c r="B149" s="181"/>
      <c r="C149" s="181"/>
      <c r="D149" s="181"/>
      <c r="E149" s="181"/>
      <c r="F149" s="181"/>
      <c r="G149" s="181"/>
      <c r="H149" s="181"/>
      <c r="I149" s="181"/>
      <c r="J149" s="181"/>
      <c r="K149" s="181"/>
      <c r="L149" s="181"/>
      <c r="M149" s="181"/>
      <c r="N149" s="181"/>
      <c r="O149" s="181"/>
      <c r="P149" s="181"/>
      <c r="Q149" s="181"/>
      <c r="R149" s="181"/>
      <c r="S149" s="181"/>
      <c r="T149" s="181"/>
      <c r="U149" s="181"/>
      <c r="V149" s="181"/>
      <c r="W149" s="181"/>
      <c r="X149" s="181"/>
      <c r="Y149" s="181"/>
      <c r="Z149" s="181"/>
      <c r="AA149" s="181"/>
      <c r="AB149" s="181"/>
      <c r="AC149" s="181"/>
      <c r="AD149" s="181"/>
      <c r="AE149" s="181"/>
      <c r="AF149" s="181"/>
      <c r="AG149" s="181"/>
      <c r="AH149" s="181"/>
      <c r="AI149" s="181"/>
      <c r="AJ149" s="181"/>
      <c r="AK149" s="181"/>
      <c r="AL149" s="181"/>
      <c r="AM149" s="181"/>
      <c r="AN149" s="181"/>
      <c r="AO149" s="181"/>
      <c r="AP149" s="181"/>
      <c r="AQ149" s="181"/>
      <c r="AR149" s="181"/>
      <c r="AS149" s="181"/>
      <c r="AT149" s="181"/>
      <c r="AU149" s="181"/>
      <c r="AV149" s="181"/>
      <c r="AW149" s="181"/>
      <c r="AX149" s="181"/>
      <c r="AY149" s="181"/>
      <c r="AZ149" s="181"/>
      <c r="BA149" s="181"/>
      <c r="BB149" s="181"/>
      <c r="BC149" s="181"/>
      <c r="BD149" s="181"/>
      <c r="BE149" s="181"/>
      <c r="BF149" s="181"/>
      <c r="BG149" s="181"/>
      <c r="BH149" s="181"/>
      <c r="BI149" s="181"/>
      <c r="BJ149" s="181"/>
      <c r="BK149" s="181"/>
      <c r="BL149" s="181"/>
      <c r="BM149" s="181"/>
      <c r="BN149" s="181"/>
      <c r="BO149" s="181"/>
      <c r="BP149" s="181"/>
      <c r="BQ149" s="181"/>
      <c r="BR149" s="181"/>
      <c r="BS149" s="181"/>
      <c r="BT149" s="181"/>
      <c r="BU149" s="181"/>
      <c r="BV149" s="181"/>
      <c r="BW149" s="181"/>
      <c r="BX149" s="181"/>
      <c r="BY149" s="181"/>
      <c r="BZ149" s="181"/>
      <c r="CA149" s="181"/>
      <c r="CB149" s="181"/>
      <c r="CC149" s="181"/>
      <c r="CD149" s="181"/>
      <c r="CE149" s="181"/>
      <c r="CF149" s="181"/>
      <c r="CG149" s="181"/>
      <c r="CH149" s="181"/>
      <c r="CI149" s="181"/>
      <c r="CJ149" s="85"/>
    </row>
    <row r="150" spans="1:88" x14ac:dyDescent="0.25">
      <c r="A150" s="181" t="s">
        <v>1740</v>
      </c>
      <c r="B150" s="181"/>
      <c r="C150" s="181"/>
      <c r="D150" s="181"/>
      <c r="E150" s="181"/>
      <c r="F150" s="181"/>
      <c r="G150" s="181"/>
      <c r="H150" s="181"/>
      <c r="I150" s="181"/>
      <c r="J150" s="181"/>
      <c r="K150" s="181"/>
      <c r="L150" s="181"/>
      <c r="M150" s="181"/>
      <c r="N150" s="181"/>
      <c r="O150" s="181"/>
      <c r="P150" s="181"/>
      <c r="Q150" s="181"/>
      <c r="R150" s="181"/>
      <c r="S150" s="181"/>
      <c r="T150" s="181"/>
      <c r="U150" s="181"/>
      <c r="V150" s="181"/>
      <c r="W150" s="181"/>
      <c r="X150" s="181"/>
      <c r="Y150" s="181"/>
      <c r="Z150" s="181"/>
      <c r="AA150" s="181"/>
      <c r="AB150" s="181"/>
      <c r="AC150" s="181"/>
      <c r="AD150" s="181"/>
      <c r="AE150" s="181"/>
      <c r="AF150" s="181"/>
      <c r="AG150" s="181"/>
      <c r="AH150" s="181"/>
      <c r="AI150" s="181"/>
      <c r="AJ150" s="181"/>
      <c r="AK150" s="181"/>
      <c r="AL150" s="181"/>
      <c r="AM150" s="181"/>
      <c r="AN150" s="181"/>
      <c r="AO150" s="181"/>
      <c r="AP150" s="181"/>
      <c r="AQ150" s="181"/>
      <c r="AR150" s="181"/>
      <c r="AS150" s="181"/>
      <c r="AT150" s="181"/>
      <c r="AU150" s="181"/>
      <c r="AV150" s="181"/>
      <c r="AW150" s="181"/>
      <c r="AX150" s="181"/>
      <c r="AY150" s="181"/>
      <c r="AZ150" s="181"/>
      <c r="BA150" s="181"/>
      <c r="BB150" s="181"/>
      <c r="BC150" s="181"/>
      <c r="BD150" s="181"/>
      <c r="BE150" s="181"/>
      <c r="BF150" s="181"/>
      <c r="BG150" s="181"/>
      <c r="BH150" s="181"/>
      <c r="BI150" s="181"/>
      <c r="BJ150" s="181"/>
      <c r="BK150" s="181"/>
      <c r="BL150" s="181"/>
      <c r="BM150" s="181"/>
      <c r="BN150" s="181"/>
      <c r="BO150" s="181"/>
      <c r="BP150" s="181"/>
      <c r="BQ150" s="181"/>
      <c r="BR150" s="181"/>
      <c r="BS150" s="181"/>
      <c r="BT150" s="181"/>
      <c r="BU150" s="181"/>
      <c r="BV150" s="181"/>
      <c r="BW150" s="181"/>
      <c r="BX150" s="181"/>
      <c r="BY150" s="181"/>
      <c r="BZ150" s="181"/>
      <c r="CA150" s="181"/>
      <c r="CB150" s="181"/>
      <c r="CC150" s="181"/>
      <c r="CD150" s="181"/>
      <c r="CE150" s="181"/>
      <c r="CF150" s="181"/>
      <c r="CG150" s="181"/>
      <c r="CH150" s="181"/>
      <c r="CI150" s="181"/>
      <c r="CJ150" s="85"/>
    </row>
    <row r="151" spans="1:88" x14ac:dyDescent="0.25">
      <c r="A151" s="181"/>
      <c r="B151" s="181"/>
      <c r="C151" s="181"/>
      <c r="D151" s="181"/>
      <c r="E151" s="181"/>
      <c r="F151" s="181"/>
      <c r="G151" s="181"/>
      <c r="H151" s="181"/>
      <c r="I151" s="181"/>
      <c r="J151" s="181"/>
      <c r="K151" s="181"/>
      <c r="L151" s="181"/>
      <c r="M151" s="181"/>
      <c r="N151" s="181"/>
      <c r="O151" s="181"/>
      <c r="P151" s="181"/>
      <c r="Q151" s="181"/>
      <c r="R151" s="181"/>
      <c r="S151" s="181"/>
      <c r="T151" s="181"/>
      <c r="U151" s="181"/>
      <c r="V151" s="181"/>
      <c r="W151" s="181"/>
      <c r="X151" s="181"/>
      <c r="Y151" s="181"/>
      <c r="Z151" s="181"/>
      <c r="AA151" s="181"/>
      <c r="AB151" s="181"/>
      <c r="AC151" s="181"/>
      <c r="AD151" s="181"/>
      <c r="AE151" s="181"/>
      <c r="AF151" s="181"/>
      <c r="AG151" s="181"/>
      <c r="AH151" s="181"/>
      <c r="AI151" s="181"/>
      <c r="AJ151" s="181"/>
      <c r="AK151" s="181"/>
      <c r="AL151" s="181"/>
      <c r="AM151" s="181"/>
      <c r="AN151" s="181"/>
      <c r="AO151" s="181"/>
      <c r="AP151" s="181"/>
      <c r="AQ151" s="181"/>
      <c r="AR151" s="181"/>
      <c r="AS151" s="181"/>
      <c r="AT151" s="181"/>
      <c r="AU151" s="181"/>
      <c r="AV151" s="181"/>
      <c r="AW151" s="181"/>
      <c r="AX151" s="181"/>
      <c r="AY151" s="181"/>
      <c r="AZ151" s="181"/>
      <c r="BA151" s="181"/>
      <c r="BB151" s="181"/>
      <c r="BC151" s="181"/>
      <c r="BD151" s="181"/>
      <c r="BE151" s="181"/>
      <c r="BF151" s="181"/>
      <c r="BG151" s="181"/>
      <c r="BH151" s="181"/>
      <c r="BI151" s="181"/>
      <c r="BJ151" s="181"/>
      <c r="BK151" s="181"/>
      <c r="BL151" s="181"/>
      <c r="BM151" s="181"/>
      <c r="BN151" s="181"/>
      <c r="BO151" s="181"/>
      <c r="BP151" s="181"/>
      <c r="BQ151" s="181"/>
      <c r="BR151" s="181"/>
      <c r="BS151" s="181"/>
      <c r="BT151" s="181"/>
      <c r="BU151" s="181"/>
      <c r="BV151" s="181"/>
      <c r="BW151" s="181"/>
      <c r="BX151" s="181"/>
      <c r="BY151" s="181"/>
      <c r="BZ151" s="181"/>
      <c r="CA151" s="181"/>
      <c r="CB151" s="181"/>
      <c r="CC151" s="181"/>
      <c r="CD151" s="181"/>
      <c r="CE151" s="181"/>
      <c r="CF151" s="181"/>
      <c r="CG151" s="181"/>
      <c r="CH151" s="181"/>
      <c r="CI151" s="181"/>
      <c r="CJ151" s="85"/>
    </row>
    <row r="152" spans="1:88" x14ac:dyDescent="0.25">
      <c r="A152" s="181"/>
      <c r="B152" s="181"/>
      <c r="C152" s="181"/>
      <c r="D152" s="181"/>
      <c r="E152" s="181"/>
      <c r="F152" s="181"/>
      <c r="G152" s="181"/>
      <c r="H152" s="181"/>
      <c r="I152" s="181"/>
      <c r="J152" s="181"/>
      <c r="K152" s="181"/>
      <c r="L152" s="181"/>
      <c r="M152" s="181"/>
      <c r="N152" s="181"/>
      <c r="O152" s="181"/>
      <c r="P152" s="181"/>
      <c r="Q152" s="181"/>
      <c r="R152" s="181"/>
      <c r="S152" s="181"/>
      <c r="T152" s="181"/>
      <c r="U152" s="181"/>
      <c r="V152" s="181"/>
      <c r="W152" s="181"/>
      <c r="X152" s="181"/>
      <c r="Y152" s="181"/>
      <c r="Z152" s="181"/>
      <c r="AA152" s="181"/>
      <c r="AB152" s="181"/>
      <c r="AC152" s="181"/>
      <c r="AD152" s="181"/>
      <c r="AE152" s="181"/>
      <c r="AF152" s="181"/>
      <c r="AG152" s="181"/>
      <c r="AH152" s="181"/>
      <c r="AI152" s="181"/>
      <c r="AJ152" s="181"/>
      <c r="AK152" s="181"/>
      <c r="AL152" s="181"/>
      <c r="AM152" s="181"/>
      <c r="AN152" s="181"/>
      <c r="AO152" s="181"/>
      <c r="AP152" s="181"/>
      <c r="AQ152" s="181"/>
      <c r="AR152" s="181"/>
      <c r="AS152" s="181"/>
      <c r="AT152" s="181"/>
      <c r="AU152" s="181"/>
      <c r="AV152" s="181"/>
      <c r="AW152" s="181"/>
      <c r="AX152" s="181"/>
      <c r="AY152" s="181"/>
      <c r="AZ152" s="181"/>
      <c r="BA152" s="181"/>
      <c r="BB152" s="181"/>
      <c r="BC152" s="181"/>
      <c r="BD152" s="181"/>
      <c r="BE152" s="181"/>
      <c r="BF152" s="181"/>
      <c r="BG152" s="181"/>
      <c r="BH152" s="181"/>
      <c r="BI152" s="181"/>
      <c r="BJ152" s="181"/>
      <c r="BK152" s="181"/>
      <c r="BL152" s="181"/>
      <c r="BM152" s="181"/>
      <c r="BN152" s="181"/>
      <c r="BO152" s="181"/>
      <c r="BP152" s="181"/>
      <c r="BQ152" s="181"/>
      <c r="BR152" s="181"/>
      <c r="BS152" s="181"/>
      <c r="BT152" s="181"/>
      <c r="BU152" s="181"/>
      <c r="BV152" s="181"/>
      <c r="BW152" s="181"/>
      <c r="BX152" s="181"/>
      <c r="BY152" s="181"/>
      <c r="BZ152" s="181"/>
      <c r="CA152" s="181"/>
      <c r="CB152" s="181"/>
      <c r="CC152" s="181"/>
      <c r="CD152" s="181"/>
      <c r="CE152" s="181"/>
      <c r="CF152" s="181"/>
      <c r="CG152" s="181"/>
      <c r="CH152" s="181"/>
      <c r="CI152" s="181"/>
      <c r="CJ152" s="85"/>
    </row>
    <row r="153" spans="1:88" x14ac:dyDescent="0.25">
      <c r="A153" s="181" t="s">
        <v>1739</v>
      </c>
      <c r="B153" s="181"/>
      <c r="C153" s="181"/>
      <c r="D153" s="181"/>
      <c r="E153" s="181"/>
      <c r="F153" s="181"/>
      <c r="G153" s="181"/>
      <c r="H153" s="181"/>
      <c r="I153" s="181"/>
      <c r="J153" s="181"/>
      <c r="K153" s="181"/>
      <c r="L153" s="181"/>
      <c r="M153" s="181"/>
      <c r="N153" s="181"/>
      <c r="O153" s="181"/>
      <c r="P153" s="181"/>
      <c r="Q153" s="181"/>
      <c r="R153" s="181"/>
      <c r="S153" s="181"/>
      <c r="T153" s="181"/>
      <c r="U153" s="181"/>
      <c r="V153" s="181"/>
      <c r="W153" s="181"/>
      <c r="X153" s="181"/>
      <c r="Y153" s="181"/>
      <c r="Z153" s="181"/>
      <c r="AA153" s="181"/>
      <c r="AB153" s="181"/>
      <c r="AC153" s="181"/>
      <c r="AD153" s="181"/>
      <c r="AE153" s="181"/>
      <c r="AF153" s="181"/>
      <c r="AG153" s="181"/>
      <c r="AH153" s="181"/>
      <c r="AI153" s="181"/>
      <c r="AJ153" s="181"/>
      <c r="AK153" s="181"/>
      <c r="AL153" s="181"/>
      <c r="AM153" s="181"/>
      <c r="AN153" s="181"/>
      <c r="AO153" s="181"/>
      <c r="AP153" s="181"/>
      <c r="AQ153" s="181"/>
      <c r="AR153" s="181"/>
      <c r="AS153" s="181"/>
      <c r="AT153" s="181"/>
      <c r="AU153" s="181"/>
      <c r="AV153" s="181"/>
      <c r="AW153" s="181"/>
      <c r="AX153" s="181"/>
      <c r="AY153" s="181"/>
      <c r="AZ153" s="181"/>
      <c r="BA153" s="181"/>
      <c r="BB153" s="181"/>
      <c r="BC153" s="181"/>
      <c r="BD153" s="181"/>
      <c r="BE153" s="181"/>
      <c r="BF153" s="181"/>
      <c r="BG153" s="181"/>
      <c r="BH153" s="181"/>
      <c r="BI153" s="181"/>
      <c r="BJ153" s="181"/>
      <c r="BK153" s="181"/>
      <c r="BL153" s="181"/>
      <c r="BM153" s="181"/>
      <c r="BN153" s="181"/>
      <c r="BO153" s="181"/>
      <c r="BP153" s="181"/>
      <c r="BQ153" s="181"/>
      <c r="BR153" s="181"/>
      <c r="BS153" s="181"/>
      <c r="BT153" s="181"/>
      <c r="BU153" s="181"/>
      <c r="BV153" s="181"/>
      <c r="BW153" s="181"/>
      <c r="BX153" s="181"/>
      <c r="BY153" s="181"/>
      <c r="BZ153" s="181"/>
      <c r="CA153" s="181"/>
      <c r="CB153" s="181"/>
      <c r="CC153" s="181"/>
      <c r="CD153" s="181"/>
      <c r="CE153" s="181"/>
      <c r="CF153" s="181"/>
      <c r="CG153" s="181"/>
      <c r="CH153" s="181"/>
      <c r="CI153" s="181"/>
      <c r="CJ153" s="85"/>
    </row>
    <row r="154" spans="1:88" x14ac:dyDescent="0.25">
      <c r="A154" s="181"/>
      <c r="B154" s="181"/>
      <c r="C154" s="181"/>
      <c r="D154" s="181"/>
      <c r="E154" s="181"/>
      <c r="F154" s="181"/>
      <c r="G154" s="181"/>
      <c r="H154" s="181"/>
      <c r="I154" s="181"/>
      <c r="J154" s="181"/>
      <c r="K154" s="181"/>
      <c r="L154" s="181"/>
      <c r="M154" s="181"/>
      <c r="N154" s="181"/>
      <c r="O154" s="181"/>
      <c r="P154" s="181"/>
      <c r="Q154" s="181"/>
      <c r="R154" s="181"/>
      <c r="S154" s="181"/>
      <c r="T154" s="181"/>
      <c r="U154" s="181"/>
      <c r="V154" s="181"/>
      <c r="W154" s="181"/>
      <c r="X154" s="181"/>
      <c r="Y154" s="181"/>
      <c r="Z154" s="181"/>
      <c r="AA154" s="181"/>
      <c r="AB154" s="181"/>
      <c r="AC154" s="181"/>
      <c r="AD154" s="181"/>
      <c r="AE154" s="181"/>
      <c r="AF154" s="181"/>
      <c r="AG154" s="181"/>
      <c r="AH154" s="181"/>
      <c r="AI154" s="181"/>
      <c r="AJ154" s="181"/>
      <c r="AK154" s="181"/>
      <c r="AL154" s="181"/>
      <c r="AM154" s="181"/>
      <c r="AN154" s="181"/>
      <c r="AO154" s="181"/>
      <c r="AP154" s="181"/>
      <c r="AQ154" s="181"/>
      <c r="AR154" s="181"/>
      <c r="AS154" s="181"/>
      <c r="AT154" s="181"/>
      <c r="AU154" s="181"/>
      <c r="AV154" s="181"/>
      <c r="AW154" s="181"/>
      <c r="AX154" s="181"/>
      <c r="AY154" s="181"/>
      <c r="AZ154" s="181"/>
      <c r="BA154" s="181"/>
      <c r="BB154" s="181"/>
      <c r="BC154" s="181"/>
      <c r="BD154" s="181"/>
      <c r="BE154" s="181"/>
      <c r="BF154" s="181"/>
      <c r="BG154" s="181"/>
      <c r="BH154" s="181"/>
      <c r="BI154" s="181"/>
      <c r="BJ154" s="181"/>
      <c r="BK154" s="181"/>
      <c r="BL154" s="181"/>
      <c r="BM154" s="181"/>
      <c r="BN154" s="181"/>
      <c r="BO154" s="181"/>
      <c r="BP154" s="181"/>
      <c r="BQ154" s="181"/>
      <c r="BR154" s="181"/>
      <c r="BS154" s="181"/>
      <c r="BT154" s="181"/>
      <c r="BU154" s="181"/>
      <c r="BV154" s="181"/>
      <c r="BW154" s="181"/>
      <c r="BX154" s="181"/>
      <c r="BY154" s="181"/>
      <c r="BZ154" s="181"/>
      <c r="CA154" s="181"/>
      <c r="CB154" s="181"/>
      <c r="CC154" s="181"/>
      <c r="CD154" s="181"/>
      <c r="CE154" s="181"/>
      <c r="CF154" s="181"/>
      <c r="CG154" s="181"/>
      <c r="CH154" s="181"/>
      <c r="CI154" s="181"/>
      <c r="CJ154" s="85"/>
    </row>
    <row r="155" spans="1:88" x14ac:dyDescent="0.25">
      <c r="A155" s="181"/>
      <c r="B155" s="181"/>
      <c r="C155" s="181"/>
      <c r="D155" s="181"/>
      <c r="E155" s="181"/>
      <c r="F155" s="181"/>
      <c r="G155" s="181"/>
      <c r="H155" s="181"/>
      <c r="I155" s="181"/>
      <c r="J155" s="181"/>
      <c r="K155" s="181"/>
      <c r="L155" s="181"/>
      <c r="M155" s="181"/>
      <c r="N155" s="181"/>
      <c r="O155" s="181"/>
      <c r="P155" s="181"/>
      <c r="Q155" s="181"/>
      <c r="R155" s="181"/>
      <c r="S155" s="181"/>
      <c r="T155" s="181"/>
      <c r="U155" s="181"/>
      <c r="V155" s="181"/>
      <c r="W155" s="181"/>
      <c r="X155" s="181"/>
      <c r="Y155" s="181"/>
      <c r="Z155" s="181"/>
      <c r="AA155" s="181"/>
      <c r="AB155" s="181"/>
      <c r="AC155" s="181"/>
      <c r="AD155" s="181"/>
      <c r="AE155" s="181"/>
      <c r="AF155" s="181"/>
      <c r="AG155" s="181"/>
      <c r="AH155" s="181"/>
      <c r="AI155" s="181"/>
      <c r="AJ155" s="181"/>
      <c r="AK155" s="181"/>
      <c r="AL155" s="181"/>
      <c r="AM155" s="181"/>
      <c r="AN155" s="181"/>
      <c r="AO155" s="181"/>
      <c r="AP155" s="181"/>
      <c r="AQ155" s="181"/>
      <c r="AR155" s="181"/>
      <c r="AS155" s="181"/>
      <c r="AT155" s="181"/>
      <c r="AU155" s="181"/>
      <c r="AV155" s="181"/>
      <c r="AW155" s="181"/>
      <c r="AX155" s="181"/>
      <c r="AY155" s="181"/>
      <c r="AZ155" s="181"/>
      <c r="BA155" s="181"/>
      <c r="BB155" s="181"/>
      <c r="BC155" s="181"/>
      <c r="BD155" s="181"/>
      <c r="BE155" s="181"/>
      <c r="BF155" s="181"/>
      <c r="BG155" s="181"/>
      <c r="BH155" s="181"/>
      <c r="BI155" s="181"/>
      <c r="BJ155" s="181"/>
      <c r="BK155" s="181"/>
      <c r="BL155" s="181"/>
      <c r="BM155" s="181"/>
      <c r="BN155" s="181"/>
      <c r="BO155" s="181"/>
      <c r="BP155" s="181"/>
      <c r="BQ155" s="181"/>
      <c r="BR155" s="181"/>
      <c r="BS155" s="181"/>
      <c r="BT155" s="181"/>
      <c r="BU155" s="181"/>
      <c r="BV155" s="181"/>
      <c r="BW155" s="181"/>
      <c r="BX155" s="181"/>
      <c r="BY155" s="181"/>
      <c r="BZ155" s="181"/>
      <c r="CA155" s="181"/>
      <c r="CB155" s="181"/>
      <c r="CC155" s="181"/>
      <c r="CD155" s="181"/>
      <c r="CE155" s="181"/>
      <c r="CF155" s="181"/>
      <c r="CG155" s="181"/>
      <c r="CH155" s="181"/>
      <c r="CI155" s="181"/>
      <c r="CJ155" s="85"/>
    </row>
    <row r="156" spans="1:88" x14ac:dyDescent="0.25">
      <c r="A156" s="185" t="s">
        <v>971</v>
      </c>
      <c r="B156" s="185"/>
      <c r="C156" s="185"/>
      <c r="D156" s="185"/>
      <c r="E156" s="185"/>
      <c r="F156" s="185"/>
      <c r="G156" s="185"/>
      <c r="H156" s="185"/>
      <c r="I156" s="185"/>
      <c r="J156" s="185"/>
      <c r="K156" s="185"/>
      <c r="L156" s="185"/>
      <c r="M156" s="185"/>
      <c r="N156" s="185"/>
      <c r="O156" s="185"/>
      <c r="P156" s="185"/>
      <c r="Q156" s="185"/>
      <c r="R156" s="185"/>
      <c r="S156" s="185"/>
      <c r="T156" s="185"/>
      <c r="U156" s="185"/>
      <c r="V156" s="185"/>
      <c r="W156" s="185"/>
      <c r="X156" s="185"/>
      <c r="Y156" s="185"/>
      <c r="Z156" s="185"/>
      <c r="AA156" s="185"/>
      <c r="AB156" s="185"/>
      <c r="AC156" s="185"/>
      <c r="AD156" s="185"/>
      <c r="AE156" s="185"/>
      <c r="AF156" s="185"/>
      <c r="AG156" s="185"/>
      <c r="AH156" s="185"/>
      <c r="AI156" s="185"/>
      <c r="AJ156" s="185"/>
      <c r="AK156" s="185"/>
      <c r="AL156" s="185"/>
      <c r="AM156" s="185"/>
      <c r="AN156" s="185"/>
      <c r="AO156" s="185"/>
      <c r="AP156" s="185"/>
      <c r="AQ156" s="185"/>
      <c r="AR156" s="185"/>
      <c r="AS156" s="185"/>
      <c r="AT156" s="185"/>
      <c r="AU156" s="185"/>
      <c r="AV156" s="185"/>
      <c r="AW156" s="185"/>
      <c r="AX156" s="185"/>
      <c r="AY156" s="185"/>
      <c r="AZ156" s="185"/>
      <c r="BA156" s="185"/>
      <c r="BB156" s="185"/>
      <c r="BC156" s="185"/>
      <c r="BD156" s="185"/>
      <c r="BE156" s="185"/>
      <c r="BF156" s="185"/>
      <c r="BG156" s="185"/>
      <c r="BH156" s="185"/>
      <c r="BI156" s="185"/>
      <c r="BJ156" s="185"/>
      <c r="BK156" s="185"/>
      <c r="BL156" s="185"/>
      <c r="BM156" s="185"/>
      <c r="BN156" s="185"/>
      <c r="BO156" s="185"/>
      <c r="BP156" s="185"/>
      <c r="BQ156" s="185"/>
      <c r="BR156" s="185"/>
      <c r="BS156" s="185"/>
      <c r="BT156" s="185"/>
      <c r="BU156" s="185"/>
      <c r="BV156" s="185"/>
      <c r="BW156" s="185"/>
      <c r="BX156" s="185"/>
      <c r="BY156" s="185"/>
      <c r="BZ156" s="185"/>
      <c r="CA156" s="185"/>
      <c r="CB156" s="185"/>
      <c r="CC156" s="185"/>
      <c r="CD156" s="185"/>
      <c r="CE156" s="185"/>
      <c r="CF156" s="185"/>
      <c r="CG156" s="185"/>
      <c r="CH156" s="185"/>
      <c r="CI156" s="185"/>
      <c r="CJ156" s="85"/>
    </row>
    <row r="157" spans="1:88" x14ac:dyDescent="0.25">
      <c r="A157" s="204" t="s">
        <v>972</v>
      </c>
      <c r="B157" s="205"/>
      <c r="C157" s="205"/>
      <c r="D157" s="205"/>
      <c r="E157" s="205"/>
      <c r="F157" s="205"/>
      <c r="G157" s="205"/>
      <c r="H157" s="205"/>
      <c r="I157" s="205"/>
      <c r="J157" s="205"/>
      <c r="K157" s="205"/>
      <c r="L157" s="205"/>
      <c r="M157" s="205"/>
      <c r="N157" s="205"/>
      <c r="O157" s="205"/>
      <c r="P157" s="205"/>
      <c r="Q157" s="205"/>
      <c r="R157" s="205"/>
      <c r="S157" s="205"/>
      <c r="T157" s="205"/>
      <c r="U157" s="205"/>
      <c r="V157" s="205"/>
      <c r="W157" s="205"/>
      <c r="X157" s="205"/>
      <c r="Y157" s="205"/>
      <c r="Z157" s="205"/>
      <c r="AA157" s="205"/>
      <c r="AB157" s="205"/>
      <c r="AC157" s="205"/>
      <c r="AD157" s="205"/>
      <c r="AE157" s="205"/>
      <c r="AF157" s="205"/>
      <c r="AG157" s="205"/>
      <c r="AH157" s="205"/>
      <c r="AI157" s="205"/>
      <c r="AJ157" s="205"/>
      <c r="AK157" s="205"/>
      <c r="AL157" s="205"/>
      <c r="AM157" s="205"/>
      <c r="AN157" s="205"/>
      <c r="AO157" s="205"/>
      <c r="AP157" s="205"/>
      <c r="AQ157" s="205"/>
      <c r="AR157" s="206"/>
      <c r="AS157" s="204" t="s">
        <v>973</v>
      </c>
      <c r="AT157" s="205"/>
      <c r="AU157" s="205"/>
      <c r="AV157" s="205"/>
      <c r="AW157" s="205"/>
      <c r="AX157" s="205"/>
      <c r="AY157" s="205"/>
      <c r="AZ157" s="205"/>
      <c r="BA157" s="205"/>
      <c r="BB157" s="205"/>
      <c r="BC157" s="205"/>
      <c r="BD157" s="205"/>
      <c r="BE157" s="205"/>
      <c r="BF157" s="205"/>
      <c r="BG157" s="205"/>
      <c r="BH157" s="205"/>
      <c r="BI157" s="205"/>
      <c r="BJ157" s="205"/>
      <c r="BK157" s="205"/>
      <c r="BL157" s="205"/>
      <c r="BM157" s="205"/>
      <c r="BN157" s="205"/>
      <c r="BO157" s="205"/>
      <c r="BP157" s="205"/>
      <c r="BQ157" s="205"/>
      <c r="BR157" s="205"/>
      <c r="BS157" s="205"/>
      <c r="BT157" s="205"/>
      <c r="BU157" s="205"/>
      <c r="BV157" s="205"/>
      <c r="BW157" s="205"/>
      <c r="BX157" s="205"/>
      <c r="BY157" s="205"/>
      <c r="BZ157" s="205"/>
      <c r="CA157" s="205"/>
      <c r="CB157" s="205"/>
      <c r="CC157" s="205"/>
      <c r="CD157" s="205"/>
      <c r="CE157" s="205"/>
      <c r="CF157" s="205"/>
      <c r="CG157" s="205"/>
      <c r="CH157" s="205"/>
      <c r="CI157" s="206"/>
      <c r="CJ157" s="85"/>
    </row>
    <row r="158" spans="1:88" x14ac:dyDescent="0.25">
      <c r="A158" s="198" t="s">
        <v>974</v>
      </c>
      <c r="B158" s="199"/>
      <c r="C158" s="199"/>
      <c r="D158" s="199"/>
      <c r="E158" s="199"/>
      <c r="F158" s="199"/>
      <c r="G158" s="199"/>
      <c r="H158" s="199"/>
      <c r="I158" s="199"/>
      <c r="J158" s="199"/>
      <c r="K158" s="199"/>
      <c r="L158" s="199"/>
      <c r="M158" s="199"/>
      <c r="N158" s="199"/>
      <c r="O158" s="199"/>
      <c r="P158" s="199"/>
      <c r="Q158" s="199"/>
      <c r="R158" s="199"/>
      <c r="S158" s="199"/>
      <c r="T158" s="199"/>
      <c r="U158" s="199"/>
      <c r="V158" s="199"/>
      <c r="W158" s="199"/>
      <c r="X158" s="199"/>
      <c r="Y158" s="199"/>
      <c r="Z158" s="199"/>
      <c r="AA158" s="199"/>
      <c r="AB158" s="199"/>
      <c r="AC158" s="199"/>
      <c r="AD158" s="199"/>
      <c r="AE158" s="199"/>
      <c r="AF158" s="199"/>
      <c r="AG158" s="199"/>
      <c r="AH158" s="199"/>
      <c r="AI158" s="199"/>
      <c r="AJ158" s="199"/>
      <c r="AK158" s="199"/>
      <c r="AL158" s="199"/>
      <c r="AM158" s="199"/>
      <c r="AN158" s="199"/>
      <c r="AO158" s="199"/>
      <c r="AP158" s="199"/>
      <c r="AQ158" s="199"/>
      <c r="AR158" s="200"/>
      <c r="AS158" s="207" t="s">
        <v>987</v>
      </c>
      <c r="AT158" s="208"/>
      <c r="AU158" s="208"/>
      <c r="AV158" s="208"/>
      <c r="AW158" s="208"/>
      <c r="AX158" s="208"/>
      <c r="AY158" s="208"/>
      <c r="AZ158" s="208"/>
      <c r="BA158" s="208"/>
      <c r="BB158" s="208"/>
      <c r="BC158" s="208"/>
      <c r="BD158" s="208"/>
      <c r="BE158" s="208"/>
      <c r="BF158" s="208"/>
      <c r="BG158" s="208"/>
      <c r="BH158" s="208"/>
      <c r="BI158" s="208"/>
      <c r="BJ158" s="208"/>
      <c r="BK158" s="208"/>
      <c r="BL158" s="208"/>
      <c r="BM158" s="208"/>
      <c r="BN158" s="208"/>
      <c r="BO158" s="208"/>
      <c r="BP158" s="208"/>
      <c r="BQ158" s="208"/>
      <c r="BR158" s="208"/>
      <c r="BS158" s="208"/>
      <c r="BT158" s="208"/>
      <c r="BU158" s="208"/>
      <c r="BV158" s="208"/>
      <c r="BW158" s="208"/>
      <c r="BX158" s="208"/>
      <c r="BY158" s="208"/>
      <c r="BZ158" s="208"/>
      <c r="CA158" s="208"/>
      <c r="CB158" s="208"/>
      <c r="CC158" s="208"/>
      <c r="CD158" s="208"/>
      <c r="CE158" s="208"/>
      <c r="CF158" s="208"/>
      <c r="CG158" s="208"/>
      <c r="CH158" s="208"/>
      <c r="CI158" s="209"/>
      <c r="CJ158" s="85"/>
    </row>
    <row r="159" spans="1:88" ht="11.25" customHeight="1" x14ac:dyDescent="0.25">
      <c r="A159" s="201" t="s">
        <v>975</v>
      </c>
      <c r="B159" s="202"/>
      <c r="C159" s="202"/>
      <c r="D159" s="202"/>
      <c r="E159" s="202"/>
      <c r="F159" s="202"/>
      <c r="G159" s="202"/>
      <c r="H159" s="202"/>
      <c r="I159" s="202"/>
      <c r="J159" s="202"/>
      <c r="K159" s="202"/>
      <c r="L159" s="202"/>
      <c r="M159" s="202"/>
      <c r="N159" s="202"/>
      <c r="O159" s="202"/>
      <c r="P159" s="202"/>
      <c r="Q159" s="202"/>
      <c r="R159" s="202"/>
      <c r="S159" s="202"/>
      <c r="T159" s="202"/>
      <c r="U159" s="202"/>
      <c r="V159" s="202"/>
      <c r="W159" s="202"/>
      <c r="X159" s="202"/>
      <c r="Y159" s="202"/>
      <c r="Z159" s="202"/>
      <c r="AA159" s="202"/>
      <c r="AB159" s="202"/>
      <c r="AC159" s="202"/>
      <c r="AD159" s="202"/>
      <c r="AE159" s="202"/>
      <c r="AF159" s="202"/>
      <c r="AG159" s="202"/>
      <c r="AH159" s="202"/>
      <c r="AI159" s="202"/>
      <c r="AJ159" s="202"/>
      <c r="AK159" s="202"/>
      <c r="AL159" s="202"/>
      <c r="AM159" s="202"/>
      <c r="AN159" s="202"/>
      <c r="AO159" s="202"/>
      <c r="AP159" s="202"/>
      <c r="AQ159" s="202"/>
      <c r="AR159" s="203"/>
      <c r="AS159" s="88"/>
      <c r="AT159" s="183" t="str">
        <f>Фамилия&amp;" "&amp;Имя&amp;" "&amp;Отчество</f>
        <v xml:space="preserve">  </v>
      </c>
      <c r="AU159" s="183"/>
      <c r="AV159" s="183"/>
      <c r="AW159" s="183"/>
      <c r="AX159" s="183"/>
      <c r="AY159" s="183"/>
      <c r="AZ159" s="183"/>
      <c r="BA159" s="183"/>
      <c r="BB159" s="183"/>
      <c r="BC159" s="183"/>
      <c r="BD159" s="183"/>
      <c r="BE159" s="183"/>
      <c r="BF159" s="183"/>
      <c r="BG159" s="183"/>
      <c r="BH159" s="183"/>
      <c r="BI159" s="183"/>
      <c r="BJ159" s="183"/>
      <c r="BK159" s="183"/>
      <c r="BL159" s="183"/>
      <c r="BM159" s="183"/>
      <c r="BN159" s="183"/>
      <c r="BO159" s="183"/>
      <c r="BP159" s="183"/>
      <c r="BQ159" s="183"/>
      <c r="BR159" s="183"/>
      <c r="BS159" s="183"/>
      <c r="BT159" s="183"/>
      <c r="BU159" s="183"/>
      <c r="BV159" s="183"/>
      <c r="BW159" s="183"/>
      <c r="BX159" s="183"/>
      <c r="BY159" s="183"/>
      <c r="BZ159" s="183"/>
      <c r="CA159" s="183"/>
      <c r="CB159" s="183"/>
      <c r="CC159" s="183"/>
      <c r="CD159" s="183"/>
      <c r="CE159" s="183"/>
      <c r="CF159" s="183"/>
      <c r="CG159" s="183"/>
      <c r="CH159" s="183"/>
      <c r="CI159" s="89"/>
      <c r="CJ159" s="85"/>
    </row>
    <row r="160" spans="1:88" x14ac:dyDescent="0.25">
      <c r="A160" s="201"/>
      <c r="B160" s="202"/>
      <c r="C160" s="202"/>
      <c r="D160" s="202"/>
      <c r="E160" s="202"/>
      <c r="F160" s="202"/>
      <c r="G160" s="202"/>
      <c r="H160" s="202"/>
      <c r="I160" s="202"/>
      <c r="J160" s="202"/>
      <c r="K160" s="202"/>
      <c r="L160" s="202"/>
      <c r="M160" s="202"/>
      <c r="N160" s="202"/>
      <c r="O160" s="202"/>
      <c r="P160" s="202"/>
      <c r="Q160" s="202"/>
      <c r="R160" s="202"/>
      <c r="S160" s="202"/>
      <c r="T160" s="202"/>
      <c r="U160" s="202"/>
      <c r="V160" s="202"/>
      <c r="W160" s="202"/>
      <c r="X160" s="202"/>
      <c r="Y160" s="202"/>
      <c r="Z160" s="202"/>
      <c r="AA160" s="202"/>
      <c r="AB160" s="202"/>
      <c r="AC160" s="202"/>
      <c r="AD160" s="202"/>
      <c r="AE160" s="202"/>
      <c r="AF160" s="202"/>
      <c r="AG160" s="202"/>
      <c r="AH160" s="202"/>
      <c r="AI160" s="202"/>
      <c r="AJ160" s="202"/>
      <c r="AK160" s="202"/>
      <c r="AL160" s="202"/>
      <c r="AM160" s="202"/>
      <c r="AN160" s="202"/>
      <c r="AO160" s="202"/>
      <c r="AP160" s="202"/>
      <c r="AQ160" s="202"/>
      <c r="AR160" s="203"/>
      <c r="AS160" s="88"/>
      <c r="AT160" s="87"/>
      <c r="AU160" s="87"/>
      <c r="AV160" s="87"/>
      <c r="AW160" s="87"/>
      <c r="AX160" s="87"/>
      <c r="AY160" s="87"/>
      <c r="AZ160" s="87"/>
      <c r="BA160" s="87"/>
      <c r="BB160" s="87"/>
      <c r="BC160" s="87"/>
      <c r="BD160" s="87"/>
      <c r="BE160" s="87"/>
      <c r="BF160" s="87"/>
      <c r="BG160" s="87"/>
      <c r="BH160" s="87"/>
      <c r="BI160" s="87"/>
      <c r="BJ160" s="87"/>
      <c r="BK160" s="87"/>
      <c r="BL160" s="87"/>
      <c r="BM160" s="87"/>
      <c r="BN160" s="87"/>
      <c r="BO160" s="87"/>
      <c r="BP160" s="87"/>
      <c r="BQ160" s="87"/>
      <c r="BR160" s="87"/>
      <c r="BS160" s="87"/>
      <c r="BT160" s="87"/>
      <c r="BU160" s="87"/>
      <c r="BV160" s="87"/>
      <c r="BW160" s="87"/>
      <c r="BX160" s="87"/>
      <c r="BY160" s="87"/>
      <c r="BZ160" s="87"/>
      <c r="CA160" s="87"/>
      <c r="CB160" s="87"/>
      <c r="CC160" s="87"/>
      <c r="CD160" s="87"/>
      <c r="CE160" s="87"/>
      <c r="CF160" s="87"/>
      <c r="CG160" s="87"/>
      <c r="CH160" s="87"/>
      <c r="CI160" s="89"/>
      <c r="CJ160" s="85"/>
    </row>
    <row r="161" spans="1:88" ht="11.25" customHeight="1" x14ac:dyDescent="0.25">
      <c r="A161" s="201" t="s">
        <v>976</v>
      </c>
      <c r="B161" s="202"/>
      <c r="C161" s="202"/>
      <c r="D161" s="202"/>
      <c r="E161" s="202"/>
      <c r="F161" s="202"/>
      <c r="G161" s="202"/>
      <c r="H161" s="202"/>
      <c r="I161" s="202"/>
      <c r="J161" s="202"/>
      <c r="K161" s="202"/>
      <c r="L161" s="202"/>
      <c r="M161" s="202"/>
      <c r="N161" s="202"/>
      <c r="O161" s="202"/>
      <c r="P161" s="202"/>
      <c r="Q161" s="202"/>
      <c r="R161" s="202"/>
      <c r="S161" s="202"/>
      <c r="T161" s="202"/>
      <c r="U161" s="202"/>
      <c r="V161" s="202"/>
      <c r="W161" s="202"/>
      <c r="X161" s="202"/>
      <c r="Y161" s="202"/>
      <c r="Z161" s="202"/>
      <c r="AA161" s="202"/>
      <c r="AB161" s="202"/>
      <c r="AC161" s="202"/>
      <c r="AD161" s="202"/>
      <c r="AE161" s="202"/>
      <c r="AF161" s="202"/>
      <c r="AG161" s="202"/>
      <c r="AH161" s="202"/>
      <c r="AI161" s="202"/>
      <c r="AJ161" s="202"/>
      <c r="AK161" s="202"/>
      <c r="AL161" s="202"/>
      <c r="AM161" s="202"/>
      <c r="AN161" s="202"/>
      <c r="AO161" s="202"/>
      <c r="AP161" s="202"/>
      <c r="AQ161" s="202"/>
      <c r="AR161" s="203"/>
      <c r="AS161" s="91"/>
      <c r="AT161" s="211" t="s">
        <v>988</v>
      </c>
      <c r="AU161" s="211"/>
      <c r="AV161" s="211"/>
      <c r="AW161" s="211"/>
      <c r="AX161" s="211"/>
      <c r="AY161" s="211"/>
      <c r="AZ161" s="211"/>
      <c r="BA161" s="211"/>
      <c r="BB161" s="211"/>
      <c r="BC161" s="211"/>
      <c r="BD161" s="211"/>
      <c r="BE161" s="211"/>
      <c r="BF161" s="211"/>
      <c r="BG161" s="211"/>
      <c r="BH161" s="211"/>
      <c r="BI161" s="211"/>
      <c r="BJ161" s="211"/>
      <c r="BK161" s="211"/>
      <c r="BL161" s="92"/>
      <c r="BM161" s="92"/>
      <c r="BN161" s="92"/>
      <c r="BO161" s="92"/>
      <c r="BP161" s="92"/>
      <c r="BQ161" s="92"/>
      <c r="BR161" s="92"/>
      <c r="BS161" s="92"/>
      <c r="BT161" s="92"/>
      <c r="BU161" s="92"/>
      <c r="BV161" s="92"/>
      <c r="BW161" s="92"/>
      <c r="BX161" s="92"/>
      <c r="BY161" s="92"/>
      <c r="BZ161" s="92"/>
      <c r="CA161" s="92"/>
      <c r="CB161" s="92"/>
      <c r="CC161" s="92"/>
      <c r="CD161" s="92"/>
      <c r="CE161" s="92"/>
      <c r="CF161" s="92"/>
      <c r="CG161" s="92"/>
      <c r="CH161" s="92"/>
      <c r="CI161" s="93"/>
      <c r="CJ161" s="85"/>
    </row>
    <row r="162" spans="1:88" x14ac:dyDescent="0.25">
      <c r="A162" s="201"/>
      <c r="B162" s="202"/>
      <c r="C162" s="202"/>
      <c r="D162" s="202"/>
      <c r="E162" s="202"/>
      <c r="F162" s="202"/>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c r="AQ162" s="202"/>
      <c r="AR162" s="203"/>
      <c r="AS162" s="91"/>
      <c r="AT162" s="210" t="str">
        <f>IF(Серия=""," ","серия: "&amp;Серия&amp;"     ")&amp;IF(Номер=""," ","номер: "&amp;Номер)</f>
        <v xml:space="preserve">  </v>
      </c>
      <c r="AU162" s="210"/>
      <c r="AV162" s="210"/>
      <c r="AW162" s="210"/>
      <c r="AX162" s="210"/>
      <c r="AY162" s="210"/>
      <c r="AZ162" s="210"/>
      <c r="BA162" s="210"/>
      <c r="BB162" s="210"/>
      <c r="BC162" s="210"/>
      <c r="BD162" s="210"/>
      <c r="BE162" s="210"/>
      <c r="BF162" s="210"/>
      <c r="BG162" s="210"/>
      <c r="BH162" s="210"/>
      <c r="BI162" s="210"/>
      <c r="BJ162" s="210"/>
      <c r="BK162" s="210"/>
      <c r="BL162" s="210"/>
      <c r="BM162" s="210"/>
      <c r="BN162" s="210"/>
      <c r="BO162" s="210"/>
      <c r="BP162" s="210"/>
      <c r="BQ162" s="210"/>
      <c r="BR162" s="210"/>
      <c r="BS162" s="210"/>
      <c r="BT162" s="210"/>
      <c r="BU162" s="210"/>
      <c r="BV162" s="210"/>
      <c r="BW162" s="210"/>
      <c r="BX162" s="210"/>
      <c r="BY162" s="210"/>
      <c r="BZ162" s="210"/>
      <c r="CA162" s="210"/>
      <c r="CB162" s="210"/>
      <c r="CC162" s="210"/>
      <c r="CD162" s="210"/>
      <c r="CE162" s="210"/>
      <c r="CF162" s="210"/>
      <c r="CG162" s="210"/>
      <c r="CH162" s="210"/>
      <c r="CI162" s="94"/>
      <c r="CJ162" s="85"/>
    </row>
    <row r="163" spans="1:88" ht="11.25" customHeight="1" x14ac:dyDescent="0.25">
      <c r="A163" s="201" t="s">
        <v>977</v>
      </c>
      <c r="B163" s="202"/>
      <c r="C163" s="202"/>
      <c r="D163" s="202"/>
      <c r="E163" s="202"/>
      <c r="F163" s="202"/>
      <c r="G163" s="202"/>
      <c r="H163" s="202"/>
      <c r="I163" s="202"/>
      <c r="J163" s="202"/>
      <c r="K163" s="202"/>
      <c r="L163" s="202"/>
      <c r="M163" s="202"/>
      <c r="N163" s="202"/>
      <c r="O163" s="202"/>
      <c r="P163" s="202"/>
      <c r="Q163" s="202"/>
      <c r="R163" s="202"/>
      <c r="S163" s="202"/>
      <c r="T163" s="202"/>
      <c r="U163" s="202"/>
      <c r="V163" s="202"/>
      <c r="W163" s="202"/>
      <c r="X163" s="202"/>
      <c r="Y163" s="202"/>
      <c r="Z163" s="202"/>
      <c r="AA163" s="202"/>
      <c r="AB163" s="202"/>
      <c r="AC163" s="202"/>
      <c r="AD163" s="202"/>
      <c r="AE163" s="202"/>
      <c r="AF163" s="202"/>
      <c r="AG163" s="202"/>
      <c r="AH163" s="202"/>
      <c r="AI163" s="202"/>
      <c r="AJ163" s="202"/>
      <c r="AK163" s="202"/>
      <c r="AL163" s="202"/>
      <c r="AM163" s="202"/>
      <c r="AN163" s="202"/>
      <c r="AO163" s="202"/>
      <c r="AP163" s="202"/>
      <c r="AQ163" s="202"/>
      <c r="AR163" s="203"/>
      <c r="AS163" s="88"/>
      <c r="AT163" s="213" t="str">
        <f>IF(Выдан=""," ","выдан: "&amp;Выдан)</f>
        <v xml:space="preserve"> </v>
      </c>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89"/>
      <c r="CJ163" s="85"/>
    </row>
    <row r="164" spans="1:88" ht="11.25" customHeight="1" x14ac:dyDescent="0.25">
      <c r="A164" s="201" t="s">
        <v>978</v>
      </c>
      <c r="B164" s="202"/>
      <c r="C164" s="202"/>
      <c r="D164" s="202"/>
      <c r="E164" s="202"/>
      <c r="F164" s="202"/>
      <c r="G164" s="202"/>
      <c r="H164" s="202"/>
      <c r="I164" s="202"/>
      <c r="J164" s="202"/>
      <c r="K164" s="202"/>
      <c r="L164" s="202"/>
      <c r="M164" s="202"/>
      <c r="N164" s="202"/>
      <c r="O164" s="202"/>
      <c r="P164" s="202"/>
      <c r="Q164" s="202"/>
      <c r="R164" s="202"/>
      <c r="S164" s="202"/>
      <c r="T164" s="202"/>
      <c r="U164" s="202"/>
      <c r="V164" s="202"/>
      <c r="W164" s="202"/>
      <c r="X164" s="202"/>
      <c r="Y164" s="202"/>
      <c r="Z164" s="202"/>
      <c r="AA164" s="202"/>
      <c r="AB164" s="202"/>
      <c r="AC164" s="202"/>
      <c r="AD164" s="202"/>
      <c r="AE164" s="202"/>
      <c r="AF164" s="202"/>
      <c r="AG164" s="202"/>
      <c r="AH164" s="202"/>
      <c r="AI164" s="202"/>
      <c r="AJ164" s="202"/>
      <c r="AK164" s="202"/>
      <c r="AL164" s="202"/>
      <c r="AM164" s="202"/>
      <c r="AN164" s="202"/>
      <c r="AO164" s="202"/>
      <c r="AP164" s="202"/>
      <c r="AQ164" s="202"/>
      <c r="AR164" s="203"/>
      <c r="AS164" s="91"/>
      <c r="AT164" s="214"/>
      <c r="AU164" s="214"/>
      <c r="AV164" s="214"/>
      <c r="AW164" s="214"/>
      <c r="AX164" s="214"/>
      <c r="AY164" s="214"/>
      <c r="AZ164" s="214"/>
      <c r="BA164" s="214"/>
      <c r="BB164" s="214"/>
      <c r="BC164" s="214"/>
      <c r="BD164" s="214"/>
      <c r="BE164" s="214"/>
      <c r="BF164" s="214"/>
      <c r="BG164" s="214"/>
      <c r="BH164" s="214"/>
      <c r="BI164" s="214"/>
      <c r="BJ164" s="214"/>
      <c r="BK164" s="214"/>
      <c r="BL164" s="214"/>
      <c r="BM164" s="214"/>
      <c r="BN164" s="214"/>
      <c r="BO164" s="214"/>
      <c r="BP164" s="214"/>
      <c r="BQ164" s="214"/>
      <c r="BR164" s="214"/>
      <c r="BS164" s="214"/>
      <c r="BT164" s="214"/>
      <c r="BU164" s="214"/>
      <c r="BV164" s="214"/>
      <c r="BW164" s="214"/>
      <c r="BX164" s="214"/>
      <c r="BY164" s="214"/>
      <c r="BZ164" s="214"/>
      <c r="CA164" s="214"/>
      <c r="CB164" s="214"/>
      <c r="CC164" s="214"/>
      <c r="CD164" s="214"/>
      <c r="CE164" s="214"/>
      <c r="CF164" s="214"/>
      <c r="CG164" s="214"/>
      <c r="CH164" s="214"/>
      <c r="CI164" s="89"/>
      <c r="CJ164" s="85"/>
    </row>
    <row r="165" spans="1:88" ht="11.25" customHeight="1" x14ac:dyDescent="0.25">
      <c r="A165" s="201" t="s">
        <v>979</v>
      </c>
      <c r="B165" s="202"/>
      <c r="C165" s="202"/>
      <c r="D165" s="202"/>
      <c r="E165" s="202"/>
      <c r="F165" s="202"/>
      <c r="G165" s="202"/>
      <c r="H165" s="202"/>
      <c r="I165" s="202"/>
      <c r="J165" s="202"/>
      <c r="K165" s="202"/>
      <c r="L165" s="202"/>
      <c r="M165" s="202"/>
      <c r="N165" s="202"/>
      <c r="O165" s="202"/>
      <c r="P165" s="202"/>
      <c r="Q165" s="202"/>
      <c r="R165" s="202"/>
      <c r="S165" s="202"/>
      <c r="T165" s="202"/>
      <c r="U165" s="202"/>
      <c r="V165" s="202"/>
      <c r="W165" s="202"/>
      <c r="X165" s="202"/>
      <c r="Y165" s="202"/>
      <c r="Z165" s="202"/>
      <c r="AA165" s="202"/>
      <c r="AB165" s="202"/>
      <c r="AC165" s="202"/>
      <c r="AD165" s="202"/>
      <c r="AE165" s="202"/>
      <c r="AF165" s="202"/>
      <c r="AG165" s="202"/>
      <c r="AH165" s="202"/>
      <c r="AI165" s="202"/>
      <c r="AJ165" s="202"/>
      <c r="AK165" s="202"/>
      <c r="AL165" s="202"/>
      <c r="AM165" s="202"/>
      <c r="AN165" s="202"/>
      <c r="AO165" s="202"/>
      <c r="AP165" s="202"/>
      <c r="AQ165" s="202"/>
      <c r="AR165" s="203"/>
      <c r="AS165" s="88"/>
      <c r="AT165" s="199" t="s">
        <v>989</v>
      </c>
      <c r="AU165" s="199"/>
      <c r="AV165" s="199"/>
      <c r="AW165" s="199"/>
      <c r="AX165" s="199"/>
      <c r="AY165" s="199"/>
      <c r="AZ165" s="199"/>
      <c r="BA165" s="199"/>
      <c r="BB165" s="199"/>
      <c r="BC165" s="199"/>
      <c r="BD165" s="199"/>
      <c r="BE165" s="199"/>
      <c r="BF165" s="199"/>
      <c r="BG165" s="199"/>
      <c r="BH165" s="199"/>
      <c r="BI165" s="92"/>
      <c r="BJ165" s="92"/>
      <c r="BK165" s="92"/>
      <c r="BL165" s="92"/>
      <c r="BM165" s="92"/>
      <c r="BN165" s="92"/>
      <c r="BO165" s="92"/>
      <c r="BP165" s="92"/>
      <c r="BQ165" s="87"/>
      <c r="BR165" s="87"/>
      <c r="BS165" s="87"/>
      <c r="BT165" s="87"/>
      <c r="BU165" s="87"/>
      <c r="BV165" s="87"/>
      <c r="BW165" s="87"/>
      <c r="BX165" s="87"/>
      <c r="BY165" s="87"/>
      <c r="BZ165" s="87"/>
      <c r="CA165" s="87"/>
      <c r="CB165" s="87"/>
      <c r="CC165" s="87"/>
      <c r="CD165" s="87"/>
      <c r="CE165" s="87"/>
      <c r="CF165" s="87"/>
      <c r="CG165" s="87"/>
      <c r="CH165" s="87"/>
      <c r="CI165" s="89"/>
      <c r="CJ165" s="85"/>
    </row>
    <row r="166" spans="1:88" ht="11.25" customHeight="1" x14ac:dyDescent="0.25">
      <c r="A166" s="201" t="s">
        <v>980</v>
      </c>
      <c r="B166" s="202"/>
      <c r="C166" s="202"/>
      <c r="D166" s="202"/>
      <c r="E166" s="202"/>
      <c r="F166" s="202"/>
      <c r="G166" s="202"/>
      <c r="H166" s="202"/>
      <c r="I166" s="202"/>
      <c r="J166" s="202"/>
      <c r="K166" s="202"/>
      <c r="L166" s="202"/>
      <c r="M166" s="202"/>
      <c r="N166" s="202"/>
      <c r="O166" s="202"/>
      <c r="P166" s="202"/>
      <c r="Q166" s="202"/>
      <c r="R166" s="202"/>
      <c r="S166" s="202"/>
      <c r="T166" s="202"/>
      <c r="U166" s="202"/>
      <c r="V166" s="202"/>
      <c r="W166" s="202"/>
      <c r="X166" s="202"/>
      <c r="Y166" s="202"/>
      <c r="Z166" s="202"/>
      <c r="AA166" s="202"/>
      <c r="AB166" s="202"/>
      <c r="AC166" s="202"/>
      <c r="AD166" s="202"/>
      <c r="AE166" s="202"/>
      <c r="AF166" s="202"/>
      <c r="AG166" s="202"/>
      <c r="AH166" s="202"/>
      <c r="AI166" s="202"/>
      <c r="AJ166" s="202"/>
      <c r="AK166" s="202"/>
      <c r="AL166" s="202"/>
      <c r="AM166" s="202"/>
      <c r="AN166" s="202"/>
      <c r="AO166" s="202"/>
      <c r="AP166" s="202"/>
      <c r="AQ166" s="202"/>
      <c r="AR166" s="203"/>
      <c r="AS166" s="88"/>
      <c r="AT166" s="216" t="str">
        <f>IF(Индекс="","",Индекс&amp;" ")&amp;IF(Адрес="","",Адрес)</f>
        <v/>
      </c>
      <c r="AU166" s="216"/>
      <c r="AV166" s="216"/>
      <c r="AW166" s="216"/>
      <c r="AX166" s="216"/>
      <c r="AY166" s="216"/>
      <c r="AZ166" s="216"/>
      <c r="BA166" s="216"/>
      <c r="BB166" s="216"/>
      <c r="BC166" s="216"/>
      <c r="BD166" s="216"/>
      <c r="BE166" s="216"/>
      <c r="BF166" s="216"/>
      <c r="BG166" s="216"/>
      <c r="BH166" s="216"/>
      <c r="BI166" s="216"/>
      <c r="BJ166" s="216"/>
      <c r="BK166" s="216"/>
      <c r="BL166" s="216"/>
      <c r="BM166" s="216"/>
      <c r="BN166" s="216"/>
      <c r="BO166" s="216"/>
      <c r="BP166" s="216"/>
      <c r="BQ166" s="216"/>
      <c r="BR166" s="216"/>
      <c r="BS166" s="216"/>
      <c r="BT166" s="216"/>
      <c r="BU166" s="216"/>
      <c r="BV166" s="216"/>
      <c r="BW166" s="216"/>
      <c r="BX166" s="216"/>
      <c r="BY166" s="216"/>
      <c r="BZ166" s="216"/>
      <c r="CA166" s="216"/>
      <c r="CB166" s="216"/>
      <c r="CC166" s="216"/>
      <c r="CD166" s="216"/>
      <c r="CE166" s="216"/>
      <c r="CF166" s="216"/>
      <c r="CG166" s="216"/>
      <c r="CH166" s="216"/>
      <c r="CI166" s="89"/>
      <c r="CJ166" s="85"/>
    </row>
    <row r="167" spans="1:88" x14ac:dyDescent="0.25">
      <c r="A167" s="201" t="s">
        <v>981</v>
      </c>
      <c r="B167" s="202"/>
      <c r="C167" s="202"/>
      <c r="D167" s="202"/>
      <c r="E167" s="202"/>
      <c r="F167" s="202"/>
      <c r="G167" s="202"/>
      <c r="H167" s="202"/>
      <c r="I167" s="202"/>
      <c r="J167" s="202"/>
      <c r="K167" s="202"/>
      <c r="L167" s="202"/>
      <c r="M167" s="202"/>
      <c r="N167" s="202"/>
      <c r="O167" s="202"/>
      <c r="P167" s="202"/>
      <c r="Q167" s="202"/>
      <c r="R167" s="202"/>
      <c r="S167" s="202"/>
      <c r="T167" s="202"/>
      <c r="U167" s="202"/>
      <c r="V167" s="202"/>
      <c r="W167" s="202"/>
      <c r="X167" s="202"/>
      <c r="Y167" s="202"/>
      <c r="Z167" s="202"/>
      <c r="AA167" s="202"/>
      <c r="AB167" s="202"/>
      <c r="AC167" s="202"/>
      <c r="AD167" s="202"/>
      <c r="AE167" s="202"/>
      <c r="AF167" s="202"/>
      <c r="AG167" s="202"/>
      <c r="AH167" s="202"/>
      <c r="AI167" s="202"/>
      <c r="AJ167" s="202"/>
      <c r="AK167" s="202"/>
      <c r="AL167" s="202"/>
      <c r="AM167" s="202"/>
      <c r="AN167" s="202"/>
      <c r="AO167" s="202"/>
      <c r="AP167" s="202"/>
      <c r="AQ167" s="202"/>
      <c r="AR167" s="203"/>
      <c r="AS167" s="88"/>
      <c r="AT167" s="217"/>
      <c r="AU167" s="217"/>
      <c r="AV167" s="217"/>
      <c r="AW167" s="217"/>
      <c r="AX167" s="217"/>
      <c r="AY167" s="217"/>
      <c r="AZ167" s="217"/>
      <c r="BA167" s="217"/>
      <c r="BB167" s="217"/>
      <c r="BC167" s="217"/>
      <c r="BD167" s="217"/>
      <c r="BE167" s="217"/>
      <c r="BF167" s="217"/>
      <c r="BG167" s="217"/>
      <c r="BH167" s="217"/>
      <c r="BI167" s="217"/>
      <c r="BJ167" s="217"/>
      <c r="BK167" s="217"/>
      <c r="BL167" s="217"/>
      <c r="BM167" s="217"/>
      <c r="BN167" s="217"/>
      <c r="BO167" s="217"/>
      <c r="BP167" s="217"/>
      <c r="BQ167" s="217"/>
      <c r="BR167" s="217"/>
      <c r="BS167" s="217"/>
      <c r="BT167" s="217"/>
      <c r="BU167" s="217"/>
      <c r="BV167" s="217"/>
      <c r="BW167" s="217"/>
      <c r="BX167" s="217"/>
      <c r="BY167" s="217"/>
      <c r="BZ167" s="217"/>
      <c r="CA167" s="217"/>
      <c r="CB167" s="217"/>
      <c r="CC167" s="217"/>
      <c r="CD167" s="217"/>
      <c r="CE167" s="217"/>
      <c r="CF167" s="217"/>
      <c r="CG167" s="217"/>
      <c r="CH167" s="217"/>
      <c r="CI167" s="89"/>
      <c r="CJ167" s="85"/>
    </row>
    <row r="168" spans="1:88" x14ac:dyDescent="0.25">
      <c r="A168" s="201" t="s">
        <v>982</v>
      </c>
      <c r="B168" s="202"/>
      <c r="C168" s="202"/>
      <c r="D168" s="202"/>
      <c r="E168" s="202"/>
      <c r="F168" s="202"/>
      <c r="G168" s="202"/>
      <c r="H168" s="202"/>
      <c r="I168" s="202"/>
      <c r="J168" s="202"/>
      <c r="K168" s="202"/>
      <c r="L168" s="202"/>
      <c r="M168" s="202"/>
      <c r="N168" s="202"/>
      <c r="O168" s="202"/>
      <c r="P168" s="202"/>
      <c r="Q168" s="202"/>
      <c r="R168" s="202"/>
      <c r="S168" s="202"/>
      <c r="T168" s="202"/>
      <c r="U168" s="202"/>
      <c r="V168" s="202"/>
      <c r="W168" s="202"/>
      <c r="X168" s="202"/>
      <c r="Y168" s="202"/>
      <c r="Z168" s="202"/>
      <c r="AA168" s="202"/>
      <c r="AB168" s="202"/>
      <c r="AC168" s="202"/>
      <c r="AD168" s="202"/>
      <c r="AE168" s="202"/>
      <c r="AF168" s="202"/>
      <c r="AG168" s="202"/>
      <c r="AH168" s="202"/>
      <c r="AI168" s="202"/>
      <c r="AJ168" s="202"/>
      <c r="AK168" s="202"/>
      <c r="AL168" s="202"/>
      <c r="AM168" s="202"/>
      <c r="AN168" s="202"/>
      <c r="AO168" s="202"/>
      <c r="AP168" s="202"/>
      <c r="AQ168" s="202"/>
      <c r="AR168" s="203"/>
      <c r="AS168" s="88"/>
      <c r="CI168" s="89"/>
      <c r="CJ168" s="85"/>
    </row>
    <row r="169" spans="1:88" x14ac:dyDescent="0.25">
      <c r="A169" s="201" t="s">
        <v>983</v>
      </c>
      <c r="B169" s="202"/>
      <c r="C169" s="202"/>
      <c r="D169" s="202"/>
      <c r="E169" s="202"/>
      <c r="F169" s="202"/>
      <c r="G169" s="202"/>
      <c r="H169" s="202"/>
      <c r="I169" s="202"/>
      <c r="J169" s="202"/>
      <c r="K169" s="202"/>
      <c r="L169" s="202"/>
      <c r="M169" s="202"/>
      <c r="N169" s="202"/>
      <c r="O169" s="202"/>
      <c r="P169" s="202"/>
      <c r="Q169" s="202"/>
      <c r="R169" s="202"/>
      <c r="S169" s="202"/>
      <c r="T169" s="202"/>
      <c r="U169" s="202"/>
      <c r="V169" s="202"/>
      <c r="W169" s="202"/>
      <c r="X169" s="202"/>
      <c r="Y169" s="202"/>
      <c r="Z169" s="202"/>
      <c r="AA169" s="202"/>
      <c r="AB169" s="202"/>
      <c r="AC169" s="202"/>
      <c r="AD169" s="202"/>
      <c r="AE169" s="202"/>
      <c r="AF169" s="202"/>
      <c r="AG169" s="202"/>
      <c r="AH169" s="202"/>
      <c r="AI169" s="202"/>
      <c r="AJ169" s="202"/>
      <c r="AK169" s="202"/>
      <c r="AL169" s="202"/>
      <c r="AM169" s="202"/>
      <c r="AN169" s="202"/>
      <c r="AO169" s="202"/>
      <c r="AP169" s="202"/>
      <c r="AQ169" s="202"/>
      <c r="AR169" s="203"/>
      <c r="AS169" s="88"/>
      <c r="AT169" s="199" t="s">
        <v>990</v>
      </c>
      <c r="AU169" s="199"/>
      <c r="AV169" s="199"/>
      <c r="AW169" s="199"/>
      <c r="AX169" s="199"/>
      <c r="AY169" s="199"/>
      <c r="AZ169" s="199"/>
      <c r="BA169" s="199"/>
      <c r="BB169" s="199"/>
      <c r="BC169" s="199"/>
      <c r="BD169" s="199"/>
      <c r="BE169" s="199"/>
      <c r="BF169" s="199"/>
      <c r="BG169" s="199"/>
      <c r="BH169" s="199"/>
      <c r="BI169" s="199"/>
      <c r="BJ169" s="199"/>
      <c r="BK169" s="199"/>
      <c r="BL169" s="199"/>
      <c r="BM169" s="199"/>
      <c r="BN169" s="199"/>
      <c r="BO169" s="199"/>
      <c r="BP169" s="199"/>
      <c r="BQ169" s="199"/>
      <c r="BR169" s="199"/>
      <c r="BS169" s="199"/>
      <c r="BT169" s="199"/>
      <c r="BU169" s="199"/>
      <c r="BV169" s="199"/>
      <c r="BW169" s="199"/>
      <c r="BX169" s="199"/>
      <c r="BY169" s="199"/>
      <c r="BZ169" s="199"/>
      <c r="CA169" s="199"/>
      <c r="CB169" s="199"/>
      <c r="CC169" s="199"/>
      <c r="CD169" s="199"/>
      <c r="CE169" s="199"/>
      <c r="CF169" s="199"/>
      <c r="CG169" s="199"/>
      <c r="CH169" s="199"/>
      <c r="CI169" s="89"/>
      <c r="CJ169" s="85"/>
    </row>
    <row r="170" spans="1:88" x14ac:dyDescent="0.15">
      <c r="A170" s="201" t="s">
        <v>984</v>
      </c>
      <c r="B170" s="202"/>
      <c r="C170" s="202"/>
      <c r="D170" s="202"/>
      <c r="E170" s="202"/>
      <c r="F170" s="202"/>
      <c r="G170" s="202"/>
      <c r="H170" s="202"/>
      <c r="I170" s="202"/>
      <c r="J170" s="202"/>
      <c r="K170" s="202"/>
      <c r="L170" s="202"/>
      <c r="M170" s="202"/>
      <c r="N170" s="202"/>
      <c r="O170" s="202"/>
      <c r="P170" s="202"/>
      <c r="Q170" s="202"/>
      <c r="R170" s="202"/>
      <c r="S170" s="202"/>
      <c r="T170" s="202"/>
      <c r="U170" s="202"/>
      <c r="V170" s="202"/>
      <c r="W170" s="202"/>
      <c r="X170" s="202"/>
      <c r="Y170" s="202"/>
      <c r="Z170" s="202"/>
      <c r="AA170" s="202"/>
      <c r="AB170" s="202"/>
      <c r="AC170" s="202"/>
      <c r="AD170" s="202"/>
      <c r="AE170" s="202"/>
      <c r="AF170" s="202"/>
      <c r="AG170" s="202"/>
      <c r="AH170" s="202"/>
      <c r="AI170" s="202"/>
      <c r="AJ170" s="202"/>
      <c r="AK170" s="202"/>
      <c r="AL170" s="202"/>
      <c r="AM170" s="202"/>
      <c r="AN170" s="202"/>
      <c r="AO170" s="202"/>
      <c r="AP170" s="202"/>
      <c r="AQ170" s="202"/>
      <c r="AR170" s="203"/>
      <c r="AS170" s="88"/>
      <c r="AT170" s="215" t="str">
        <f>IF(Телефон="","",Телефон)</f>
        <v/>
      </c>
      <c r="AU170" s="215"/>
      <c r="AV170" s="215"/>
      <c r="AW170" s="215"/>
      <c r="AX170" s="215"/>
      <c r="AY170" s="215"/>
      <c r="AZ170" s="215"/>
      <c r="BA170" s="215"/>
      <c r="BB170" s="215"/>
      <c r="BC170" s="215"/>
      <c r="BD170" s="215"/>
      <c r="BE170" s="215"/>
      <c r="BF170" s="215"/>
      <c r="BG170" s="215"/>
      <c r="BH170" s="215"/>
      <c r="BI170" s="215"/>
      <c r="BJ170" s="215"/>
      <c r="BK170" s="215"/>
      <c r="BL170" s="215"/>
      <c r="BM170" s="215"/>
      <c r="BN170" s="215"/>
      <c r="BO170" s="215"/>
      <c r="BP170" s="215"/>
      <c r="BQ170" s="215"/>
      <c r="BR170" s="215"/>
      <c r="BS170" s="215"/>
      <c r="BT170" s="215"/>
      <c r="BU170" s="215"/>
      <c r="BV170" s="215"/>
      <c r="BW170" s="215"/>
      <c r="BX170" s="215"/>
      <c r="BY170" s="215"/>
      <c r="BZ170" s="215"/>
      <c r="CA170" s="215"/>
      <c r="CB170" s="215"/>
      <c r="CC170" s="215"/>
      <c r="CD170" s="215"/>
      <c r="CE170" s="215"/>
      <c r="CF170" s="215"/>
      <c r="CG170" s="215"/>
      <c r="CH170" s="215"/>
      <c r="CI170" s="89"/>
      <c r="CJ170" s="85"/>
    </row>
    <row r="171" spans="1:88" ht="11.25" customHeight="1" x14ac:dyDescent="0.25">
      <c r="A171" s="220"/>
      <c r="B171" s="183"/>
      <c r="C171" s="183"/>
      <c r="D171" s="183"/>
      <c r="E171" s="183"/>
      <c r="F171" s="183"/>
      <c r="G171" s="183"/>
      <c r="H171" s="183"/>
      <c r="I171" s="183"/>
      <c r="J171" s="183"/>
      <c r="K171" s="183"/>
      <c r="L171" s="183"/>
      <c r="M171" s="183"/>
      <c r="N171" s="183"/>
      <c r="O171" s="183"/>
      <c r="P171" s="183"/>
      <c r="Q171" s="183"/>
      <c r="R171" s="183"/>
      <c r="S171" s="183"/>
      <c r="T171" s="183"/>
      <c r="U171" s="183"/>
      <c r="V171" s="87" t="s">
        <v>985</v>
      </c>
      <c r="W171" s="221" t="s">
        <v>986</v>
      </c>
      <c r="X171" s="221"/>
      <c r="Y171" s="221"/>
      <c r="Z171" s="221"/>
      <c r="AA171" s="221"/>
      <c r="AB171" s="221"/>
      <c r="AC171" s="221"/>
      <c r="AD171" s="221"/>
      <c r="AE171" s="221"/>
      <c r="AF171" s="221"/>
      <c r="AG171" s="221"/>
      <c r="AH171" s="221"/>
      <c r="AI171" s="221"/>
      <c r="AJ171" s="221"/>
      <c r="AK171" s="221"/>
      <c r="AL171" s="87" t="s">
        <v>985</v>
      </c>
      <c r="AM171" s="87"/>
      <c r="AN171" s="87"/>
      <c r="AO171" s="87"/>
      <c r="AP171" s="87"/>
      <c r="AQ171" s="87"/>
      <c r="AR171" s="89"/>
      <c r="AS171" s="87"/>
      <c r="AT171" s="183"/>
      <c r="AU171" s="183"/>
      <c r="AV171" s="183"/>
      <c r="AW171" s="183"/>
      <c r="AX171" s="183"/>
      <c r="AY171" s="183"/>
      <c r="AZ171" s="183"/>
      <c r="BA171" s="183"/>
      <c r="BB171" s="183"/>
      <c r="BC171" s="183"/>
      <c r="BD171" s="183"/>
      <c r="BE171" s="183"/>
      <c r="BF171" s="183"/>
      <c r="BG171" s="183"/>
      <c r="BH171" s="183"/>
      <c r="BI171" s="87" t="s">
        <v>985</v>
      </c>
      <c r="BJ171" s="183" t="str">
        <f>IF(Имя="","",LEFT(Имя,1)&amp;".")&amp;IF(Отчество="","",LEFT(Отчество,1)&amp;".")&amp;IF(Фамилия="","",Фамилия)</f>
        <v/>
      </c>
      <c r="BK171" s="183"/>
      <c r="BL171" s="183"/>
      <c r="BM171" s="183"/>
      <c r="BN171" s="183"/>
      <c r="BO171" s="183"/>
      <c r="BP171" s="183"/>
      <c r="BQ171" s="183"/>
      <c r="BR171" s="183"/>
      <c r="BS171" s="183"/>
      <c r="BT171" s="183"/>
      <c r="BU171" s="183"/>
      <c r="BV171" s="183"/>
      <c r="BW171" s="183"/>
      <c r="BX171" s="183"/>
      <c r="BY171" s="183"/>
      <c r="BZ171" s="183"/>
      <c r="CA171" s="183"/>
      <c r="CB171" s="183"/>
      <c r="CC171" s="183"/>
      <c r="CD171" s="183"/>
      <c r="CE171" s="183"/>
      <c r="CF171" s="183"/>
      <c r="CG171" s="183"/>
      <c r="CH171" s="87" t="s">
        <v>985</v>
      </c>
      <c r="CI171" s="89"/>
      <c r="CJ171" s="85"/>
    </row>
    <row r="172" spans="1:88" x14ac:dyDescent="0.25">
      <c r="A172" s="219" t="s">
        <v>991</v>
      </c>
      <c r="B172" s="210"/>
      <c r="C172" s="210"/>
      <c r="D172" s="210"/>
      <c r="E172" s="210"/>
      <c r="F172" s="210"/>
      <c r="G172" s="210"/>
      <c r="H172" s="210"/>
      <c r="I172" s="210"/>
      <c r="J172" s="210"/>
      <c r="K172" s="210"/>
      <c r="L172" s="90"/>
      <c r="M172" s="90"/>
      <c r="N172" s="90"/>
      <c r="O172" s="90"/>
      <c r="P172" s="90"/>
      <c r="Q172" s="90"/>
      <c r="R172" s="90"/>
      <c r="S172" s="90"/>
      <c r="T172" s="90"/>
      <c r="U172" s="90"/>
      <c r="V172" s="90"/>
      <c r="W172" s="90"/>
      <c r="X172" s="90"/>
      <c r="Y172" s="90"/>
      <c r="Z172" s="90"/>
      <c r="AA172" s="90"/>
      <c r="AB172" s="90"/>
      <c r="AC172" s="90"/>
      <c r="AD172" s="90"/>
      <c r="AE172" s="90"/>
      <c r="AF172" s="90"/>
      <c r="AG172" s="90"/>
      <c r="AH172" s="90"/>
      <c r="AI172" s="90"/>
      <c r="AJ172" s="90"/>
      <c r="AK172" s="90"/>
      <c r="AL172" s="90"/>
      <c r="AM172" s="90"/>
      <c r="AN172" s="90"/>
      <c r="AO172" s="90"/>
      <c r="AP172" s="90"/>
      <c r="AQ172" s="90"/>
      <c r="AR172" s="99"/>
      <c r="AS172" s="90"/>
      <c r="AT172" s="90"/>
      <c r="AU172" s="90"/>
      <c r="AV172" s="90"/>
      <c r="AW172" s="90"/>
      <c r="AX172" s="90"/>
      <c r="AY172" s="90"/>
      <c r="AZ172" s="90"/>
      <c r="BA172" s="90"/>
      <c r="BB172" s="90"/>
      <c r="BC172" s="90"/>
      <c r="BD172" s="90"/>
      <c r="BE172" s="90"/>
      <c r="BF172" s="90"/>
      <c r="BG172" s="90"/>
      <c r="BH172" s="90"/>
      <c r="BI172" s="90"/>
      <c r="BJ172" s="90"/>
      <c r="BK172" s="90"/>
      <c r="BL172" s="90"/>
      <c r="BM172" s="90"/>
      <c r="BN172" s="90"/>
      <c r="BO172" s="90"/>
      <c r="BP172" s="90"/>
      <c r="BQ172" s="90"/>
      <c r="BR172" s="90"/>
      <c r="BS172" s="90"/>
      <c r="BT172" s="90"/>
      <c r="BU172" s="90"/>
      <c r="BV172" s="90"/>
      <c r="BW172" s="90"/>
      <c r="BX172" s="90"/>
      <c r="BY172" s="90"/>
      <c r="BZ172" s="90"/>
      <c r="CA172" s="90"/>
      <c r="CB172" s="90"/>
      <c r="CC172" s="90"/>
      <c r="CD172" s="90"/>
      <c r="CE172" s="90"/>
      <c r="CF172" s="90"/>
      <c r="CG172" s="90"/>
      <c r="CH172" s="90"/>
      <c r="CI172" s="99"/>
      <c r="CJ172" s="85"/>
    </row>
    <row r="173" spans="1:88" x14ac:dyDescent="0.25">
      <c r="A173" s="223"/>
      <c r="B173" s="223"/>
      <c r="C173" s="223"/>
      <c r="D173" s="223"/>
      <c r="E173" s="223"/>
      <c r="F173" s="223"/>
      <c r="G173" s="223"/>
      <c r="H173" s="223"/>
      <c r="I173" s="223"/>
      <c r="J173" s="223"/>
      <c r="K173" s="223"/>
      <c r="L173" s="101"/>
      <c r="M173" s="101"/>
      <c r="N173" s="101"/>
      <c r="O173" s="101"/>
      <c r="P173" s="101"/>
      <c r="Q173" s="101"/>
      <c r="R173" s="101"/>
      <c r="S173" s="101"/>
      <c r="T173" s="101"/>
      <c r="U173" s="101"/>
      <c r="V173" s="101"/>
      <c r="W173" s="101"/>
      <c r="X173" s="101"/>
      <c r="Y173" s="101"/>
      <c r="Z173" s="101"/>
      <c r="AA173" s="101"/>
      <c r="AB173" s="101"/>
      <c r="AC173" s="101"/>
      <c r="AD173" s="101"/>
      <c r="AE173" s="101"/>
      <c r="AF173" s="101"/>
      <c r="AG173" s="101"/>
      <c r="AH173" s="101"/>
      <c r="AI173" s="101"/>
      <c r="AJ173" s="101"/>
      <c r="AK173" s="101"/>
      <c r="AL173" s="101"/>
      <c r="AM173" s="101"/>
      <c r="AN173" s="101"/>
      <c r="AO173" s="101"/>
      <c r="AP173" s="101"/>
      <c r="AQ173" s="101"/>
      <c r="AR173" s="101"/>
      <c r="AS173" s="101"/>
      <c r="AT173" s="101"/>
      <c r="AU173" s="101"/>
      <c r="AV173" s="101"/>
      <c r="AW173" s="101"/>
      <c r="AX173" s="101"/>
      <c r="AY173" s="101"/>
      <c r="AZ173" s="101"/>
      <c r="BA173" s="101"/>
      <c r="BB173" s="101"/>
      <c r="BC173" s="101"/>
      <c r="BD173" s="101"/>
      <c r="BE173" s="101"/>
      <c r="BF173" s="101"/>
      <c r="BG173" s="101"/>
      <c r="BH173" s="101"/>
      <c r="BI173" s="101"/>
      <c r="BJ173" s="101"/>
      <c r="BK173" s="101"/>
      <c r="BL173" s="101"/>
      <c r="BM173" s="101"/>
      <c r="BN173" s="101"/>
      <c r="BO173" s="101"/>
      <c r="BP173" s="101"/>
      <c r="BQ173" s="101"/>
      <c r="BR173" s="101"/>
      <c r="BS173" s="101"/>
      <c r="BT173" s="101"/>
      <c r="BU173" s="101"/>
      <c r="BV173" s="101"/>
      <c r="BW173" s="101"/>
      <c r="BX173" s="101"/>
      <c r="BY173" s="101"/>
      <c r="BZ173" s="101"/>
      <c r="CA173" s="101"/>
      <c r="CB173" s="101"/>
      <c r="CC173" s="101"/>
      <c r="CD173" s="101"/>
      <c r="CE173" s="101"/>
      <c r="CF173" s="101"/>
      <c r="CG173" s="101"/>
      <c r="CH173" s="101"/>
      <c r="CI173" s="101"/>
      <c r="CJ173" s="85"/>
    </row>
    <row r="174" spans="1:88" x14ac:dyDescent="0.25">
      <c r="A174" s="223"/>
      <c r="B174" s="223"/>
      <c r="C174" s="223"/>
      <c r="D174" s="223"/>
      <c r="E174" s="223"/>
      <c r="F174" s="223"/>
      <c r="G174" s="223"/>
      <c r="H174" s="223"/>
      <c r="I174" s="223"/>
      <c r="J174" s="223"/>
      <c r="K174" s="223"/>
      <c r="L174" s="101"/>
      <c r="M174" s="101"/>
      <c r="N174" s="101"/>
      <c r="O174" s="101"/>
      <c r="P174" s="101"/>
      <c r="Q174" s="101"/>
      <c r="R174" s="101"/>
      <c r="S174" s="101"/>
      <c r="T174" s="101"/>
      <c r="U174" s="101"/>
      <c r="V174" s="101"/>
      <c r="W174" s="101"/>
      <c r="X174" s="101"/>
      <c r="Y174" s="101"/>
      <c r="Z174" s="101"/>
      <c r="AA174" s="101"/>
      <c r="AB174" s="101"/>
      <c r="AC174" s="101"/>
      <c r="AD174" s="101"/>
      <c r="AE174" s="101"/>
      <c r="AF174" s="101"/>
      <c r="AG174" s="101"/>
      <c r="AH174" s="101"/>
      <c r="AI174" s="101"/>
      <c r="AJ174" s="101"/>
      <c r="AK174" s="101"/>
      <c r="AL174" s="101"/>
      <c r="AM174" s="101"/>
      <c r="AN174" s="101"/>
      <c r="AO174" s="101"/>
      <c r="AP174" s="101"/>
      <c r="AQ174" s="101"/>
      <c r="AR174" s="101"/>
      <c r="AS174" s="101"/>
      <c r="AT174" s="101"/>
      <c r="AU174" s="101"/>
      <c r="AV174" s="101"/>
      <c r="AW174" s="101"/>
      <c r="AX174" s="101"/>
      <c r="AY174" s="101"/>
      <c r="AZ174" s="101"/>
      <c r="BA174" s="101"/>
      <c r="BB174" s="101"/>
      <c r="BC174" s="101"/>
      <c r="BD174" s="101"/>
      <c r="BE174" s="101"/>
      <c r="BF174" s="101"/>
      <c r="BG174" s="101"/>
      <c r="BH174" s="101"/>
      <c r="BI174" s="101"/>
      <c r="BJ174" s="101"/>
      <c r="BK174" s="101"/>
      <c r="BL174" s="101"/>
      <c r="BM174" s="101"/>
      <c r="BN174" s="101"/>
      <c r="BO174" s="101"/>
      <c r="BP174" s="101"/>
      <c r="BQ174" s="101"/>
      <c r="BR174" s="101"/>
      <c r="BS174" s="101"/>
      <c r="BT174" s="101"/>
      <c r="BU174" s="101"/>
      <c r="BV174" s="101"/>
      <c r="BW174" s="101"/>
      <c r="BX174" s="101"/>
      <c r="BY174" s="101"/>
      <c r="BZ174" s="101"/>
      <c r="CA174" s="101"/>
      <c r="CB174" s="101"/>
      <c r="CC174" s="101"/>
      <c r="CD174" s="101"/>
      <c r="CE174" s="101"/>
      <c r="CF174" s="101"/>
      <c r="CG174" s="101"/>
      <c r="CH174" s="101"/>
      <c r="CI174" s="101"/>
      <c r="CJ174" s="85"/>
    </row>
    <row r="175" spans="1:88" x14ac:dyDescent="0.25">
      <c r="A175" s="223"/>
      <c r="B175" s="223"/>
      <c r="C175" s="223"/>
      <c r="D175" s="223"/>
      <c r="E175" s="223"/>
      <c r="F175" s="223"/>
      <c r="G175" s="223"/>
      <c r="H175" s="223"/>
      <c r="I175" s="223"/>
      <c r="J175" s="223"/>
      <c r="K175" s="223"/>
      <c r="L175" s="101"/>
      <c r="M175" s="101"/>
      <c r="N175" s="101"/>
      <c r="O175" s="101"/>
      <c r="P175" s="101"/>
      <c r="Q175" s="101"/>
      <c r="R175" s="101"/>
      <c r="S175" s="101"/>
      <c r="T175" s="101"/>
      <c r="U175" s="101"/>
      <c r="V175" s="101"/>
      <c r="W175" s="101"/>
      <c r="X175" s="101"/>
      <c r="Y175" s="101"/>
      <c r="Z175" s="101"/>
      <c r="AA175" s="101"/>
      <c r="AB175" s="101"/>
      <c r="AC175" s="101"/>
      <c r="AD175" s="101"/>
      <c r="AE175" s="101"/>
      <c r="AF175" s="101"/>
      <c r="AG175" s="101"/>
      <c r="AH175" s="101"/>
      <c r="AI175" s="101"/>
      <c r="AJ175" s="101"/>
      <c r="AK175" s="101"/>
      <c r="AL175" s="101"/>
      <c r="AM175" s="101"/>
      <c r="AN175" s="101"/>
      <c r="AO175" s="101"/>
      <c r="AP175" s="101"/>
      <c r="AQ175" s="101"/>
      <c r="AR175" s="101"/>
      <c r="AS175" s="101"/>
      <c r="AT175" s="101"/>
      <c r="AU175" s="101"/>
      <c r="AV175" s="101"/>
      <c r="AW175" s="101"/>
      <c r="AX175" s="101"/>
      <c r="AY175" s="101"/>
      <c r="AZ175" s="101"/>
      <c r="BA175" s="101"/>
      <c r="BB175" s="101"/>
      <c r="BC175" s="101"/>
      <c r="BD175" s="101"/>
      <c r="BE175" s="101"/>
      <c r="BF175" s="101"/>
      <c r="BG175" s="101"/>
      <c r="BH175" s="101"/>
      <c r="BI175" s="101"/>
      <c r="BJ175" s="101"/>
      <c r="BK175" s="101"/>
      <c r="BL175" s="101"/>
      <c r="BM175" s="101"/>
      <c r="BN175" s="101"/>
      <c r="BO175" s="101"/>
      <c r="BP175" s="101"/>
      <c r="BQ175" s="101"/>
      <c r="BR175" s="101"/>
      <c r="BS175" s="101"/>
      <c r="BT175" s="101"/>
      <c r="BU175" s="101"/>
      <c r="BV175" s="101"/>
      <c r="BW175" s="101"/>
      <c r="BX175" s="101"/>
      <c r="BY175" s="101"/>
      <c r="BZ175" s="101"/>
      <c r="CA175" s="101"/>
      <c r="CB175" s="101"/>
      <c r="CC175" s="101"/>
      <c r="CD175" s="101"/>
      <c r="CE175" s="101"/>
      <c r="CF175" s="101"/>
      <c r="CG175" s="101"/>
      <c r="CH175" s="101"/>
      <c r="CI175" s="101"/>
      <c r="CJ175" s="85"/>
    </row>
    <row r="176" spans="1:88" x14ac:dyDescent="0.25">
      <c r="A176" s="223"/>
      <c r="B176" s="223"/>
      <c r="C176" s="223"/>
      <c r="D176" s="223"/>
      <c r="E176" s="223"/>
      <c r="F176" s="223"/>
      <c r="G176" s="223"/>
      <c r="H176" s="223"/>
      <c r="I176" s="223"/>
      <c r="J176" s="223"/>
      <c r="K176" s="223"/>
      <c r="L176" s="101"/>
      <c r="M176" s="101"/>
      <c r="N176" s="101"/>
      <c r="O176" s="101"/>
      <c r="P176" s="101"/>
      <c r="Q176" s="101"/>
      <c r="R176" s="101"/>
      <c r="S176" s="101"/>
      <c r="T176" s="101"/>
      <c r="U176" s="101"/>
      <c r="V176" s="101"/>
      <c r="W176" s="101"/>
      <c r="X176" s="101"/>
      <c r="Y176" s="101"/>
      <c r="Z176" s="101"/>
      <c r="AA176" s="101"/>
      <c r="AB176" s="101"/>
      <c r="AC176" s="101"/>
      <c r="AD176" s="101"/>
      <c r="AE176" s="101"/>
      <c r="AF176" s="101"/>
      <c r="AG176" s="101"/>
      <c r="AH176" s="101"/>
      <c r="AI176" s="101"/>
      <c r="AJ176" s="101"/>
      <c r="AK176" s="101"/>
      <c r="AL176" s="101"/>
      <c r="AM176" s="101"/>
      <c r="AN176" s="101"/>
      <c r="AO176" s="101"/>
      <c r="AP176" s="101"/>
      <c r="AQ176" s="101"/>
      <c r="AR176" s="101"/>
      <c r="AS176" s="101"/>
      <c r="AT176" s="101"/>
      <c r="AU176" s="101"/>
      <c r="AV176" s="101"/>
      <c r="AW176" s="101"/>
      <c r="AX176" s="101"/>
      <c r="AY176" s="101"/>
      <c r="AZ176" s="101"/>
      <c r="BA176" s="101"/>
      <c r="BB176" s="101"/>
      <c r="BC176" s="101"/>
      <c r="BD176" s="101"/>
      <c r="BE176" s="101"/>
      <c r="BF176" s="101"/>
      <c r="BG176" s="101"/>
      <c r="BH176" s="101"/>
      <c r="BI176" s="101"/>
      <c r="BJ176" s="101"/>
      <c r="BK176" s="101"/>
      <c r="BL176" s="101"/>
      <c r="BM176" s="101"/>
      <c r="BN176" s="101"/>
      <c r="BO176" s="101"/>
      <c r="BP176" s="101"/>
      <c r="BQ176" s="101"/>
      <c r="BR176" s="101"/>
      <c r="BS176" s="101"/>
      <c r="BT176" s="101"/>
      <c r="BU176" s="101"/>
      <c r="BV176" s="101"/>
      <c r="BW176" s="101"/>
      <c r="BX176" s="101"/>
      <c r="BY176" s="101"/>
      <c r="BZ176" s="101"/>
      <c r="CA176" s="101"/>
      <c r="CB176" s="101"/>
      <c r="CC176" s="101"/>
      <c r="CD176" s="101"/>
      <c r="CE176" s="101"/>
      <c r="CF176" s="101"/>
      <c r="CG176" s="101"/>
      <c r="CH176" s="101"/>
      <c r="CI176" s="101"/>
      <c r="CJ176" s="85"/>
    </row>
    <row r="177" spans="1:88" x14ac:dyDescent="0.25">
      <c r="A177" s="223"/>
      <c r="B177" s="223"/>
      <c r="C177" s="223"/>
      <c r="D177" s="223"/>
      <c r="E177" s="223"/>
      <c r="F177" s="223"/>
      <c r="G177" s="223"/>
      <c r="H177" s="223"/>
      <c r="I177" s="223"/>
      <c r="J177" s="223"/>
      <c r="K177" s="223"/>
      <c r="L177" s="101"/>
      <c r="M177" s="101"/>
      <c r="N177" s="101"/>
      <c r="O177" s="101"/>
      <c r="P177" s="101"/>
      <c r="Q177" s="101"/>
      <c r="R177" s="101"/>
      <c r="S177" s="101"/>
      <c r="T177" s="101"/>
      <c r="U177" s="101"/>
      <c r="V177" s="101"/>
      <c r="W177" s="101"/>
      <c r="X177" s="101"/>
      <c r="Y177" s="101"/>
      <c r="Z177" s="101"/>
      <c r="AA177" s="101"/>
      <c r="AB177" s="101"/>
      <c r="AC177" s="101"/>
      <c r="AD177" s="101"/>
      <c r="AE177" s="101"/>
      <c r="AF177" s="101"/>
      <c r="AG177" s="101"/>
      <c r="AH177" s="101"/>
      <c r="AI177" s="101"/>
      <c r="AJ177" s="101"/>
      <c r="AK177" s="101"/>
      <c r="AL177" s="101"/>
      <c r="AM177" s="101"/>
      <c r="AN177" s="101"/>
      <c r="AO177" s="101"/>
      <c r="AP177" s="101"/>
      <c r="AQ177" s="101"/>
      <c r="AR177" s="101"/>
      <c r="AS177" s="101"/>
      <c r="AT177" s="101"/>
      <c r="AU177" s="101"/>
      <c r="AV177" s="101"/>
      <c r="AW177" s="101"/>
      <c r="AX177" s="101"/>
      <c r="AY177" s="101"/>
      <c r="AZ177" s="101"/>
      <c r="BA177" s="101"/>
      <c r="BB177" s="101"/>
      <c r="BC177" s="101"/>
      <c r="BD177" s="101"/>
      <c r="BE177" s="101"/>
      <c r="BF177" s="101"/>
      <c r="BG177" s="101"/>
      <c r="BH177" s="101"/>
      <c r="BI177" s="101"/>
      <c r="BJ177" s="101"/>
      <c r="BK177" s="101"/>
      <c r="BL177" s="101"/>
      <c r="BM177" s="101"/>
      <c r="BN177" s="101"/>
      <c r="BO177" s="101"/>
      <c r="BP177" s="101"/>
      <c r="BQ177" s="101"/>
      <c r="BR177" s="101"/>
      <c r="BS177" s="101"/>
      <c r="BT177" s="101"/>
      <c r="BU177" s="101"/>
      <c r="BV177" s="101"/>
      <c r="BW177" s="101"/>
      <c r="BX177" s="101"/>
      <c r="BY177" s="101"/>
      <c r="BZ177" s="101"/>
      <c r="CA177" s="101"/>
      <c r="CB177" s="101"/>
      <c r="CC177" s="101"/>
      <c r="CD177" s="101"/>
      <c r="CE177" s="101"/>
      <c r="CF177" s="101"/>
      <c r="CG177" s="101"/>
      <c r="CH177" s="101"/>
      <c r="CI177" s="101"/>
      <c r="CJ177" s="85"/>
    </row>
    <row r="178" spans="1:88" x14ac:dyDescent="0.25">
      <c r="A178" s="223"/>
      <c r="B178" s="223"/>
      <c r="C178" s="223"/>
      <c r="D178" s="223"/>
      <c r="E178" s="223"/>
      <c r="F178" s="223"/>
      <c r="G178" s="223"/>
      <c r="H178" s="223"/>
      <c r="I178" s="223"/>
      <c r="J178" s="223"/>
      <c r="K178" s="223"/>
      <c r="L178" s="101"/>
      <c r="M178" s="101"/>
      <c r="N178" s="101"/>
      <c r="O178" s="101"/>
      <c r="P178" s="101"/>
      <c r="Q178" s="101"/>
      <c r="R178" s="101"/>
      <c r="S178" s="101"/>
      <c r="T178" s="101"/>
      <c r="U178" s="101"/>
      <c r="V178" s="101"/>
      <c r="W178" s="101"/>
      <c r="X178" s="101"/>
      <c r="Y178" s="101"/>
      <c r="Z178" s="101"/>
      <c r="AA178" s="101"/>
      <c r="AB178" s="101"/>
      <c r="AC178" s="101"/>
      <c r="AD178" s="101"/>
      <c r="AE178" s="101"/>
      <c r="AF178" s="101"/>
      <c r="AG178" s="101"/>
      <c r="AH178" s="101"/>
      <c r="AI178" s="101"/>
      <c r="AJ178" s="101"/>
      <c r="AK178" s="101"/>
      <c r="AL178" s="101"/>
      <c r="AM178" s="101"/>
      <c r="AN178" s="101"/>
      <c r="AO178" s="101"/>
      <c r="AP178" s="101"/>
      <c r="AQ178" s="101"/>
      <c r="AR178" s="101"/>
      <c r="AS178" s="101"/>
      <c r="AT178" s="101"/>
      <c r="AU178" s="101"/>
      <c r="AV178" s="101"/>
      <c r="AW178" s="101"/>
      <c r="AX178" s="101"/>
      <c r="AY178" s="101"/>
      <c r="AZ178" s="101"/>
      <c r="BA178" s="101"/>
      <c r="BB178" s="101"/>
      <c r="BC178" s="101"/>
      <c r="BD178" s="101"/>
      <c r="BE178" s="101"/>
      <c r="BF178" s="101"/>
      <c r="BG178" s="101"/>
      <c r="BH178" s="101"/>
      <c r="BI178" s="101"/>
      <c r="BJ178" s="101"/>
      <c r="BK178" s="101"/>
      <c r="BL178" s="101"/>
      <c r="BM178" s="101"/>
      <c r="BN178" s="101"/>
      <c r="BO178" s="101"/>
      <c r="BP178" s="101"/>
      <c r="BQ178" s="101"/>
      <c r="BR178" s="101"/>
      <c r="BS178" s="101"/>
      <c r="BT178" s="101"/>
      <c r="BU178" s="101"/>
      <c r="BV178" s="101"/>
      <c r="BW178" s="101"/>
      <c r="BX178" s="101"/>
      <c r="BY178" s="101"/>
      <c r="BZ178" s="101"/>
      <c r="CA178" s="101"/>
      <c r="CB178" s="101"/>
      <c r="CC178" s="101"/>
      <c r="CD178" s="101"/>
      <c r="CE178" s="101"/>
      <c r="CF178" s="101"/>
      <c r="CG178" s="101"/>
      <c r="CH178" s="101"/>
      <c r="CI178" s="101"/>
      <c r="CJ178" s="85"/>
    </row>
    <row r="179" spans="1:88" x14ac:dyDescent="0.25">
      <c r="A179" s="223"/>
      <c r="B179" s="223"/>
      <c r="C179" s="223"/>
      <c r="D179" s="223"/>
      <c r="E179" s="223"/>
      <c r="F179" s="223"/>
      <c r="G179" s="223"/>
      <c r="H179" s="223"/>
      <c r="I179" s="223"/>
      <c r="J179" s="223"/>
      <c r="K179" s="223"/>
      <c r="L179" s="101"/>
      <c r="M179" s="101"/>
      <c r="N179" s="101"/>
      <c r="O179" s="101"/>
      <c r="P179" s="101"/>
      <c r="Q179" s="101"/>
      <c r="R179" s="101"/>
      <c r="S179" s="101"/>
      <c r="T179" s="101"/>
      <c r="U179" s="101"/>
      <c r="V179" s="101"/>
      <c r="W179" s="101"/>
      <c r="X179" s="101"/>
      <c r="Y179" s="101"/>
      <c r="Z179" s="101"/>
      <c r="AA179" s="101"/>
      <c r="AB179" s="101"/>
      <c r="AC179" s="101"/>
      <c r="AD179" s="101"/>
      <c r="AE179" s="101"/>
      <c r="AF179" s="101"/>
      <c r="AG179" s="101"/>
      <c r="AH179" s="101"/>
      <c r="AI179" s="101"/>
      <c r="AJ179" s="101"/>
      <c r="AK179" s="101"/>
      <c r="AL179" s="101"/>
      <c r="AM179" s="101"/>
      <c r="AN179" s="101"/>
      <c r="AO179" s="101"/>
      <c r="AP179" s="101"/>
      <c r="AQ179" s="101"/>
      <c r="AR179" s="101"/>
      <c r="AS179" s="101"/>
      <c r="AT179" s="101"/>
      <c r="AU179" s="101"/>
      <c r="AV179" s="101"/>
      <c r="AW179" s="101"/>
      <c r="AX179" s="101"/>
      <c r="AY179" s="101"/>
      <c r="AZ179" s="101"/>
      <c r="BA179" s="101"/>
      <c r="BB179" s="101"/>
      <c r="BC179" s="101"/>
      <c r="BD179" s="101"/>
      <c r="BE179" s="101"/>
      <c r="BF179" s="101"/>
      <c r="BG179" s="101"/>
      <c r="BH179" s="101"/>
      <c r="BI179" s="101"/>
      <c r="BJ179" s="101"/>
      <c r="BK179" s="101"/>
      <c r="BL179" s="101"/>
      <c r="BM179" s="101"/>
      <c r="BN179" s="101"/>
      <c r="BO179" s="101"/>
      <c r="BP179" s="101"/>
      <c r="BQ179" s="101"/>
      <c r="BR179" s="101"/>
      <c r="BS179" s="101"/>
      <c r="BT179" s="101"/>
      <c r="BU179" s="101"/>
      <c r="BV179" s="101"/>
      <c r="BW179" s="101"/>
      <c r="BX179" s="101"/>
      <c r="BY179" s="101"/>
      <c r="BZ179" s="101"/>
      <c r="CA179" s="101"/>
      <c r="CB179" s="101"/>
      <c r="CC179" s="101"/>
      <c r="CD179" s="101"/>
      <c r="CE179" s="101"/>
      <c r="CF179" s="101"/>
      <c r="CG179" s="101"/>
      <c r="CH179" s="101"/>
      <c r="CI179" s="101"/>
      <c r="CJ179" s="85"/>
    </row>
    <row r="180" spans="1:88" x14ac:dyDescent="0.25">
      <c r="A180" s="223"/>
      <c r="B180" s="223"/>
      <c r="C180" s="223"/>
      <c r="D180" s="223"/>
      <c r="E180" s="223"/>
      <c r="F180" s="223"/>
      <c r="G180" s="223"/>
      <c r="H180" s="223"/>
      <c r="I180" s="223"/>
      <c r="J180" s="223"/>
      <c r="K180" s="223"/>
      <c r="L180" s="101"/>
      <c r="M180" s="101"/>
      <c r="N180" s="101"/>
      <c r="O180" s="101"/>
      <c r="P180" s="101"/>
      <c r="Q180" s="101"/>
      <c r="R180" s="101"/>
      <c r="S180" s="101"/>
      <c r="T180" s="101"/>
      <c r="U180" s="101"/>
      <c r="V180" s="101"/>
      <c r="W180" s="101"/>
      <c r="X180" s="101"/>
      <c r="Y180" s="101"/>
      <c r="Z180" s="101"/>
      <c r="AA180" s="101"/>
      <c r="AB180" s="101"/>
      <c r="AC180" s="101"/>
      <c r="AD180" s="101"/>
      <c r="AE180" s="101"/>
      <c r="AF180" s="101"/>
      <c r="AG180" s="101"/>
      <c r="AH180" s="101"/>
      <c r="AI180" s="101"/>
      <c r="AJ180" s="101"/>
      <c r="AK180" s="101"/>
      <c r="AL180" s="101"/>
      <c r="AM180" s="101"/>
      <c r="AN180" s="101"/>
      <c r="AO180" s="101"/>
      <c r="AP180" s="101"/>
      <c r="AQ180" s="101"/>
      <c r="AR180" s="101"/>
      <c r="AS180" s="101"/>
      <c r="AT180" s="101"/>
      <c r="AU180" s="101"/>
      <c r="AV180" s="101"/>
      <c r="AW180" s="101"/>
      <c r="AX180" s="101"/>
      <c r="AY180" s="101"/>
      <c r="AZ180" s="101"/>
      <c r="BA180" s="101"/>
      <c r="BB180" s="101"/>
      <c r="BC180" s="101"/>
      <c r="BD180" s="101"/>
      <c r="BE180" s="101"/>
      <c r="BF180" s="101"/>
      <c r="BG180" s="101"/>
      <c r="BH180" s="101"/>
      <c r="BI180" s="101"/>
      <c r="BJ180" s="101"/>
      <c r="BK180" s="101"/>
      <c r="BL180" s="101"/>
      <c r="BM180" s="101"/>
      <c r="BN180" s="101"/>
      <c r="BO180" s="101"/>
      <c r="BP180" s="101"/>
      <c r="BQ180" s="101"/>
      <c r="BR180" s="101"/>
      <c r="BS180" s="101"/>
      <c r="BT180" s="101"/>
      <c r="BU180" s="101"/>
      <c r="BV180" s="101"/>
      <c r="BW180" s="101"/>
      <c r="BX180" s="101"/>
      <c r="BY180" s="101"/>
      <c r="BZ180" s="101"/>
      <c r="CA180" s="101"/>
      <c r="CB180" s="101"/>
      <c r="CC180" s="101"/>
      <c r="CD180" s="101"/>
      <c r="CE180" s="101"/>
      <c r="CF180" s="101"/>
      <c r="CG180" s="101"/>
      <c r="CH180" s="101"/>
      <c r="CI180" s="101"/>
      <c r="CJ180" s="85"/>
    </row>
    <row r="181" spans="1:88" x14ac:dyDescent="0.25">
      <c r="A181" s="223"/>
      <c r="B181" s="223"/>
      <c r="C181" s="223"/>
      <c r="D181" s="223"/>
      <c r="E181" s="223"/>
      <c r="F181" s="223"/>
      <c r="G181" s="223"/>
      <c r="H181" s="223"/>
      <c r="I181" s="223"/>
      <c r="J181" s="223"/>
      <c r="K181" s="223"/>
      <c r="L181" s="101"/>
      <c r="M181" s="101"/>
      <c r="N181" s="101"/>
      <c r="O181" s="101"/>
      <c r="P181" s="101"/>
      <c r="Q181" s="101"/>
      <c r="R181" s="101"/>
      <c r="S181" s="101"/>
      <c r="T181" s="101"/>
      <c r="U181" s="101"/>
      <c r="V181" s="101"/>
      <c r="W181" s="101"/>
      <c r="X181" s="101"/>
      <c r="Y181" s="101"/>
      <c r="Z181" s="101"/>
      <c r="AA181" s="101"/>
      <c r="AB181" s="101"/>
      <c r="AC181" s="101"/>
      <c r="AD181" s="101"/>
      <c r="AE181" s="101"/>
      <c r="AF181" s="101"/>
      <c r="AG181" s="101"/>
      <c r="AH181" s="101"/>
      <c r="AI181" s="101"/>
      <c r="AJ181" s="101"/>
      <c r="AK181" s="101"/>
      <c r="AL181" s="101"/>
      <c r="AM181" s="101"/>
      <c r="AN181" s="101"/>
      <c r="AO181" s="101"/>
      <c r="AP181" s="101"/>
      <c r="AQ181" s="101"/>
      <c r="AR181" s="101"/>
      <c r="AS181" s="101"/>
      <c r="AT181" s="101"/>
      <c r="AU181" s="101"/>
      <c r="AV181" s="101"/>
      <c r="AW181" s="101"/>
      <c r="AX181" s="101"/>
      <c r="AY181" s="101"/>
      <c r="AZ181" s="101"/>
      <c r="BA181" s="101"/>
      <c r="BB181" s="101"/>
      <c r="BC181" s="101"/>
      <c r="BD181" s="101"/>
      <c r="BE181" s="101"/>
      <c r="BF181" s="101"/>
      <c r="BG181" s="101"/>
      <c r="BH181" s="101"/>
      <c r="BI181" s="101"/>
      <c r="BJ181" s="101"/>
      <c r="BK181" s="101"/>
      <c r="BL181" s="101"/>
      <c r="BM181" s="101"/>
      <c r="BN181" s="101"/>
      <c r="BO181" s="101"/>
      <c r="BP181" s="101"/>
      <c r="BQ181" s="101"/>
      <c r="BR181" s="101"/>
      <c r="BS181" s="101"/>
      <c r="BT181" s="101"/>
      <c r="BU181" s="101"/>
      <c r="BV181" s="101"/>
      <c r="BW181" s="101"/>
      <c r="BX181" s="101"/>
      <c r="BY181" s="101"/>
      <c r="BZ181" s="101"/>
      <c r="CA181" s="101"/>
      <c r="CB181" s="101"/>
      <c r="CC181" s="101"/>
      <c r="CD181" s="101"/>
      <c r="CE181" s="101"/>
      <c r="CF181" s="101"/>
      <c r="CG181" s="101"/>
      <c r="CH181" s="101"/>
      <c r="CI181" s="101"/>
      <c r="CJ181" s="85"/>
    </row>
    <row r="182" spans="1:88" x14ac:dyDescent="0.25">
      <c r="A182" s="223"/>
      <c r="B182" s="223"/>
      <c r="C182" s="223"/>
      <c r="D182" s="223"/>
      <c r="E182" s="223"/>
      <c r="F182" s="223"/>
      <c r="G182" s="223"/>
      <c r="H182" s="223"/>
      <c r="I182" s="223"/>
      <c r="J182" s="223"/>
      <c r="K182" s="223"/>
      <c r="L182" s="101"/>
      <c r="M182" s="101"/>
      <c r="N182" s="101"/>
      <c r="O182" s="101"/>
      <c r="P182" s="101"/>
      <c r="Q182" s="101"/>
      <c r="R182" s="101"/>
      <c r="S182" s="101"/>
      <c r="T182" s="101"/>
      <c r="U182" s="101"/>
      <c r="V182" s="101"/>
      <c r="W182" s="101"/>
      <c r="X182" s="101"/>
      <c r="Y182" s="101"/>
      <c r="Z182" s="101"/>
      <c r="AA182" s="101"/>
      <c r="AB182" s="101"/>
      <c r="AC182" s="101"/>
      <c r="AD182" s="101"/>
      <c r="AE182" s="101"/>
      <c r="AF182" s="101"/>
      <c r="AG182" s="101"/>
      <c r="AH182" s="101"/>
      <c r="AI182" s="101"/>
      <c r="AJ182" s="101"/>
      <c r="AK182" s="101"/>
      <c r="AL182" s="101"/>
      <c r="AM182" s="101"/>
      <c r="AN182" s="101"/>
      <c r="AO182" s="101"/>
      <c r="AP182" s="101"/>
      <c r="AQ182" s="101"/>
      <c r="AR182" s="101"/>
      <c r="AS182" s="101"/>
      <c r="AT182" s="101"/>
      <c r="AU182" s="101"/>
      <c r="AV182" s="101"/>
      <c r="AW182" s="101"/>
      <c r="AX182" s="101"/>
      <c r="AY182" s="101"/>
      <c r="AZ182" s="101"/>
      <c r="BA182" s="101"/>
      <c r="BB182" s="101"/>
      <c r="BC182" s="101"/>
      <c r="BD182" s="101"/>
      <c r="BE182" s="101"/>
      <c r="BF182" s="101"/>
      <c r="BG182" s="101"/>
      <c r="BH182" s="101"/>
      <c r="BI182" s="101"/>
      <c r="BJ182" s="101"/>
      <c r="BK182" s="101"/>
      <c r="BL182" s="101"/>
      <c r="BM182" s="101"/>
      <c r="BN182" s="101"/>
      <c r="BO182" s="101"/>
      <c r="BP182" s="101"/>
      <c r="BQ182" s="101"/>
      <c r="BR182" s="101"/>
      <c r="BS182" s="101"/>
      <c r="BT182" s="101"/>
      <c r="BU182" s="101"/>
      <c r="BV182" s="101"/>
      <c r="BW182" s="101"/>
      <c r="BX182" s="101"/>
      <c r="BY182" s="101"/>
      <c r="BZ182" s="101"/>
      <c r="CA182" s="101"/>
      <c r="CB182" s="101"/>
      <c r="CC182" s="101"/>
      <c r="CD182" s="101"/>
      <c r="CE182" s="101"/>
      <c r="CF182" s="101"/>
      <c r="CG182" s="101"/>
      <c r="CH182" s="101"/>
      <c r="CI182" s="101"/>
      <c r="CJ182" s="85"/>
    </row>
    <row r="183" spans="1:88" x14ac:dyDescent="0.25">
      <c r="A183" s="223"/>
      <c r="B183" s="223"/>
      <c r="C183" s="223"/>
      <c r="D183" s="223"/>
      <c r="E183" s="223"/>
      <c r="F183" s="223"/>
      <c r="G183" s="223"/>
      <c r="H183" s="223"/>
      <c r="I183" s="223"/>
      <c r="J183" s="223"/>
      <c r="K183" s="223"/>
      <c r="L183" s="101"/>
      <c r="M183" s="101"/>
      <c r="N183" s="101"/>
      <c r="O183" s="101"/>
      <c r="P183" s="101"/>
      <c r="Q183" s="101"/>
      <c r="R183" s="101"/>
      <c r="S183" s="101"/>
      <c r="T183" s="101"/>
      <c r="U183" s="101"/>
      <c r="V183" s="101"/>
      <c r="W183" s="101"/>
      <c r="X183" s="101"/>
      <c r="Y183" s="101"/>
      <c r="Z183" s="101"/>
      <c r="AA183" s="101"/>
      <c r="AB183" s="101"/>
      <c r="AC183" s="101"/>
      <c r="AD183" s="101"/>
      <c r="AE183" s="101"/>
      <c r="AF183" s="101"/>
      <c r="AG183" s="101"/>
      <c r="AH183" s="101"/>
      <c r="AI183" s="101"/>
      <c r="AJ183" s="101"/>
      <c r="AK183" s="101"/>
      <c r="AL183" s="101"/>
      <c r="AM183" s="101"/>
      <c r="AN183" s="101"/>
      <c r="AO183" s="101"/>
      <c r="AP183" s="101"/>
      <c r="AQ183" s="101"/>
      <c r="AR183" s="101"/>
      <c r="AS183" s="101"/>
      <c r="AT183" s="101"/>
      <c r="AU183" s="101"/>
      <c r="AV183" s="101"/>
      <c r="AW183" s="101"/>
      <c r="AX183" s="101"/>
      <c r="AY183" s="101"/>
      <c r="AZ183" s="101"/>
      <c r="BA183" s="101"/>
      <c r="BB183" s="101"/>
      <c r="BC183" s="101"/>
      <c r="BD183" s="101"/>
      <c r="BE183" s="101"/>
      <c r="BF183" s="101"/>
      <c r="BG183" s="101"/>
      <c r="BH183" s="101"/>
      <c r="BI183" s="101"/>
      <c r="BJ183" s="101"/>
      <c r="BK183" s="101"/>
      <c r="BL183" s="101"/>
      <c r="BM183" s="101"/>
      <c r="BN183" s="101"/>
      <c r="BO183" s="101"/>
      <c r="BP183" s="101"/>
      <c r="BQ183" s="101"/>
      <c r="BR183" s="101"/>
      <c r="BS183" s="101"/>
      <c r="BT183" s="101"/>
      <c r="BU183" s="101"/>
      <c r="BV183" s="101"/>
      <c r="BW183" s="101"/>
      <c r="BX183" s="101"/>
      <c r="BY183" s="101"/>
      <c r="BZ183" s="101"/>
      <c r="CA183" s="101"/>
      <c r="CB183" s="101"/>
      <c r="CC183" s="101"/>
      <c r="CD183" s="101"/>
      <c r="CE183" s="101"/>
      <c r="CF183" s="101"/>
      <c r="CG183" s="101"/>
      <c r="CH183" s="101"/>
      <c r="CI183" s="101"/>
      <c r="CJ183" s="85"/>
    </row>
    <row r="184" spans="1:88" x14ac:dyDescent="0.25">
      <c r="A184" s="223"/>
      <c r="B184" s="223"/>
      <c r="C184" s="223"/>
      <c r="D184" s="223"/>
      <c r="E184" s="223"/>
      <c r="F184" s="223"/>
      <c r="G184" s="223"/>
      <c r="H184" s="223"/>
      <c r="I184" s="223"/>
      <c r="J184" s="223"/>
      <c r="K184" s="223"/>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1"/>
      <c r="AY184" s="101"/>
      <c r="AZ184" s="101"/>
      <c r="BA184" s="101"/>
      <c r="BB184" s="101"/>
      <c r="BC184" s="101"/>
      <c r="BD184" s="101"/>
      <c r="BE184" s="101"/>
      <c r="BF184" s="101"/>
      <c r="BG184" s="101"/>
      <c r="BH184" s="101"/>
      <c r="BI184" s="101"/>
      <c r="BJ184" s="101"/>
      <c r="BK184" s="101"/>
      <c r="BL184" s="101"/>
      <c r="BM184" s="101"/>
      <c r="BN184" s="101"/>
      <c r="BO184" s="101"/>
      <c r="BP184" s="101"/>
      <c r="BQ184" s="101"/>
      <c r="BR184" s="101"/>
      <c r="BS184" s="101"/>
      <c r="BT184" s="101"/>
      <c r="BU184" s="101"/>
      <c r="BV184" s="101"/>
      <c r="BW184" s="101"/>
      <c r="BX184" s="101"/>
      <c r="BY184" s="101"/>
      <c r="BZ184" s="101"/>
      <c r="CA184" s="101"/>
      <c r="CB184" s="101"/>
      <c r="CC184" s="101"/>
      <c r="CD184" s="101"/>
      <c r="CE184" s="101"/>
      <c r="CF184" s="101"/>
      <c r="CG184" s="101"/>
      <c r="CH184" s="101"/>
      <c r="CI184" s="101"/>
      <c r="CJ184" s="85"/>
    </row>
    <row r="185" spans="1:88" x14ac:dyDescent="0.25">
      <c r="A185" s="223"/>
      <c r="B185" s="223"/>
      <c r="C185" s="223"/>
      <c r="D185" s="223"/>
      <c r="E185" s="223"/>
      <c r="F185" s="223"/>
      <c r="G185" s="223"/>
      <c r="H185" s="223"/>
      <c r="I185" s="223"/>
      <c r="J185" s="223"/>
      <c r="K185" s="223"/>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1"/>
      <c r="AY185" s="101"/>
      <c r="AZ185" s="101"/>
      <c r="BA185" s="101"/>
      <c r="BB185" s="101"/>
      <c r="BC185" s="101"/>
      <c r="BD185" s="101"/>
      <c r="BE185" s="101"/>
      <c r="BF185" s="101"/>
      <c r="BG185" s="101"/>
      <c r="BH185" s="101"/>
      <c r="BI185" s="101"/>
      <c r="BJ185" s="101"/>
      <c r="BK185" s="101"/>
      <c r="BL185" s="101"/>
      <c r="BM185" s="101"/>
      <c r="BN185" s="101"/>
      <c r="BO185" s="101"/>
      <c r="BP185" s="101"/>
      <c r="BQ185" s="101"/>
      <c r="BR185" s="101"/>
      <c r="BS185" s="101"/>
      <c r="BT185" s="101"/>
      <c r="BU185" s="101"/>
      <c r="BV185" s="101"/>
      <c r="BW185" s="101"/>
      <c r="BX185" s="101"/>
      <c r="BY185" s="101"/>
      <c r="BZ185" s="101"/>
      <c r="CA185" s="101"/>
      <c r="CB185" s="101"/>
      <c r="CC185" s="101"/>
      <c r="CD185" s="101"/>
      <c r="CE185" s="101"/>
      <c r="CF185" s="101"/>
      <c r="CG185" s="101"/>
      <c r="CH185" s="101"/>
      <c r="CI185" s="101"/>
      <c r="CJ185" s="85"/>
    </row>
    <row r="186" spans="1:88" x14ac:dyDescent="0.25">
      <c r="A186" s="100"/>
      <c r="B186" s="100"/>
      <c r="C186" s="100"/>
      <c r="D186" s="100"/>
      <c r="E186" s="100"/>
      <c r="F186" s="100"/>
      <c r="G186" s="100"/>
      <c r="H186" s="100"/>
      <c r="I186" s="100"/>
      <c r="J186" s="100"/>
      <c r="K186" s="100"/>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1"/>
      <c r="AY186" s="101"/>
      <c r="AZ186" s="101"/>
      <c r="BA186" s="101"/>
      <c r="BB186" s="101"/>
      <c r="BC186" s="101"/>
      <c r="BD186" s="101"/>
      <c r="BE186" s="101"/>
      <c r="BF186" s="101"/>
      <c r="BG186" s="101"/>
      <c r="BH186" s="101"/>
      <c r="BI186" s="101"/>
      <c r="BJ186" s="101"/>
      <c r="BK186" s="101"/>
      <c r="BL186" s="101"/>
      <c r="BM186" s="101"/>
      <c r="BN186" s="101"/>
      <c r="BO186" s="101"/>
      <c r="BP186" s="101"/>
      <c r="BQ186" s="101"/>
      <c r="BR186" s="101"/>
      <c r="BS186" s="101"/>
      <c r="BT186" s="101"/>
      <c r="BU186" s="101"/>
      <c r="BV186" s="101"/>
      <c r="BW186" s="101"/>
      <c r="BX186" s="101"/>
      <c r="BY186" s="101"/>
      <c r="BZ186" s="101"/>
      <c r="CA186" s="101"/>
      <c r="CB186" s="101"/>
      <c r="CC186" s="101"/>
      <c r="CD186" s="101"/>
      <c r="CE186" s="101"/>
      <c r="CF186" s="101"/>
      <c r="CG186" s="101"/>
      <c r="CH186" s="101"/>
      <c r="CI186" s="101"/>
      <c r="CJ186" s="85"/>
    </row>
    <row r="187" spans="1:88" x14ac:dyDescent="0.25">
      <c r="A187" s="100"/>
      <c r="B187" s="100"/>
      <c r="C187" s="100"/>
      <c r="D187" s="100"/>
      <c r="E187" s="100"/>
      <c r="F187" s="100"/>
      <c r="G187" s="100"/>
      <c r="H187" s="100"/>
      <c r="I187" s="100"/>
      <c r="J187" s="100"/>
      <c r="K187" s="100"/>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1"/>
      <c r="AY187" s="101"/>
      <c r="AZ187" s="101"/>
      <c r="BA187" s="101"/>
      <c r="BB187" s="101"/>
      <c r="BC187" s="101"/>
      <c r="BD187" s="101"/>
      <c r="BE187" s="101"/>
      <c r="BF187" s="101"/>
      <c r="BG187" s="101"/>
      <c r="BH187" s="101"/>
      <c r="BI187" s="101"/>
      <c r="BJ187" s="101"/>
      <c r="BK187" s="101"/>
      <c r="BL187" s="101"/>
      <c r="BM187" s="101"/>
      <c r="BN187" s="101"/>
      <c r="BO187" s="101"/>
      <c r="BP187" s="101"/>
      <c r="BQ187" s="101"/>
      <c r="BR187" s="101"/>
      <c r="BS187" s="101"/>
      <c r="BT187" s="101"/>
      <c r="BU187" s="101"/>
      <c r="BV187" s="101"/>
      <c r="BW187" s="101"/>
      <c r="BX187" s="101"/>
      <c r="BY187" s="101"/>
      <c r="BZ187" s="101"/>
      <c r="CA187" s="101"/>
      <c r="CB187" s="101"/>
      <c r="CC187" s="101"/>
      <c r="CD187" s="101"/>
      <c r="CE187" s="101"/>
      <c r="CF187" s="101"/>
      <c r="CG187" s="101"/>
      <c r="CH187" s="101"/>
      <c r="CI187" s="101"/>
      <c r="CJ187" s="85"/>
    </row>
    <row r="188" spans="1:88" x14ac:dyDescent="0.25">
      <c r="A188" s="100"/>
      <c r="B188" s="100"/>
      <c r="C188" s="100"/>
      <c r="D188" s="100"/>
      <c r="E188" s="100"/>
      <c r="F188" s="100"/>
      <c r="G188" s="100"/>
      <c r="H188" s="100"/>
      <c r="I188" s="100"/>
      <c r="J188" s="100"/>
      <c r="K188" s="100"/>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1"/>
      <c r="AY188" s="101"/>
      <c r="AZ188" s="101"/>
      <c r="BA188" s="101"/>
      <c r="BB188" s="101"/>
      <c r="BC188" s="101"/>
      <c r="BD188" s="101"/>
      <c r="BE188" s="101"/>
      <c r="BF188" s="101"/>
      <c r="BG188" s="101"/>
      <c r="BH188" s="101"/>
      <c r="BI188" s="101"/>
      <c r="BJ188" s="101"/>
      <c r="BK188" s="101"/>
      <c r="BL188" s="101"/>
      <c r="BM188" s="101"/>
      <c r="BN188" s="101"/>
      <c r="BO188" s="101"/>
      <c r="BP188" s="101"/>
      <c r="BQ188" s="101"/>
      <c r="BR188" s="101"/>
      <c r="BS188" s="101"/>
      <c r="BT188" s="101"/>
      <c r="BU188" s="101"/>
      <c r="BV188" s="101"/>
      <c r="BW188" s="101"/>
      <c r="BX188" s="101"/>
      <c r="BY188" s="101"/>
      <c r="BZ188" s="101"/>
      <c r="CA188" s="101"/>
      <c r="CB188" s="101"/>
      <c r="CC188" s="101"/>
      <c r="CD188" s="101"/>
      <c r="CE188" s="101"/>
      <c r="CF188" s="101"/>
      <c r="CG188" s="101"/>
      <c r="CH188" s="101"/>
      <c r="CI188" s="101"/>
      <c r="CJ188" s="85"/>
    </row>
    <row r="189" spans="1:88" x14ac:dyDescent="0.25">
      <c r="A189" s="100"/>
      <c r="B189" s="100"/>
      <c r="C189" s="100"/>
      <c r="D189" s="100"/>
      <c r="E189" s="100"/>
      <c r="F189" s="100"/>
      <c r="G189" s="100"/>
      <c r="H189" s="100"/>
      <c r="I189" s="100"/>
      <c r="J189" s="100"/>
      <c r="K189" s="100"/>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1"/>
      <c r="AY189" s="101"/>
      <c r="AZ189" s="101"/>
      <c r="BA189" s="101"/>
      <c r="BB189" s="101"/>
      <c r="BC189" s="101"/>
      <c r="BD189" s="101"/>
      <c r="BE189" s="101"/>
      <c r="BF189" s="101"/>
      <c r="BG189" s="101"/>
      <c r="BH189" s="101"/>
      <c r="BI189" s="101"/>
      <c r="BJ189" s="101"/>
      <c r="BK189" s="101"/>
      <c r="BL189" s="101"/>
      <c r="BM189" s="101"/>
      <c r="BN189" s="101"/>
      <c r="BO189" s="101"/>
      <c r="BP189" s="101"/>
      <c r="BQ189" s="101"/>
      <c r="BR189" s="101"/>
      <c r="BS189" s="101"/>
      <c r="BT189" s="101"/>
      <c r="BU189" s="101"/>
      <c r="BV189" s="101"/>
      <c r="BW189" s="101"/>
      <c r="BX189" s="101"/>
      <c r="BY189" s="101"/>
      <c r="BZ189" s="101"/>
      <c r="CA189" s="101"/>
      <c r="CB189" s="101"/>
      <c r="CC189" s="101"/>
      <c r="CD189" s="101"/>
      <c r="CE189" s="101"/>
      <c r="CF189" s="101"/>
      <c r="CG189" s="101"/>
      <c r="CH189" s="101"/>
      <c r="CI189" s="101"/>
      <c r="CJ189" s="85"/>
    </row>
    <row r="190" spans="1:88" x14ac:dyDescent="0.25">
      <c r="A190" s="100"/>
      <c r="B190" s="100"/>
      <c r="C190" s="100"/>
      <c r="D190" s="100"/>
      <c r="E190" s="100"/>
      <c r="F190" s="100"/>
      <c r="G190" s="100"/>
      <c r="H190" s="100"/>
      <c r="I190" s="100"/>
      <c r="J190" s="100"/>
      <c r="K190" s="100"/>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1"/>
      <c r="AY190" s="101"/>
      <c r="AZ190" s="101"/>
      <c r="BA190" s="101"/>
      <c r="BB190" s="101"/>
      <c r="BC190" s="101"/>
      <c r="BD190" s="101"/>
      <c r="BE190" s="101"/>
      <c r="BF190" s="101"/>
      <c r="BG190" s="101"/>
      <c r="BH190" s="101"/>
      <c r="BI190" s="101"/>
      <c r="BJ190" s="101"/>
      <c r="BK190" s="101"/>
      <c r="BL190" s="101"/>
      <c r="BM190" s="101"/>
      <c r="BN190" s="101"/>
      <c r="BO190" s="101"/>
      <c r="BP190" s="101"/>
      <c r="BQ190" s="101"/>
      <c r="BR190" s="101"/>
      <c r="BS190" s="101"/>
      <c r="BT190" s="101"/>
      <c r="BU190" s="101"/>
      <c r="BV190" s="101"/>
      <c r="BW190" s="101"/>
      <c r="BX190" s="101"/>
      <c r="BY190" s="101"/>
      <c r="BZ190" s="101"/>
      <c r="CA190" s="101"/>
      <c r="CB190" s="101"/>
      <c r="CC190" s="101"/>
      <c r="CD190" s="101"/>
      <c r="CE190" s="101"/>
      <c r="CF190" s="101"/>
      <c r="CG190" s="101"/>
      <c r="CH190" s="101"/>
      <c r="CI190" s="101"/>
      <c r="CJ190" s="85"/>
    </row>
    <row r="191" spans="1:88" x14ac:dyDescent="0.25">
      <c r="A191" s="100"/>
      <c r="B191" s="100"/>
      <c r="C191" s="100"/>
      <c r="D191" s="100"/>
      <c r="E191" s="100"/>
      <c r="F191" s="100"/>
      <c r="G191" s="100"/>
      <c r="H191" s="100"/>
      <c r="I191" s="100"/>
      <c r="J191" s="100"/>
      <c r="K191" s="100"/>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1"/>
      <c r="AY191" s="101"/>
      <c r="AZ191" s="101"/>
      <c r="BA191" s="101"/>
      <c r="BB191" s="101"/>
      <c r="BC191" s="101"/>
      <c r="BD191" s="101"/>
      <c r="BE191" s="101"/>
      <c r="BF191" s="101"/>
      <c r="BG191" s="101"/>
      <c r="BH191" s="101"/>
      <c r="BI191" s="101"/>
      <c r="BJ191" s="101"/>
      <c r="BK191" s="101"/>
      <c r="BL191" s="101"/>
      <c r="BM191" s="101"/>
      <c r="BN191" s="101"/>
      <c r="BO191" s="101"/>
      <c r="BP191" s="101"/>
      <c r="BQ191" s="101"/>
      <c r="BR191" s="101"/>
      <c r="BS191" s="101"/>
      <c r="BT191" s="101"/>
      <c r="BU191" s="101"/>
      <c r="BV191" s="101"/>
      <c r="BW191" s="101"/>
      <c r="BX191" s="101"/>
      <c r="BY191" s="101"/>
      <c r="BZ191" s="101"/>
      <c r="CA191" s="101"/>
      <c r="CB191" s="101"/>
      <c r="CC191" s="101"/>
      <c r="CD191" s="101"/>
      <c r="CE191" s="101"/>
      <c r="CF191" s="101"/>
      <c r="CG191" s="101"/>
      <c r="CH191" s="101"/>
      <c r="CI191" s="101"/>
      <c r="CJ191" s="85"/>
    </row>
    <row r="192" spans="1:88" x14ac:dyDescent="0.25">
      <c r="A192" s="100"/>
      <c r="B192" s="100"/>
      <c r="C192" s="100"/>
      <c r="D192" s="100"/>
      <c r="E192" s="100"/>
      <c r="F192" s="100"/>
      <c r="G192" s="100"/>
      <c r="H192" s="100"/>
      <c r="I192" s="100"/>
      <c r="J192" s="100"/>
      <c r="K192" s="100"/>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1"/>
      <c r="AY192" s="101"/>
      <c r="AZ192" s="101"/>
      <c r="BA192" s="101"/>
      <c r="BB192" s="101"/>
      <c r="BC192" s="101"/>
      <c r="BD192" s="101"/>
      <c r="BE192" s="101"/>
      <c r="BF192" s="101"/>
      <c r="BG192" s="101"/>
      <c r="BH192" s="101"/>
      <c r="BI192" s="101"/>
      <c r="BJ192" s="101"/>
      <c r="BK192" s="101"/>
      <c r="BL192" s="101"/>
      <c r="BM192" s="101"/>
      <c r="BN192" s="101"/>
      <c r="BO192" s="101"/>
      <c r="BP192" s="101"/>
      <c r="BQ192" s="101"/>
      <c r="BR192" s="101"/>
      <c r="BS192" s="101"/>
      <c r="BT192" s="101"/>
      <c r="BU192" s="101"/>
      <c r="BV192" s="101"/>
      <c r="BW192" s="101"/>
      <c r="BX192" s="101"/>
      <c r="BY192" s="101"/>
      <c r="BZ192" s="101"/>
      <c r="CA192" s="101"/>
      <c r="CB192" s="101"/>
      <c r="CC192" s="101"/>
      <c r="CD192" s="101"/>
      <c r="CE192" s="101"/>
      <c r="CF192" s="101"/>
      <c r="CG192" s="101"/>
      <c r="CH192" s="101"/>
      <c r="CI192" s="101"/>
      <c r="CJ192" s="85"/>
    </row>
    <row r="193" spans="1:88" x14ac:dyDescent="0.25">
      <c r="A193" s="100"/>
      <c r="B193" s="100"/>
      <c r="C193" s="100"/>
      <c r="D193" s="100"/>
      <c r="E193" s="100"/>
      <c r="F193" s="100"/>
      <c r="G193" s="100"/>
      <c r="H193" s="100"/>
      <c r="I193" s="100"/>
      <c r="J193" s="100"/>
      <c r="K193" s="100"/>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1"/>
      <c r="AY193" s="101"/>
      <c r="AZ193" s="101"/>
      <c r="BA193" s="101"/>
      <c r="BB193" s="101"/>
      <c r="BC193" s="101"/>
      <c r="BD193" s="101"/>
      <c r="BE193" s="101"/>
      <c r="BF193" s="101"/>
      <c r="BG193" s="101"/>
      <c r="BH193" s="101"/>
      <c r="BI193" s="101"/>
      <c r="BJ193" s="101"/>
      <c r="BK193" s="101"/>
      <c r="BL193" s="101"/>
      <c r="BM193" s="101"/>
      <c r="BN193" s="101"/>
      <c r="BO193" s="101"/>
      <c r="BP193" s="101"/>
      <c r="BQ193" s="101"/>
      <c r="BR193" s="101"/>
      <c r="BS193" s="101"/>
      <c r="BT193" s="101"/>
      <c r="BU193" s="101"/>
      <c r="BV193" s="101"/>
      <c r="BW193" s="101"/>
      <c r="BX193" s="101"/>
      <c r="BY193" s="101"/>
      <c r="BZ193" s="101"/>
      <c r="CA193" s="101"/>
      <c r="CB193" s="101"/>
      <c r="CC193" s="101"/>
      <c r="CD193" s="101"/>
      <c r="CE193" s="101"/>
      <c r="CF193" s="101"/>
      <c r="CG193" s="101"/>
      <c r="CH193" s="101"/>
      <c r="CI193" s="101"/>
      <c r="CJ193" s="85"/>
    </row>
    <row r="194" spans="1:88" x14ac:dyDescent="0.25">
      <c r="A194" s="100"/>
      <c r="B194" s="100"/>
      <c r="C194" s="100"/>
      <c r="D194" s="100"/>
      <c r="E194" s="100"/>
      <c r="F194" s="100"/>
      <c r="G194" s="100"/>
      <c r="H194" s="100"/>
      <c r="I194" s="100"/>
      <c r="J194" s="100"/>
      <c r="K194" s="100"/>
      <c r="L194" s="101"/>
      <c r="M194" s="101"/>
      <c r="N194" s="101"/>
      <c r="O194" s="101"/>
      <c r="P194" s="101"/>
      <c r="Q194" s="101"/>
      <c r="R194" s="101"/>
      <c r="S194" s="101"/>
      <c r="T194" s="101"/>
      <c r="U194" s="101"/>
      <c r="V194" s="101"/>
      <c r="W194" s="101"/>
      <c r="X194" s="101"/>
      <c r="Y194" s="101"/>
      <c r="Z194" s="101"/>
      <c r="AA194" s="101"/>
      <c r="AB194" s="101"/>
      <c r="AC194" s="101"/>
      <c r="AD194" s="101"/>
      <c r="AE194" s="101"/>
      <c r="AF194" s="101"/>
      <c r="AG194" s="101"/>
      <c r="AH194" s="101"/>
      <c r="AI194" s="101"/>
      <c r="AJ194" s="101"/>
      <c r="AK194" s="101"/>
      <c r="AL194" s="101"/>
      <c r="AM194" s="101"/>
      <c r="AN194" s="101"/>
      <c r="AO194" s="101"/>
      <c r="AP194" s="101"/>
      <c r="AQ194" s="101"/>
      <c r="AR194" s="101"/>
      <c r="AS194" s="101"/>
      <c r="AT194" s="101"/>
      <c r="AU194" s="101"/>
      <c r="AV194" s="101"/>
      <c r="AW194" s="101"/>
      <c r="AX194" s="101"/>
      <c r="AY194" s="101"/>
      <c r="AZ194" s="101"/>
      <c r="BA194" s="101"/>
      <c r="BB194" s="101"/>
      <c r="BC194" s="101"/>
      <c r="BD194" s="101"/>
      <c r="BE194" s="101"/>
      <c r="BF194" s="101"/>
      <c r="BG194" s="101"/>
      <c r="BH194" s="101"/>
      <c r="BI194" s="101"/>
      <c r="BJ194" s="101"/>
      <c r="BK194" s="101"/>
      <c r="BL194" s="101"/>
      <c r="BM194" s="101"/>
      <c r="BN194" s="101"/>
      <c r="BO194" s="101"/>
      <c r="BP194" s="101"/>
      <c r="BQ194" s="101"/>
      <c r="BR194" s="101"/>
      <c r="BS194" s="101"/>
      <c r="BT194" s="101"/>
      <c r="BU194" s="101"/>
      <c r="BV194" s="101"/>
      <c r="BW194" s="101"/>
      <c r="BX194" s="101"/>
      <c r="BY194" s="101"/>
      <c r="BZ194" s="101"/>
      <c r="CA194" s="101"/>
      <c r="CB194" s="101"/>
      <c r="CC194" s="101"/>
      <c r="CD194" s="101"/>
      <c r="CE194" s="101"/>
      <c r="CF194" s="101"/>
      <c r="CG194" s="101"/>
      <c r="CH194" s="101"/>
      <c r="CI194" s="101"/>
      <c r="CJ194" s="85"/>
    </row>
    <row r="195" spans="1:88" x14ac:dyDescent="0.25">
      <c r="A195" s="100"/>
      <c r="B195" s="100"/>
      <c r="C195" s="100"/>
      <c r="D195" s="100"/>
      <c r="E195" s="100"/>
      <c r="F195" s="100"/>
      <c r="G195" s="100"/>
      <c r="H195" s="100"/>
      <c r="I195" s="100"/>
      <c r="J195" s="100"/>
      <c r="K195" s="100"/>
      <c r="L195" s="101"/>
      <c r="M195" s="101"/>
      <c r="N195" s="101"/>
      <c r="O195" s="101"/>
      <c r="P195" s="101"/>
      <c r="Q195" s="101"/>
      <c r="R195" s="101"/>
      <c r="S195" s="101"/>
      <c r="T195" s="101"/>
      <c r="U195" s="101"/>
      <c r="V195" s="101"/>
      <c r="W195" s="101"/>
      <c r="X195" s="101"/>
      <c r="Y195" s="101"/>
      <c r="Z195" s="101"/>
      <c r="AA195" s="101"/>
      <c r="AB195" s="101"/>
      <c r="AC195" s="101"/>
      <c r="AD195" s="101"/>
      <c r="AE195" s="101"/>
      <c r="AF195" s="101"/>
      <c r="AG195" s="101"/>
      <c r="AH195" s="101"/>
      <c r="AI195" s="101"/>
      <c r="AJ195" s="101"/>
      <c r="AK195" s="101"/>
      <c r="AL195" s="101"/>
      <c r="AM195" s="101"/>
      <c r="AN195" s="101"/>
      <c r="AO195" s="101"/>
      <c r="AP195" s="101"/>
      <c r="AQ195" s="101"/>
      <c r="AR195" s="101"/>
      <c r="AS195" s="101"/>
      <c r="AT195" s="101"/>
      <c r="AU195" s="101"/>
      <c r="AV195" s="101"/>
      <c r="AW195" s="101"/>
      <c r="AX195" s="101"/>
      <c r="AY195" s="101"/>
      <c r="AZ195" s="101"/>
      <c r="BA195" s="101"/>
      <c r="BB195" s="101"/>
      <c r="BC195" s="101"/>
      <c r="BD195" s="101"/>
      <c r="BE195" s="101"/>
      <c r="BF195" s="101"/>
      <c r="BG195" s="101"/>
      <c r="BH195" s="101"/>
      <c r="BI195" s="101"/>
      <c r="BJ195" s="101"/>
      <c r="BK195" s="101"/>
      <c r="BL195" s="101"/>
      <c r="BM195" s="101"/>
      <c r="BN195" s="101"/>
      <c r="BO195" s="101"/>
      <c r="BP195" s="101"/>
      <c r="BQ195" s="101"/>
      <c r="BR195" s="101"/>
      <c r="BS195" s="101"/>
      <c r="BT195" s="101"/>
      <c r="BU195" s="101"/>
      <c r="BV195" s="101"/>
      <c r="BW195" s="101"/>
      <c r="BX195" s="101"/>
      <c r="BY195" s="101"/>
      <c r="BZ195" s="101"/>
      <c r="CA195" s="101"/>
      <c r="CB195" s="101"/>
      <c r="CC195" s="101"/>
      <c r="CD195" s="101"/>
      <c r="CE195" s="101"/>
      <c r="CF195" s="101"/>
      <c r="CG195" s="101"/>
      <c r="CH195" s="101"/>
      <c r="CI195" s="101"/>
      <c r="CJ195" s="85"/>
    </row>
    <row r="196" spans="1:88" x14ac:dyDescent="0.25">
      <c r="A196" s="100"/>
      <c r="B196" s="100"/>
      <c r="C196" s="100"/>
      <c r="D196" s="100"/>
      <c r="E196" s="100"/>
      <c r="F196" s="100"/>
      <c r="G196" s="100"/>
      <c r="H196" s="100"/>
      <c r="I196" s="100"/>
      <c r="J196" s="100"/>
      <c r="K196" s="100"/>
      <c r="L196" s="101"/>
      <c r="M196" s="101"/>
      <c r="N196" s="101"/>
      <c r="O196" s="101"/>
      <c r="P196" s="101"/>
      <c r="Q196" s="101"/>
      <c r="R196" s="101"/>
      <c r="S196" s="101"/>
      <c r="T196" s="101"/>
      <c r="U196" s="101"/>
      <c r="V196" s="101"/>
      <c r="W196" s="101"/>
      <c r="X196" s="101"/>
      <c r="Y196" s="101"/>
      <c r="Z196" s="101"/>
      <c r="AA196" s="101"/>
      <c r="AB196" s="101"/>
      <c r="AC196" s="101"/>
      <c r="AD196" s="101"/>
      <c r="AE196" s="101"/>
      <c r="AF196" s="101"/>
      <c r="AG196" s="101"/>
      <c r="AH196" s="101"/>
      <c r="AI196" s="101"/>
      <c r="AJ196" s="101"/>
      <c r="AK196" s="101"/>
      <c r="AL196" s="101"/>
      <c r="AM196" s="101"/>
      <c r="AN196" s="101"/>
      <c r="AO196" s="101"/>
      <c r="AP196" s="101"/>
      <c r="AQ196" s="101"/>
      <c r="AR196" s="101"/>
      <c r="AS196" s="101"/>
      <c r="AT196" s="101"/>
      <c r="AU196" s="101"/>
      <c r="AV196" s="101"/>
      <c r="AW196" s="101"/>
      <c r="AX196" s="101"/>
      <c r="AY196" s="101"/>
      <c r="AZ196" s="101"/>
      <c r="BA196" s="101"/>
      <c r="BB196" s="101"/>
      <c r="BC196" s="101"/>
      <c r="BD196" s="101"/>
      <c r="BE196" s="101"/>
      <c r="BF196" s="101"/>
      <c r="BG196" s="101"/>
      <c r="BH196" s="101"/>
      <c r="BI196" s="101"/>
      <c r="BJ196" s="101"/>
      <c r="BK196" s="101"/>
      <c r="BL196" s="101"/>
      <c r="BM196" s="101"/>
      <c r="BN196" s="101"/>
      <c r="BO196" s="101"/>
      <c r="BP196" s="101"/>
      <c r="BQ196" s="101"/>
      <c r="BR196" s="101"/>
      <c r="BS196" s="101"/>
      <c r="BT196" s="101"/>
      <c r="BU196" s="101"/>
      <c r="BV196" s="101"/>
      <c r="BW196" s="101"/>
      <c r="BX196" s="101"/>
      <c r="BY196" s="101"/>
      <c r="BZ196" s="101"/>
      <c r="CA196" s="101"/>
      <c r="CB196" s="101"/>
      <c r="CC196" s="101"/>
      <c r="CD196" s="101"/>
      <c r="CE196" s="101"/>
      <c r="CF196" s="101"/>
      <c r="CG196" s="101"/>
      <c r="CH196" s="101"/>
      <c r="CI196" s="101"/>
      <c r="CJ196" s="85"/>
    </row>
    <row r="197" spans="1:88" x14ac:dyDescent="0.25">
      <c r="A197" s="100"/>
      <c r="B197" s="100"/>
      <c r="C197" s="100"/>
      <c r="D197" s="100"/>
      <c r="E197" s="100"/>
      <c r="F197" s="100"/>
      <c r="G197" s="100"/>
      <c r="H197" s="100"/>
      <c r="I197" s="100"/>
      <c r="J197" s="100"/>
      <c r="K197" s="100"/>
      <c r="L197" s="101"/>
      <c r="M197" s="101"/>
      <c r="N197" s="101"/>
      <c r="O197" s="101"/>
      <c r="P197" s="101"/>
      <c r="Q197" s="101"/>
      <c r="R197" s="101"/>
      <c r="S197" s="101"/>
      <c r="T197" s="101"/>
      <c r="U197" s="101"/>
      <c r="V197" s="101"/>
      <c r="W197" s="101"/>
      <c r="X197" s="101"/>
      <c r="Y197" s="101"/>
      <c r="Z197" s="101"/>
      <c r="AA197" s="101"/>
      <c r="AB197" s="101"/>
      <c r="AC197" s="101"/>
      <c r="AD197" s="101"/>
      <c r="AE197" s="101"/>
      <c r="AF197" s="101"/>
      <c r="AG197" s="101"/>
      <c r="AH197" s="101"/>
      <c r="AI197" s="101"/>
      <c r="AJ197" s="101"/>
      <c r="AK197" s="101"/>
      <c r="AL197" s="101"/>
      <c r="AM197" s="101"/>
      <c r="AN197" s="101"/>
      <c r="AO197" s="101"/>
      <c r="AP197" s="101"/>
      <c r="AQ197" s="101"/>
      <c r="AR197" s="101"/>
      <c r="AS197" s="101"/>
      <c r="AT197" s="101"/>
      <c r="AU197" s="101"/>
      <c r="AV197" s="101"/>
      <c r="AW197" s="101"/>
      <c r="AX197" s="101"/>
      <c r="AY197" s="101"/>
      <c r="AZ197" s="101"/>
      <c r="BA197" s="101"/>
      <c r="BB197" s="101"/>
      <c r="BC197" s="101"/>
      <c r="BD197" s="101"/>
      <c r="BE197" s="101"/>
      <c r="BF197" s="101"/>
      <c r="BG197" s="101"/>
      <c r="BH197" s="101"/>
      <c r="BI197" s="101"/>
      <c r="BJ197" s="101"/>
      <c r="BK197" s="101"/>
      <c r="BL197" s="101"/>
      <c r="BM197" s="101"/>
      <c r="BN197" s="101"/>
      <c r="BO197" s="101"/>
      <c r="BP197" s="101"/>
      <c r="BQ197" s="101"/>
      <c r="BR197" s="101"/>
      <c r="BS197" s="101"/>
      <c r="BT197" s="101"/>
      <c r="BU197" s="101"/>
      <c r="BV197" s="101"/>
      <c r="BW197" s="101"/>
      <c r="BX197" s="101"/>
      <c r="BY197" s="101"/>
      <c r="BZ197" s="101"/>
      <c r="CA197" s="101"/>
      <c r="CB197" s="101"/>
      <c r="CC197" s="101"/>
      <c r="CD197" s="101"/>
      <c r="CE197" s="101"/>
      <c r="CF197" s="101"/>
      <c r="CG197" s="101"/>
      <c r="CH197" s="101"/>
      <c r="CI197" s="101"/>
      <c r="CJ197" s="85"/>
    </row>
    <row r="198" spans="1:88" x14ac:dyDescent="0.25">
      <c r="A198" s="100"/>
      <c r="B198" s="100"/>
      <c r="C198" s="100"/>
      <c r="D198" s="100"/>
      <c r="E198" s="100"/>
      <c r="F198" s="100"/>
      <c r="G198" s="100"/>
      <c r="H198" s="100"/>
      <c r="I198" s="100"/>
      <c r="J198" s="100"/>
      <c r="K198" s="100"/>
      <c r="L198" s="101"/>
      <c r="M198" s="101"/>
      <c r="N198" s="101"/>
      <c r="O198" s="101"/>
      <c r="P198" s="101"/>
      <c r="Q198" s="101"/>
      <c r="R198" s="101"/>
      <c r="S198" s="101"/>
      <c r="T198" s="101"/>
      <c r="U198" s="101"/>
      <c r="V198" s="101"/>
      <c r="W198" s="101"/>
      <c r="X198" s="101"/>
      <c r="Y198" s="101"/>
      <c r="Z198" s="101"/>
      <c r="AA198" s="101"/>
      <c r="AB198" s="101"/>
      <c r="AC198" s="101"/>
      <c r="AD198" s="101"/>
      <c r="AE198" s="101"/>
      <c r="AF198" s="101"/>
      <c r="AG198" s="101"/>
      <c r="AH198" s="101"/>
      <c r="AI198" s="101"/>
      <c r="AJ198" s="101"/>
      <c r="AK198" s="101"/>
      <c r="AL198" s="101"/>
      <c r="AM198" s="101"/>
      <c r="AN198" s="101"/>
      <c r="AO198" s="101"/>
      <c r="AP198" s="101"/>
      <c r="AQ198" s="101"/>
      <c r="AR198" s="101"/>
      <c r="AS198" s="101"/>
      <c r="AT198" s="101"/>
      <c r="AU198" s="101"/>
      <c r="AV198" s="101"/>
      <c r="AW198" s="101"/>
      <c r="AX198" s="101"/>
      <c r="AY198" s="101"/>
      <c r="AZ198" s="101"/>
      <c r="BA198" s="101"/>
      <c r="BB198" s="101"/>
      <c r="BC198" s="101"/>
      <c r="BD198" s="101"/>
      <c r="BE198" s="101"/>
      <c r="BF198" s="101"/>
      <c r="BG198" s="101"/>
      <c r="BH198" s="101"/>
      <c r="BI198" s="101"/>
      <c r="BJ198" s="101"/>
      <c r="BK198" s="101"/>
      <c r="BL198" s="101"/>
      <c r="BM198" s="101"/>
      <c r="BN198" s="101"/>
      <c r="BO198" s="101"/>
      <c r="BP198" s="101"/>
      <c r="BQ198" s="101"/>
      <c r="BR198" s="101"/>
      <c r="BS198" s="101"/>
      <c r="BT198" s="101"/>
      <c r="BU198" s="101"/>
      <c r="BV198" s="101"/>
      <c r="BW198" s="101"/>
      <c r="BX198" s="101"/>
      <c r="BY198" s="101"/>
      <c r="BZ198" s="101"/>
      <c r="CA198" s="101"/>
      <c r="CB198" s="101"/>
      <c r="CC198" s="101"/>
      <c r="CD198" s="101"/>
      <c r="CE198" s="101"/>
      <c r="CF198" s="101"/>
      <c r="CG198" s="101"/>
      <c r="CH198" s="101"/>
      <c r="CI198" s="101"/>
      <c r="CJ198" s="85"/>
    </row>
    <row r="199" spans="1:88" x14ac:dyDescent="0.25">
      <c r="A199" s="100"/>
      <c r="B199" s="100"/>
      <c r="C199" s="100"/>
      <c r="D199" s="100"/>
      <c r="E199" s="100"/>
      <c r="F199" s="100"/>
      <c r="G199" s="100"/>
      <c r="H199" s="100"/>
      <c r="I199" s="100"/>
      <c r="J199" s="100"/>
      <c r="K199" s="100"/>
      <c r="L199" s="101"/>
      <c r="M199" s="101"/>
      <c r="N199" s="101"/>
      <c r="O199" s="101"/>
      <c r="P199" s="101"/>
      <c r="Q199" s="101"/>
      <c r="R199" s="101"/>
      <c r="S199" s="101"/>
      <c r="T199" s="101"/>
      <c r="U199" s="101"/>
      <c r="V199" s="101"/>
      <c r="W199" s="101"/>
      <c r="X199" s="101"/>
      <c r="Y199" s="101"/>
      <c r="Z199" s="101"/>
      <c r="AA199" s="101"/>
      <c r="AB199" s="101"/>
      <c r="AC199" s="101"/>
      <c r="AD199" s="101"/>
      <c r="AE199" s="101"/>
      <c r="AF199" s="101"/>
      <c r="AG199" s="101"/>
      <c r="AH199" s="101"/>
      <c r="AI199" s="101"/>
      <c r="AJ199" s="101"/>
      <c r="AK199" s="101"/>
      <c r="AL199" s="101"/>
      <c r="AM199" s="101"/>
      <c r="AN199" s="101"/>
      <c r="AO199" s="101"/>
      <c r="AP199" s="101"/>
      <c r="AQ199" s="101"/>
      <c r="AR199" s="101"/>
      <c r="AS199" s="101"/>
      <c r="AT199" s="101"/>
      <c r="AU199" s="101"/>
      <c r="AV199" s="101"/>
      <c r="AW199" s="101"/>
      <c r="AX199" s="101"/>
      <c r="AY199" s="101"/>
      <c r="AZ199" s="101"/>
      <c r="BA199" s="101"/>
      <c r="BB199" s="101"/>
      <c r="BC199" s="101"/>
      <c r="BD199" s="101"/>
      <c r="BE199" s="101"/>
      <c r="BF199" s="101"/>
      <c r="BG199" s="101"/>
      <c r="BH199" s="101"/>
      <c r="BI199" s="101"/>
      <c r="BJ199" s="101"/>
      <c r="BK199" s="101"/>
      <c r="BL199" s="101"/>
      <c r="BM199" s="101"/>
      <c r="BN199" s="101"/>
      <c r="BO199" s="101"/>
      <c r="BP199" s="101"/>
      <c r="BQ199" s="101"/>
      <c r="BR199" s="101"/>
      <c r="BS199" s="101"/>
      <c r="BT199" s="101"/>
      <c r="BU199" s="101"/>
      <c r="BV199" s="101"/>
      <c r="BW199" s="101"/>
      <c r="BX199" s="101"/>
      <c r="BY199" s="101"/>
      <c r="BZ199" s="101"/>
      <c r="CA199" s="101"/>
      <c r="CB199" s="101"/>
      <c r="CC199" s="101"/>
      <c r="CD199" s="101"/>
      <c r="CE199" s="101"/>
      <c r="CF199" s="101"/>
      <c r="CG199" s="101"/>
      <c r="CH199" s="101"/>
      <c r="CI199" s="101"/>
      <c r="CJ199" s="85"/>
    </row>
    <row r="200" spans="1:88" x14ac:dyDescent="0.25">
      <c r="A200" s="100"/>
      <c r="B200" s="100"/>
      <c r="C200" s="100"/>
      <c r="D200" s="100"/>
      <c r="E200" s="100"/>
      <c r="F200" s="100"/>
      <c r="G200" s="100"/>
      <c r="H200" s="100"/>
      <c r="I200" s="100"/>
      <c r="J200" s="100"/>
      <c r="K200" s="100"/>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1"/>
      <c r="AY200" s="101"/>
      <c r="AZ200" s="101"/>
      <c r="BA200" s="101"/>
      <c r="BB200" s="101"/>
      <c r="BC200" s="101"/>
      <c r="BD200" s="101"/>
      <c r="BE200" s="101"/>
      <c r="BF200" s="101"/>
      <c r="BG200" s="101"/>
      <c r="BH200" s="101"/>
      <c r="BI200" s="101"/>
      <c r="BJ200" s="101"/>
      <c r="BK200" s="101"/>
      <c r="BL200" s="101"/>
      <c r="BM200" s="101"/>
      <c r="BN200" s="101"/>
      <c r="BO200" s="101"/>
      <c r="BP200" s="101"/>
      <c r="BQ200" s="101"/>
      <c r="BR200" s="101"/>
      <c r="BS200" s="101"/>
      <c r="BT200" s="101"/>
      <c r="BU200" s="101"/>
      <c r="BV200" s="101"/>
      <c r="BW200" s="101"/>
      <c r="BX200" s="101"/>
      <c r="BY200" s="101"/>
      <c r="BZ200" s="101"/>
      <c r="CA200" s="101"/>
      <c r="CB200" s="101"/>
      <c r="CC200" s="101"/>
      <c r="CD200" s="101"/>
      <c r="CE200" s="101"/>
      <c r="CF200" s="101"/>
      <c r="CG200" s="101"/>
      <c r="CH200" s="101"/>
      <c r="CI200" s="101"/>
      <c r="CJ200" s="85"/>
    </row>
    <row r="201" spans="1:88" s="98" customFormat="1" ht="12.75" x14ac:dyDescent="0.25">
      <c r="A201" s="172" t="s">
        <v>992</v>
      </c>
      <c r="B201" s="172"/>
      <c r="C201" s="172"/>
      <c r="D201" s="172"/>
      <c r="E201" s="172"/>
      <c r="F201" s="172"/>
      <c r="G201" s="172"/>
      <c r="H201" s="172"/>
      <c r="I201" s="172"/>
      <c r="J201" s="172"/>
      <c r="K201" s="172"/>
      <c r="L201" s="172"/>
      <c r="M201" s="172"/>
      <c r="N201" s="172"/>
      <c r="O201" s="172"/>
      <c r="P201" s="172"/>
      <c r="Q201" s="172"/>
      <c r="R201" s="172"/>
      <c r="S201" s="172"/>
      <c r="T201" s="172"/>
      <c r="U201" s="172"/>
      <c r="V201" s="172"/>
      <c r="W201" s="172"/>
      <c r="X201" s="172"/>
      <c r="Y201" s="172"/>
      <c r="Z201" s="172"/>
      <c r="AA201" s="172"/>
      <c r="AB201" s="172"/>
      <c r="AC201" s="172"/>
      <c r="AD201" s="172"/>
      <c r="AE201" s="172"/>
      <c r="AF201" s="172"/>
      <c r="AG201" s="172"/>
      <c r="AH201" s="172"/>
      <c r="AI201" s="172"/>
      <c r="AJ201" s="172"/>
      <c r="AK201" s="172"/>
      <c r="AL201" s="172"/>
      <c r="AM201" s="172"/>
      <c r="AN201" s="172"/>
      <c r="AO201" s="172"/>
      <c r="AP201" s="172"/>
      <c r="AQ201" s="172"/>
      <c r="AR201" s="172"/>
      <c r="AS201" s="172"/>
      <c r="AT201" s="172"/>
      <c r="AU201" s="172"/>
      <c r="AV201" s="172"/>
      <c r="AW201" s="172"/>
      <c r="AX201" s="172"/>
      <c r="AY201" s="172"/>
      <c r="AZ201" s="172"/>
      <c r="BA201" s="172"/>
      <c r="BB201" s="172"/>
      <c r="BC201" s="172"/>
      <c r="BD201" s="172"/>
      <c r="BE201" s="172"/>
      <c r="BF201" s="172"/>
      <c r="BG201" s="172"/>
      <c r="BH201" s="172"/>
      <c r="BI201" s="172"/>
      <c r="BJ201" s="172"/>
      <c r="BK201" s="172"/>
      <c r="BL201" s="172"/>
      <c r="BM201" s="172"/>
      <c r="BN201" s="172"/>
      <c r="BO201" s="172"/>
      <c r="BP201" s="172"/>
      <c r="BQ201" s="172"/>
      <c r="BR201" s="172"/>
      <c r="BS201" s="172"/>
      <c r="BT201" s="172"/>
      <c r="BU201" s="172"/>
      <c r="BV201" s="172"/>
      <c r="BW201" s="172"/>
      <c r="BX201" s="172"/>
      <c r="BY201" s="172"/>
      <c r="BZ201" s="172"/>
      <c r="CA201" s="172"/>
      <c r="CB201" s="172"/>
      <c r="CC201" s="172"/>
      <c r="CD201" s="172"/>
      <c r="CE201" s="172"/>
      <c r="CF201" s="172"/>
      <c r="CG201" s="172"/>
      <c r="CH201" s="218"/>
      <c r="CI201" s="218"/>
      <c r="CJ201" s="97"/>
    </row>
    <row r="202" spans="1:88" s="98" customFormat="1" ht="11.25" customHeight="1" x14ac:dyDescent="0.25">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c r="AA202" s="97"/>
      <c r="AB202" s="212"/>
      <c r="AC202" s="212"/>
      <c r="AD202" s="212"/>
      <c r="AE202" s="212"/>
      <c r="AF202" s="212"/>
      <c r="AG202" s="212"/>
      <c r="AH202" s="212"/>
      <c r="AI202" s="212"/>
      <c r="AJ202" s="212"/>
      <c r="AK202" s="212"/>
      <c r="AL202" s="212"/>
      <c r="AM202" s="212"/>
      <c r="AN202" s="212"/>
      <c r="AO202" s="212"/>
      <c r="AP202" s="212"/>
      <c r="AQ202" s="212"/>
      <c r="AR202" s="212"/>
      <c r="AS202" s="212"/>
      <c r="AT202" s="212"/>
      <c r="AU202" s="212"/>
      <c r="AV202" s="212"/>
      <c r="AW202" s="212"/>
      <c r="AX202" s="222" t="s">
        <v>1008</v>
      </c>
      <c r="AY202" s="222"/>
      <c r="AZ202" s="222"/>
      <c r="BA202" s="222"/>
      <c r="BB202" s="175" t="s">
        <v>22</v>
      </c>
      <c r="BC202" s="175"/>
      <c r="BD202" s="97"/>
      <c r="BE202" s="97"/>
      <c r="BF202" s="97"/>
      <c r="BG202" s="97"/>
      <c r="BH202" s="97"/>
      <c r="BI202" s="97"/>
      <c r="BJ202" s="97"/>
      <c r="BK202" s="97"/>
      <c r="BL202" s="97"/>
      <c r="BM202" s="97"/>
      <c r="BN202" s="97"/>
      <c r="BO202" s="97"/>
      <c r="BP202" s="97"/>
      <c r="BQ202" s="97"/>
      <c r="BR202" s="97"/>
      <c r="BS202" s="97"/>
      <c r="BT202" s="97"/>
      <c r="BU202" s="97"/>
      <c r="BV202" s="97"/>
      <c r="BW202" s="97"/>
      <c r="BX202" s="97"/>
      <c r="BY202" s="97"/>
      <c r="BZ202" s="97"/>
      <c r="CA202" s="97"/>
      <c r="CB202" s="97"/>
      <c r="CC202" s="97"/>
      <c r="CD202" s="97"/>
      <c r="CE202" s="97"/>
      <c r="CF202" s="97"/>
      <c r="CG202" s="97"/>
      <c r="CH202" s="97"/>
      <c r="CI202" s="97"/>
      <c r="CJ202" s="97"/>
    </row>
    <row r="203" spans="1:88" s="98" customFormat="1" ht="11.25" customHeight="1" x14ac:dyDescent="0.25">
      <c r="A203" s="97"/>
      <c r="B203" s="97"/>
      <c r="C203" s="97"/>
      <c r="D203" s="97"/>
      <c r="E203" s="176" t="s">
        <v>1010</v>
      </c>
      <c r="F203" s="176"/>
      <c r="G203" s="176"/>
      <c r="H203" s="176"/>
      <c r="I203" s="17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97"/>
    </row>
    <row r="204" spans="1:88" s="98" customFormat="1" ht="12.75" customHeight="1" x14ac:dyDescent="0.2">
      <c r="A204" s="177" t="s">
        <v>1011</v>
      </c>
      <c r="B204" s="177"/>
      <c r="C204" s="177"/>
      <c r="D204" s="177" t="str">
        <f>IF(BO4="","__.",BO4&amp;".")&amp;IF(BR4="","__.",IF(MATCH(BR4,Месяцы,0)&gt;9,MATCH(BR4,Месяцы,0),"0"&amp;MATCH(BR4,Месяцы,0))&amp;".")&amp;IF(CC4="","____ ",CC4)&amp;" г."</f>
        <v>__.__.____  г.</v>
      </c>
      <c r="E204" s="177"/>
      <c r="F204" s="177"/>
      <c r="G204" s="177"/>
      <c r="H204" s="177"/>
      <c r="I204" s="177"/>
      <c r="J204" s="177"/>
      <c r="K204" s="177"/>
      <c r="L204" s="177"/>
      <c r="M204" s="177"/>
      <c r="N204" s="177"/>
      <c r="O204" s="177" t="s">
        <v>421</v>
      </c>
      <c r="P204" s="177"/>
      <c r="Q204" s="177"/>
      <c r="R204" s="163" t="str">
        <f>IF(AW1="","",AW1)</f>
        <v/>
      </c>
      <c r="S204" s="163"/>
      <c r="T204" s="163"/>
      <c r="U204" s="163"/>
      <c r="V204" s="163"/>
      <c r="W204" s="163"/>
      <c r="X204" s="163"/>
      <c r="Y204" s="163"/>
      <c r="Z204" s="163"/>
      <c r="AA204" s="163"/>
      <c r="AB204" s="163"/>
      <c r="AC204" s="163"/>
      <c r="AD204" s="176" t="s">
        <v>1012</v>
      </c>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97"/>
    </row>
    <row r="205" spans="1:88" s="98" customFormat="1" ht="11.25" customHeight="1" x14ac:dyDescent="0.25">
      <c r="A205" s="165" t="s">
        <v>1013</v>
      </c>
      <c r="B205" s="165"/>
      <c r="C205" s="165"/>
      <c r="D205" s="165"/>
      <c r="E205" s="165"/>
      <c r="F205" s="165"/>
      <c r="G205" s="165"/>
      <c r="H205" s="165"/>
      <c r="I205" s="165"/>
      <c r="J205" s="165"/>
      <c r="K205" s="165"/>
      <c r="L205" s="165"/>
      <c r="M205" s="165"/>
      <c r="N205" s="165"/>
      <c r="O205" s="165"/>
      <c r="P205" s="165"/>
      <c r="Q205" s="165"/>
      <c r="R205" s="165"/>
      <c r="S205" s="165"/>
      <c r="T205" s="165"/>
      <c r="U205" s="165"/>
      <c r="V205" s="165"/>
      <c r="W205" s="165"/>
      <c r="X205" s="165"/>
      <c r="Y205" s="165"/>
      <c r="Z205" s="165"/>
      <c r="AA205" s="165"/>
      <c r="AB205" s="165"/>
      <c r="AC205" s="165"/>
      <c r="AD205" s="165"/>
      <c r="AE205" s="165"/>
      <c r="AF205" s="165"/>
      <c r="AG205" s="165"/>
      <c r="AH205" s="165"/>
      <c r="AI205" s="165"/>
      <c r="AJ205" s="165"/>
      <c r="AK205" s="165"/>
      <c r="AL205" s="165"/>
      <c r="AM205" s="165"/>
      <c r="AN205" s="165"/>
      <c r="AO205" s="165"/>
      <c r="AP205" s="165"/>
      <c r="AQ205" s="165"/>
      <c r="AR205" s="165"/>
      <c r="AS205" s="165"/>
      <c r="AT205" s="165"/>
      <c r="AU205" s="165"/>
      <c r="AV205" s="165"/>
      <c r="AW205" s="165"/>
      <c r="AX205" s="165"/>
      <c r="AY205" s="165"/>
      <c r="AZ205" s="165"/>
      <c r="BA205" s="165"/>
      <c r="BB205" s="165"/>
      <c r="BC205" s="165"/>
      <c r="BD205" s="165"/>
      <c r="BE205" s="165"/>
      <c r="BF205" s="165"/>
      <c r="BG205" s="165"/>
      <c r="BH205" s="165"/>
      <c r="BI205" s="165"/>
      <c r="BJ205" s="165"/>
      <c r="BK205" s="165"/>
      <c r="BL205" s="165"/>
      <c r="BM205" s="165"/>
      <c r="BN205" s="165"/>
      <c r="BO205" s="165"/>
      <c r="BP205" s="165"/>
      <c r="BQ205" s="165"/>
      <c r="BR205" s="165"/>
      <c r="BS205" s="165"/>
      <c r="BT205" s="165"/>
      <c r="BU205" s="165"/>
      <c r="BV205" s="165"/>
      <c r="BW205" s="165"/>
      <c r="BX205" s="165"/>
      <c r="BY205" s="165"/>
      <c r="BZ205" s="165"/>
      <c r="CA205" s="165"/>
      <c r="CB205" s="165"/>
      <c r="CC205" s="165"/>
      <c r="CD205" s="165"/>
      <c r="CE205" s="165"/>
      <c r="CF205" s="165"/>
      <c r="CG205" s="165"/>
      <c r="CH205" s="165"/>
      <c r="CI205" s="165"/>
      <c r="CJ205" s="97"/>
    </row>
    <row r="206" spans="1:88" s="98" customFormat="1" ht="14.25" customHeight="1" x14ac:dyDescent="0.25">
      <c r="A206" s="165"/>
      <c r="B206" s="165"/>
      <c r="C206" s="165"/>
      <c r="D206" s="165"/>
      <c r="E206" s="165"/>
      <c r="F206" s="165"/>
      <c r="G206" s="165"/>
      <c r="H206" s="165"/>
      <c r="I206" s="165"/>
      <c r="J206" s="165"/>
      <c r="K206" s="165"/>
      <c r="L206" s="165"/>
      <c r="M206" s="165"/>
      <c r="N206" s="165"/>
      <c r="O206" s="165"/>
      <c r="P206" s="165"/>
      <c r="Q206" s="165"/>
      <c r="R206" s="165"/>
      <c r="S206" s="165"/>
      <c r="T206" s="165"/>
      <c r="U206" s="165"/>
      <c r="V206" s="165"/>
      <c r="W206" s="165"/>
      <c r="X206" s="165"/>
      <c r="Y206" s="165"/>
      <c r="Z206" s="165"/>
      <c r="AA206" s="165"/>
      <c r="AB206" s="165"/>
      <c r="AC206" s="165"/>
      <c r="AD206" s="165"/>
      <c r="AE206" s="165"/>
      <c r="AF206" s="165"/>
      <c r="AG206" s="165"/>
      <c r="AH206" s="165"/>
      <c r="AI206" s="165"/>
      <c r="AJ206" s="165"/>
      <c r="AK206" s="165"/>
      <c r="AL206" s="165"/>
      <c r="AM206" s="165"/>
      <c r="AN206" s="165"/>
      <c r="AO206" s="165"/>
      <c r="AP206" s="165"/>
      <c r="AQ206" s="165"/>
      <c r="AR206" s="165"/>
      <c r="AS206" s="165"/>
      <c r="AT206" s="165"/>
      <c r="AU206" s="165"/>
      <c r="AV206" s="165"/>
      <c r="AW206" s="165"/>
      <c r="AX206" s="165"/>
      <c r="AY206" s="165"/>
      <c r="AZ206" s="165"/>
      <c r="BA206" s="165"/>
      <c r="BB206" s="165"/>
      <c r="BC206" s="165"/>
      <c r="BD206" s="165"/>
      <c r="BE206" s="165"/>
      <c r="BF206" s="165"/>
      <c r="BG206" s="165"/>
      <c r="BH206" s="165"/>
      <c r="BI206" s="165"/>
      <c r="BJ206" s="165"/>
      <c r="BK206" s="165"/>
      <c r="BL206" s="165"/>
      <c r="BM206" s="165"/>
      <c r="BN206" s="165"/>
      <c r="BO206" s="165"/>
      <c r="BP206" s="165"/>
      <c r="BQ206" s="165"/>
      <c r="BR206" s="165"/>
      <c r="BS206" s="165"/>
      <c r="BT206" s="165"/>
      <c r="BU206" s="165"/>
      <c r="BV206" s="165"/>
      <c r="BW206" s="165"/>
      <c r="BX206" s="165"/>
      <c r="BY206" s="165"/>
      <c r="BZ206" s="165"/>
      <c r="CA206" s="165"/>
      <c r="CB206" s="165"/>
      <c r="CC206" s="165"/>
      <c r="CD206" s="165"/>
      <c r="CE206" s="165"/>
      <c r="CF206" s="165"/>
      <c r="CG206" s="165"/>
      <c r="CH206" s="165"/>
      <c r="CI206" s="165"/>
      <c r="CJ206" s="97"/>
    </row>
    <row r="207" spans="1:88" s="98" customFormat="1" ht="11.25" customHeight="1" x14ac:dyDescent="0.25">
      <c r="A207" s="163" t="str">
        <f>Фамилия&amp;" "&amp;Имя&amp;" "&amp;Отчество</f>
        <v xml:space="preserve">  </v>
      </c>
      <c r="B207" s="163"/>
      <c r="C207" s="163"/>
      <c r="D207" s="163"/>
      <c r="E207" s="163"/>
      <c r="F207" s="163"/>
      <c r="G207" s="163"/>
      <c r="H207" s="163"/>
      <c r="I207" s="163"/>
      <c r="J207" s="163"/>
      <c r="K207" s="163"/>
      <c r="L207" s="163"/>
      <c r="M207" s="163"/>
      <c r="N207" s="163"/>
      <c r="O207" s="163"/>
      <c r="P207" s="163"/>
      <c r="Q207" s="163"/>
      <c r="R207" s="163"/>
      <c r="S207" s="163"/>
      <c r="T207" s="163"/>
      <c r="U207" s="163"/>
      <c r="V207" s="163"/>
      <c r="W207" s="163"/>
      <c r="X207" s="163"/>
      <c r="Y207" s="163"/>
      <c r="Z207" s="163"/>
      <c r="AA207" s="163"/>
      <c r="AB207" s="163"/>
      <c r="AC207" s="163"/>
      <c r="AD207" s="163"/>
      <c r="AE207" s="163"/>
      <c r="AF207" s="163"/>
      <c r="AG207" s="163"/>
      <c r="AH207" s="163"/>
      <c r="AI207" s="163"/>
      <c r="AJ207" s="163"/>
      <c r="AK207" s="163"/>
      <c r="AL207" s="163"/>
      <c r="AM207" s="163"/>
      <c r="AN207" s="163"/>
      <c r="AO207" s="163"/>
      <c r="AP207" s="163"/>
      <c r="AQ207" s="163"/>
      <c r="AR207" s="163"/>
      <c r="AS207" s="163"/>
      <c r="AT207" s="163"/>
      <c r="AU207" s="163"/>
      <c r="AV207" s="163"/>
      <c r="AW207" s="163"/>
      <c r="AX207" s="163"/>
      <c r="AY207" s="163"/>
      <c r="AZ207" s="163"/>
      <c r="BA207" s="163"/>
      <c r="BB207" s="163"/>
      <c r="BC207" s="163"/>
      <c r="BD207" s="163"/>
      <c r="BE207" s="163"/>
      <c r="BF207" s="163"/>
      <c r="BG207" s="163"/>
      <c r="BH207" s="163"/>
      <c r="BI207" s="163"/>
      <c r="BJ207" s="163"/>
      <c r="BK207" s="163"/>
      <c r="BL207" s="163"/>
      <c r="BM207" s="163"/>
      <c r="BN207" s="163"/>
      <c r="BO207" s="163"/>
      <c r="BP207" s="163"/>
      <c r="BQ207" s="163"/>
      <c r="BR207" s="163"/>
      <c r="BS207" s="163"/>
      <c r="BT207" s="163"/>
      <c r="BU207" s="163"/>
      <c r="BV207" s="163"/>
      <c r="BW207" s="163"/>
      <c r="BX207" s="163"/>
      <c r="BY207" s="163"/>
      <c r="BZ207" s="163"/>
      <c r="CA207" s="163"/>
      <c r="CB207" s="163"/>
      <c r="CC207" s="163"/>
      <c r="CD207" s="163"/>
      <c r="CE207" s="163"/>
      <c r="CF207" s="163"/>
      <c r="CG207" s="163"/>
      <c r="CH207" s="163"/>
      <c r="CI207" s="163"/>
      <c r="CJ207" s="97"/>
    </row>
    <row r="208" spans="1:88" s="98" customFormat="1" ht="12.75" customHeight="1" x14ac:dyDescent="0.25">
      <c r="A208" s="166" t="s">
        <v>1014</v>
      </c>
      <c r="B208" s="166"/>
      <c r="C208" s="166"/>
      <c r="D208" s="166"/>
      <c r="E208" s="166"/>
      <c r="F208" s="166"/>
      <c r="G208" s="166"/>
      <c r="H208" s="166"/>
      <c r="I208" s="166"/>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7" t="str">
        <f>IF(A95="","",A95)</f>
        <v/>
      </c>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4" t="s">
        <v>1015</v>
      </c>
      <c r="BS208" s="164"/>
      <c r="BT208" s="164"/>
      <c r="BU208" s="164"/>
      <c r="BV208" s="164"/>
      <c r="BW208" s="164"/>
      <c r="BX208" s="168" t="str">
        <f>IF(V95="","",V95)</f>
        <v/>
      </c>
      <c r="BY208" s="168"/>
      <c r="BZ208" s="168"/>
      <c r="CA208" s="168"/>
      <c r="CB208" s="168"/>
      <c r="CC208" s="168"/>
      <c r="CD208" s="164" t="s">
        <v>946</v>
      </c>
      <c r="CE208" s="164"/>
      <c r="CF208" s="164"/>
      <c r="CG208" s="164"/>
      <c r="CH208" s="164"/>
      <c r="CI208" s="164"/>
      <c r="CJ208" s="97"/>
    </row>
    <row r="209" spans="1:88" s="98" customFormat="1" ht="12.75" x14ac:dyDescent="0.25">
      <c r="A209" s="98" t="s">
        <v>1016</v>
      </c>
      <c r="B209" s="169" t="str">
        <f>IF(A96="","",A96)</f>
        <v/>
      </c>
      <c r="C209" s="170"/>
      <c r="D209" s="170"/>
      <c r="E209" s="170"/>
      <c r="F209" s="170"/>
      <c r="G209" s="170"/>
      <c r="H209" s="170"/>
      <c r="I209" s="17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98" t="s">
        <v>1017</v>
      </c>
      <c r="CJ209" s="97"/>
    </row>
    <row r="210" spans="1:88" s="98" customFormat="1" ht="12.75" x14ac:dyDescent="0.25">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c r="AA210" s="97"/>
      <c r="AB210" s="97"/>
      <c r="AC210" s="97"/>
      <c r="AD210" s="97"/>
      <c r="AE210" s="97"/>
      <c r="AF210" s="97"/>
      <c r="AG210" s="97"/>
      <c r="AH210" s="97"/>
      <c r="AI210" s="97"/>
      <c r="AJ210" s="97"/>
      <c r="AK210" s="97"/>
      <c r="AL210" s="97"/>
      <c r="AM210" s="97"/>
      <c r="AN210" s="97"/>
      <c r="AO210" s="97"/>
      <c r="AP210" s="97"/>
      <c r="AQ210" s="97"/>
      <c r="AR210" s="97"/>
      <c r="AS210" s="97"/>
      <c r="AT210" s="97"/>
      <c r="AU210" s="97"/>
      <c r="AV210" s="97"/>
      <c r="AW210" s="97"/>
      <c r="AX210" s="97"/>
      <c r="AY210" s="97"/>
      <c r="AZ210" s="97"/>
      <c r="BA210" s="97"/>
      <c r="BB210" s="97"/>
      <c r="BC210" s="97"/>
      <c r="BD210" s="97"/>
      <c r="BE210" s="97"/>
      <c r="BF210" s="97"/>
      <c r="BG210" s="97"/>
      <c r="BH210" s="97"/>
      <c r="BI210" s="97"/>
      <c r="BJ210" s="97"/>
      <c r="BK210" s="97"/>
      <c r="BL210" s="97"/>
      <c r="BM210" s="97"/>
      <c r="BN210" s="97"/>
      <c r="BO210" s="97"/>
      <c r="BP210" s="97"/>
      <c r="BQ210" s="97"/>
      <c r="BR210" s="97"/>
      <c r="BS210" s="97"/>
      <c r="BT210" s="97"/>
      <c r="BU210" s="97"/>
      <c r="BV210" s="97"/>
      <c r="BW210" s="97"/>
      <c r="BX210" s="97"/>
      <c r="BY210" s="97"/>
      <c r="BZ210" s="97"/>
      <c r="CA210" s="97"/>
      <c r="CB210" s="97"/>
      <c r="CC210" s="97"/>
      <c r="CD210" s="97"/>
      <c r="CE210" s="97"/>
      <c r="CF210" s="97"/>
      <c r="CG210" s="97"/>
      <c r="CH210" s="97"/>
      <c r="CI210" s="97"/>
      <c r="CJ210" s="97"/>
    </row>
    <row r="211" spans="1:88" s="98" customFormat="1" ht="12.75" customHeight="1" x14ac:dyDescent="0.25">
      <c r="A211" s="171" t="s">
        <v>972</v>
      </c>
      <c r="B211" s="171"/>
      <c r="C211" s="171"/>
      <c r="D211" s="171"/>
      <c r="E211" s="171"/>
      <c r="F211" s="171"/>
      <c r="G211" s="171"/>
      <c r="H211" s="171"/>
      <c r="I211" s="171"/>
      <c r="J211" s="171"/>
      <c r="K211" s="171"/>
      <c r="L211" s="171"/>
      <c r="M211" s="97"/>
      <c r="N211" s="97"/>
      <c r="O211" s="97"/>
      <c r="P211" s="97"/>
      <c r="Q211" s="97"/>
      <c r="R211" s="97"/>
      <c r="S211" s="97"/>
      <c r="T211" s="97"/>
      <c r="U211" s="97"/>
      <c r="V211" s="97"/>
      <c r="W211" s="97"/>
      <c r="X211" s="97"/>
      <c r="Y211" s="97"/>
      <c r="Z211" s="97"/>
      <c r="AA211" s="97"/>
      <c r="AB211" s="97"/>
      <c r="AC211" s="97"/>
      <c r="AD211" s="97"/>
      <c r="AE211" s="97"/>
      <c r="AF211" s="97"/>
      <c r="AG211" s="97"/>
      <c r="AH211" s="97"/>
      <c r="AI211" s="97"/>
      <c r="AJ211" s="97"/>
      <c r="AK211" s="97"/>
      <c r="AL211" s="97"/>
      <c r="AM211" s="97"/>
      <c r="AN211" s="97"/>
      <c r="AO211" s="97"/>
      <c r="AP211" s="97"/>
      <c r="AQ211" s="97"/>
      <c r="AR211" s="97"/>
      <c r="AS211" s="97"/>
      <c r="AT211" s="171" t="s">
        <v>973</v>
      </c>
      <c r="AU211" s="171"/>
      <c r="AV211" s="171"/>
      <c r="AW211" s="171"/>
      <c r="AX211" s="171"/>
      <c r="AY211" s="171"/>
      <c r="AZ211" s="171"/>
      <c r="BA211" s="171"/>
      <c r="BB211" s="171"/>
      <c r="BC211" s="171"/>
      <c r="BD211" s="171"/>
      <c r="BE211" s="171"/>
      <c r="BF211" s="171"/>
      <c r="BG211" s="171"/>
      <c r="BH211" s="171"/>
      <c r="BI211" s="171"/>
      <c r="BJ211" s="171"/>
      <c r="BK211" s="171"/>
      <c r="BL211" s="97"/>
      <c r="BM211" s="97"/>
      <c r="BN211" s="97"/>
      <c r="BO211" s="97"/>
      <c r="BP211" s="97"/>
      <c r="BQ211" s="97"/>
      <c r="BR211" s="97"/>
      <c r="BS211" s="97"/>
      <c r="BT211" s="97"/>
      <c r="BU211" s="97"/>
      <c r="BV211" s="97"/>
      <c r="BW211" s="97"/>
      <c r="BX211" s="97"/>
      <c r="BY211" s="97"/>
      <c r="BZ211" s="97"/>
      <c r="CA211" s="97"/>
      <c r="CB211" s="97"/>
      <c r="CC211" s="97"/>
      <c r="CD211" s="97"/>
      <c r="CE211" s="97"/>
      <c r="CF211" s="97"/>
      <c r="CG211" s="97"/>
      <c r="CH211" s="97"/>
      <c r="CI211" s="97"/>
      <c r="CJ211" s="97"/>
    </row>
    <row r="212" spans="1:88" s="98" customFormat="1" ht="12.75" x14ac:dyDescent="0.25">
      <c r="A212" s="163"/>
      <c r="B212" s="163"/>
      <c r="C212" s="163"/>
      <c r="D212" s="163"/>
      <c r="E212" s="163"/>
      <c r="F212" s="163"/>
      <c r="G212" s="163"/>
      <c r="H212" s="163"/>
      <c r="I212" s="163"/>
      <c r="J212" s="163"/>
      <c r="K212" s="163"/>
      <c r="L212" s="163"/>
      <c r="M212" s="163"/>
      <c r="N212" s="163"/>
      <c r="O212" s="163"/>
      <c r="P212" s="163"/>
      <c r="Q212" s="163"/>
      <c r="R212" s="163"/>
      <c r="S212" s="163"/>
      <c r="T212" s="163"/>
      <c r="U212" s="163"/>
      <c r="V212" s="163"/>
      <c r="W212" s="97" t="s">
        <v>985</v>
      </c>
      <c r="X212" s="163"/>
      <c r="Y212" s="163"/>
      <c r="Z212" s="163"/>
      <c r="AA212" s="163"/>
      <c r="AB212" s="163"/>
      <c r="AC212" s="163"/>
      <c r="AD212" s="163"/>
      <c r="AE212" s="163"/>
      <c r="AF212" s="163"/>
      <c r="AG212" s="163"/>
      <c r="AH212" s="163"/>
      <c r="AI212" s="163"/>
      <c r="AJ212" s="163"/>
      <c r="AK212" s="163"/>
      <c r="AL212" s="163"/>
      <c r="AM212" s="163"/>
      <c r="AN212" s="163"/>
      <c r="AO212" s="97" t="s">
        <v>985</v>
      </c>
      <c r="AP212" s="97"/>
      <c r="AQ212" s="97"/>
      <c r="AR212" s="97"/>
      <c r="AS212" s="97"/>
      <c r="AT212" s="163"/>
      <c r="AU212" s="163"/>
      <c r="AV212" s="163"/>
      <c r="AW212" s="163"/>
      <c r="AX212" s="163"/>
      <c r="AY212" s="163"/>
      <c r="AZ212" s="163"/>
      <c r="BA212" s="163"/>
      <c r="BB212" s="163"/>
      <c r="BC212" s="163"/>
      <c r="BD212" s="163"/>
      <c r="BE212" s="163"/>
      <c r="BF212" s="163"/>
      <c r="BG212" s="163"/>
      <c r="BH212" s="163"/>
      <c r="BI212" s="163"/>
      <c r="BJ212" s="163"/>
      <c r="BK212" s="163"/>
      <c r="BL212" s="97" t="s">
        <v>985</v>
      </c>
      <c r="BM212" s="163" t="str">
        <f>IF(BJ171="","",BJ171)</f>
        <v/>
      </c>
      <c r="BN212" s="163"/>
      <c r="BO212" s="163"/>
      <c r="BP212" s="163"/>
      <c r="BQ212" s="163"/>
      <c r="BR212" s="163"/>
      <c r="BS212" s="163"/>
      <c r="BT212" s="163"/>
      <c r="BU212" s="163"/>
      <c r="BV212" s="163"/>
      <c r="BW212" s="163"/>
      <c r="BX212" s="163"/>
      <c r="BY212" s="163"/>
      <c r="BZ212" s="163"/>
      <c r="CA212" s="163"/>
      <c r="CB212" s="163"/>
      <c r="CC212" s="163"/>
      <c r="CD212" s="163"/>
      <c r="CE212" s="163"/>
      <c r="CF212" s="163"/>
      <c r="CG212" s="163"/>
      <c r="CH212" s="163"/>
      <c r="CI212" s="97" t="s">
        <v>985</v>
      </c>
      <c r="CJ212" s="97"/>
    </row>
    <row r="213" spans="1:88" s="98" customFormat="1" ht="12.75" x14ac:dyDescent="0.25">
      <c r="A213" s="164" t="s">
        <v>1018</v>
      </c>
      <c r="B213" s="164"/>
      <c r="C213" s="164"/>
      <c r="D213" s="164"/>
      <c r="E213" s="164"/>
      <c r="F213" s="164"/>
      <c r="G213" s="164"/>
      <c r="H213" s="97"/>
      <c r="I213" s="97"/>
      <c r="J213" s="97"/>
      <c r="K213" s="97"/>
      <c r="L213" s="97"/>
      <c r="M213" s="97"/>
      <c r="N213" s="97"/>
      <c r="O213" s="97"/>
      <c r="P213" s="97"/>
      <c r="Q213" s="97"/>
      <c r="R213" s="97"/>
      <c r="S213" s="97"/>
      <c r="T213" s="97"/>
      <c r="U213" s="97"/>
      <c r="V213" s="97"/>
      <c r="W213" s="97"/>
      <c r="X213" s="97"/>
      <c r="Y213" s="97"/>
      <c r="Z213" s="97"/>
      <c r="AA213" s="97"/>
      <c r="AB213" s="97"/>
      <c r="AC213" s="97"/>
      <c r="AD213" s="97"/>
      <c r="AE213" s="97"/>
      <c r="AF213" s="97"/>
      <c r="AG213" s="97"/>
      <c r="AH213" s="97"/>
      <c r="AI213" s="97"/>
      <c r="AJ213" s="97"/>
      <c r="AK213" s="97"/>
      <c r="AL213" s="97"/>
      <c r="AM213" s="97"/>
      <c r="AN213" s="97"/>
      <c r="AO213" s="97"/>
      <c r="AP213" s="97"/>
      <c r="AQ213" s="97"/>
      <c r="AR213" s="97"/>
      <c r="AS213" s="97"/>
      <c r="AT213" s="164" t="s">
        <v>1018</v>
      </c>
      <c r="AU213" s="164"/>
      <c r="AV213" s="164"/>
      <c r="AW213" s="164"/>
      <c r="AX213" s="164"/>
      <c r="AY213" s="164"/>
      <c r="AZ213" s="164"/>
      <c r="BA213" s="97"/>
      <c r="BB213" s="97"/>
      <c r="BC213" s="97"/>
      <c r="BD213" s="97"/>
      <c r="BE213" s="97"/>
      <c r="BF213" s="97"/>
      <c r="BG213" s="97"/>
      <c r="BH213" s="97"/>
      <c r="BI213" s="97"/>
      <c r="BJ213" s="97"/>
      <c r="BK213" s="97"/>
      <c r="BL213" s="97"/>
      <c r="BM213" s="97"/>
      <c r="BN213" s="97"/>
      <c r="BO213" s="97"/>
      <c r="BP213" s="97"/>
      <c r="BQ213" s="97"/>
      <c r="BR213" s="97"/>
      <c r="BS213" s="97"/>
      <c r="BT213" s="97"/>
      <c r="BU213" s="97"/>
      <c r="BV213" s="97"/>
      <c r="BW213" s="97"/>
      <c r="BX213" s="97"/>
      <c r="BY213" s="97"/>
      <c r="BZ213" s="97"/>
      <c r="CA213" s="97"/>
      <c r="CB213" s="97"/>
      <c r="CC213" s="97"/>
      <c r="CD213" s="97"/>
      <c r="CE213" s="97"/>
      <c r="CF213" s="97"/>
      <c r="CG213" s="97"/>
      <c r="CH213" s="97"/>
      <c r="CI213" s="97"/>
      <c r="CJ213" s="97"/>
    </row>
    <row r="214" spans="1:88" s="98" customFormat="1" ht="12.75" x14ac:dyDescent="0.25">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c r="AA214" s="97"/>
      <c r="AB214" s="97"/>
      <c r="AC214" s="97"/>
      <c r="AD214" s="97"/>
      <c r="AE214" s="97"/>
      <c r="AF214" s="97"/>
      <c r="AG214" s="97"/>
      <c r="AH214" s="97"/>
      <c r="AI214" s="97"/>
      <c r="AJ214" s="97"/>
      <c r="AK214" s="97"/>
      <c r="AL214" s="97"/>
      <c r="AM214" s="97"/>
      <c r="AN214" s="97"/>
      <c r="AO214" s="97"/>
      <c r="AP214" s="97"/>
      <c r="AQ214" s="97"/>
      <c r="AR214" s="97"/>
      <c r="AS214" s="97"/>
      <c r="AT214" s="97"/>
      <c r="AU214" s="97"/>
      <c r="AV214" s="97"/>
      <c r="AW214" s="97"/>
      <c r="AX214" s="97"/>
      <c r="AY214" s="97"/>
      <c r="AZ214" s="97"/>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7"/>
      <c r="CB214" s="97"/>
      <c r="CC214" s="97"/>
      <c r="CD214" s="97"/>
      <c r="CE214" s="97"/>
      <c r="CF214" s="97"/>
      <c r="CG214" s="97"/>
      <c r="CH214" s="97"/>
      <c r="CI214" s="97"/>
      <c r="CJ214" s="97"/>
    </row>
    <row r="215" spans="1:88" s="98" customFormat="1" ht="12.75" x14ac:dyDescent="0.25">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c r="AA215" s="97"/>
      <c r="AB215" s="97"/>
      <c r="AC215" s="97"/>
      <c r="AD215" s="97"/>
      <c r="AE215" s="97"/>
      <c r="AF215" s="97"/>
      <c r="AG215" s="97"/>
      <c r="AH215" s="97"/>
      <c r="AI215" s="97"/>
      <c r="AJ215" s="97"/>
      <c r="AK215" s="97"/>
      <c r="AL215" s="97"/>
      <c r="AM215" s="97"/>
      <c r="AN215" s="97"/>
      <c r="AO215" s="97"/>
      <c r="AP215" s="97"/>
      <c r="AQ215" s="97"/>
      <c r="AR215" s="97"/>
      <c r="AS215" s="97"/>
      <c r="AT215" s="97"/>
      <c r="AU215" s="97"/>
      <c r="AV215" s="97"/>
      <c r="AW215" s="97"/>
      <c r="AX215" s="97"/>
      <c r="AY215" s="97"/>
      <c r="AZ215" s="97"/>
      <c r="BA215" s="97"/>
      <c r="BB215" s="97"/>
      <c r="BC215" s="97"/>
      <c r="BD215" s="97"/>
      <c r="BE215" s="97"/>
      <c r="BF215" s="97"/>
      <c r="BG215" s="97"/>
      <c r="BH215" s="97"/>
      <c r="BI215" s="97"/>
      <c r="BJ215" s="97"/>
      <c r="BK215" s="97"/>
      <c r="BL215" s="97"/>
      <c r="BM215" s="97"/>
      <c r="BN215" s="97"/>
      <c r="BO215" s="97"/>
      <c r="BP215" s="97"/>
      <c r="BQ215" s="97"/>
      <c r="BR215" s="97"/>
      <c r="BS215" s="97"/>
      <c r="BT215" s="97"/>
      <c r="BU215" s="97"/>
      <c r="BV215" s="97"/>
      <c r="BW215" s="97"/>
      <c r="BX215" s="97"/>
      <c r="BY215" s="97"/>
      <c r="BZ215" s="97"/>
      <c r="CA215" s="97"/>
      <c r="CB215" s="97"/>
      <c r="CC215" s="97"/>
      <c r="CD215" s="97"/>
      <c r="CE215" s="97"/>
      <c r="CF215" s="97"/>
      <c r="CG215" s="97"/>
      <c r="CH215" s="97"/>
      <c r="CI215" s="97"/>
      <c r="CJ215" s="97"/>
    </row>
    <row r="216" spans="1:88" s="98" customFormat="1" ht="12.75" x14ac:dyDescent="0.25">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c r="AA216" s="97"/>
      <c r="AB216" s="97"/>
      <c r="AC216" s="97"/>
      <c r="AD216" s="97"/>
      <c r="AE216" s="97"/>
      <c r="AF216" s="97"/>
      <c r="AG216" s="97"/>
      <c r="AH216" s="97"/>
      <c r="AI216" s="97"/>
      <c r="AJ216" s="97"/>
      <c r="AK216" s="97"/>
      <c r="AL216" s="97"/>
      <c r="AM216" s="97"/>
      <c r="AN216" s="97"/>
      <c r="AO216" s="97"/>
      <c r="AP216" s="97"/>
      <c r="AQ216" s="97"/>
      <c r="AR216" s="97"/>
      <c r="AS216" s="97"/>
      <c r="AT216" s="97"/>
      <c r="AU216" s="97"/>
      <c r="AV216" s="97"/>
      <c r="AW216" s="97"/>
      <c r="AX216" s="97"/>
      <c r="AY216" s="97"/>
      <c r="AZ216" s="97"/>
      <c r="BA216" s="97"/>
      <c r="BB216" s="97"/>
      <c r="BC216" s="97"/>
      <c r="BD216" s="97"/>
      <c r="BE216" s="97"/>
      <c r="BF216" s="97"/>
      <c r="BG216" s="97"/>
      <c r="BH216" s="97"/>
      <c r="BI216" s="97"/>
      <c r="BJ216" s="97"/>
      <c r="BK216" s="97"/>
      <c r="BL216" s="97"/>
      <c r="BM216" s="97"/>
      <c r="BN216" s="97"/>
      <c r="BO216" s="97"/>
      <c r="BP216" s="97"/>
      <c r="BQ216" s="97"/>
      <c r="BR216" s="97"/>
      <c r="BS216" s="97"/>
      <c r="BT216" s="97"/>
      <c r="BU216" s="97"/>
      <c r="BV216" s="97"/>
      <c r="BW216" s="97"/>
      <c r="BX216" s="97"/>
      <c r="BY216" s="97"/>
      <c r="BZ216" s="97"/>
      <c r="CA216" s="97"/>
      <c r="CB216" s="97"/>
      <c r="CC216" s="97"/>
      <c r="CD216" s="97"/>
      <c r="CE216" s="97"/>
      <c r="CF216" s="97"/>
      <c r="CG216" s="97"/>
      <c r="CH216" s="97"/>
      <c r="CI216" s="97"/>
      <c r="CJ216" s="97"/>
    </row>
    <row r="217" spans="1:88" s="98" customFormat="1" ht="12.75" x14ac:dyDescent="0.25">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c r="AA217" s="97"/>
      <c r="AB217" s="97"/>
      <c r="AC217" s="97"/>
      <c r="AD217" s="97"/>
      <c r="AE217" s="97"/>
      <c r="AF217" s="97"/>
      <c r="AG217" s="97"/>
      <c r="AH217" s="97"/>
      <c r="AI217" s="97"/>
      <c r="AJ217" s="97"/>
      <c r="AK217" s="97"/>
      <c r="AL217" s="97"/>
      <c r="AM217" s="97"/>
      <c r="AN217" s="97"/>
      <c r="AO217" s="97"/>
      <c r="AP217" s="97"/>
      <c r="AQ217" s="97"/>
      <c r="AR217" s="97"/>
      <c r="AS217" s="97"/>
      <c r="AT217" s="97"/>
      <c r="AU217" s="97"/>
      <c r="AV217" s="97"/>
      <c r="AW217" s="97"/>
      <c r="AX217" s="97"/>
      <c r="AY217" s="97"/>
      <c r="AZ217" s="97"/>
      <c r="BA217" s="97"/>
      <c r="BB217" s="97"/>
      <c r="BC217" s="97"/>
      <c r="BD217" s="97"/>
      <c r="BE217" s="97"/>
      <c r="BF217" s="97"/>
      <c r="BG217" s="97"/>
      <c r="BH217" s="97"/>
      <c r="BI217" s="97"/>
      <c r="BJ217" s="97"/>
      <c r="BK217" s="97"/>
      <c r="BL217" s="97"/>
      <c r="BM217" s="97"/>
      <c r="BN217" s="97"/>
      <c r="BO217" s="97"/>
      <c r="BP217" s="97"/>
      <c r="BQ217" s="97"/>
      <c r="BR217" s="97"/>
      <c r="BS217" s="97"/>
      <c r="BT217" s="97"/>
      <c r="BU217" s="97"/>
      <c r="BV217" s="97"/>
      <c r="BW217" s="97"/>
      <c r="BX217" s="97"/>
      <c r="BY217" s="97"/>
      <c r="BZ217" s="97"/>
      <c r="CA217" s="97"/>
      <c r="CB217" s="97"/>
      <c r="CC217" s="97"/>
      <c r="CD217" s="97"/>
      <c r="CE217" s="97"/>
      <c r="CF217" s="97"/>
      <c r="CG217" s="97"/>
      <c r="CH217" s="97"/>
      <c r="CI217" s="97"/>
      <c r="CJ217" s="97"/>
    </row>
    <row r="218" spans="1:88" s="98" customFormat="1" ht="12.75" x14ac:dyDescent="0.25">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c r="AA218" s="97"/>
      <c r="AB218" s="97"/>
      <c r="AC218" s="97"/>
      <c r="AD218" s="97"/>
      <c r="AE218" s="97"/>
      <c r="AF218" s="97"/>
      <c r="AG218" s="97"/>
      <c r="AH218" s="97"/>
      <c r="AI218" s="97"/>
      <c r="AJ218" s="97"/>
      <c r="AK218" s="97"/>
      <c r="AL218" s="97"/>
      <c r="AM218" s="97"/>
      <c r="AN218" s="97"/>
      <c r="AO218" s="97"/>
      <c r="AP218" s="97"/>
      <c r="AQ218" s="97"/>
      <c r="AR218" s="97"/>
      <c r="AS218" s="97"/>
      <c r="AT218" s="97"/>
      <c r="AU218" s="97"/>
      <c r="AV218" s="97"/>
      <c r="AW218" s="97"/>
      <c r="AX218" s="97"/>
      <c r="AY218" s="97"/>
      <c r="AZ218" s="97"/>
      <c r="BA218" s="97"/>
      <c r="BB218" s="97"/>
      <c r="BC218" s="97"/>
      <c r="BD218" s="97"/>
      <c r="BE218" s="97"/>
      <c r="BF218" s="97"/>
      <c r="BG218" s="97"/>
      <c r="BH218" s="97"/>
      <c r="BI218" s="97"/>
      <c r="BJ218" s="97"/>
      <c r="BK218" s="97"/>
      <c r="BL218" s="97"/>
      <c r="BM218" s="97"/>
      <c r="BN218" s="97"/>
      <c r="BO218" s="97"/>
      <c r="BP218" s="97"/>
      <c r="BQ218" s="97"/>
      <c r="BR218" s="97"/>
      <c r="BS218" s="97"/>
      <c r="BT218" s="97"/>
      <c r="BU218" s="97"/>
      <c r="BV218" s="97"/>
      <c r="BW218" s="97"/>
      <c r="BX218" s="97"/>
      <c r="BY218" s="97"/>
      <c r="BZ218" s="97"/>
      <c r="CA218" s="97"/>
      <c r="CB218" s="97"/>
      <c r="CC218" s="97"/>
      <c r="CD218" s="97"/>
      <c r="CE218" s="97"/>
      <c r="CF218" s="97"/>
      <c r="CG218" s="97"/>
      <c r="CH218" s="97"/>
      <c r="CI218" s="97"/>
      <c r="CJ218" s="97"/>
    </row>
    <row r="219" spans="1:88" s="98" customFormat="1" ht="12.75" x14ac:dyDescent="0.25">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c r="AA219" s="97"/>
      <c r="AB219" s="97"/>
      <c r="AC219" s="97"/>
      <c r="AD219" s="97"/>
      <c r="AE219" s="97"/>
      <c r="AF219" s="97"/>
      <c r="AG219" s="97"/>
      <c r="AH219" s="97"/>
      <c r="AI219" s="97"/>
      <c r="AJ219" s="97"/>
      <c r="AK219" s="97"/>
      <c r="AL219" s="97"/>
      <c r="AM219" s="97"/>
      <c r="AN219" s="97"/>
      <c r="AO219" s="97"/>
      <c r="AP219" s="97"/>
      <c r="AQ219" s="97"/>
      <c r="AR219" s="97"/>
      <c r="AS219" s="97"/>
      <c r="AT219" s="97"/>
      <c r="AU219" s="97"/>
      <c r="AV219" s="97"/>
      <c r="AW219" s="97"/>
      <c r="AX219" s="97"/>
      <c r="AY219" s="97"/>
      <c r="AZ219" s="97"/>
      <c r="BA219" s="97"/>
      <c r="BB219" s="97"/>
      <c r="BC219" s="97"/>
      <c r="BD219" s="97"/>
      <c r="BE219" s="97"/>
      <c r="BF219" s="97"/>
      <c r="BG219" s="97"/>
      <c r="BH219" s="97"/>
      <c r="BI219" s="97"/>
      <c r="BJ219" s="97"/>
      <c r="BK219" s="97"/>
      <c r="BL219" s="97"/>
      <c r="BM219" s="97"/>
      <c r="BN219" s="97"/>
      <c r="BO219" s="97"/>
      <c r="BP219" s="97"/>
      <c r="BQ219" s="97"/>
      <c r="BR219" s="97"/>
      <c r="BS219" s="97"/>
      <c r="BT219" s="97"/>
      <c r="BU219" s="97"/>
      <c r="BV219" s="97"/>
      <c r="BW219" s="97"/>
      <c r="BX219" s="97"/>
      <c r="BY219" s="97"/>
      <c r="BZ219" s="97"/>
      <c r="CA219" s="97"/>
      <c r="CB219" s="97"/>
      <c r="CC219" s="97"/>
      <c r="CD219" s="97"/>
      <c r="CE219" s="97"/>
      <c r="CF219" s="97"/>
      <c r="CG219" s="97"/>
      <c r="CH219" s="97"/>
      <c r="CI219" s="97"/>
      <c r="CJ219" s="97"/>
    </row>
    <row r="220" spans="1:88" s="98" customFormat="1" ht="12.75" x14ac:dyDescent="0.25">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c r="AA220" s="97"/>
      <c r="AB220" s="97"/>
      <c r="AC220" s="97"/>
      <c r="AD220" s="97"/>
      <c r="AE220" s="97"/>
      <c r="AF220" s="97"/>
      <c r="AG220" s="97"/>
      <c r="AH220" s="97"/>
      <c r="AI220" s="97"/>
      <c r="AJ220" s="97"/>
      <c r="AK220" s="97"/>
      <c r="AL220" s="97"/>
      <c r="AM220" s="97"/>
      <c r="AN220" s="97"/>
      <c r="AO220" s="97"/>
      <c r="AP220" s="97"/>
      <c r="AQ220" s="97"/>
      <c r="AR220" s="97"/>
      <c r="AS220" s="97"/>
      <c r="AT220" s="97"/>
      <c r="AU220" s="97"/>
      <c r="AV220" s="97"/>
      <c r="AW220" s="97"/>
      <c r="AX220" s="97"/>
      <c r="AY220" s="97"/>
      <c r="AZ220" s="97"/>
      <c r="BA220" s="97"/>
      <c r="BB220" s="97"/>
      <c r="BC220" s="97"/>
      <c r="BD220" s="97"/>
      <c r="BE220" s="97"/>
      <c r="BF220" s="97"/>
      <c r="BG220" s="97"/>
      <c r="BH220" s="97"/>
      <c r="BI220" s="97"/>
      <c r="BJ220" s="97"/>
      <c r="BK220" s="97"/>
      <c r="BL220" s="97"/>
      <c r="BM220" s="97"/>
      <c r="BN220" s="97"/>
      <c r="BO220" s="97"/>
      <c r="BP220" s="97"/>
      <c r="BQ220" s="97"/>
      <c r="BR220" s="97"/>
      <c r="BS220" s="97"/>
      <c r="BT220" s="97"/>
      <c r="BU220" s="97"/>
      <c r="BV220" s="97"/>
      <c r="BW220" s="97"/>
      <c r="BX220" s="97"/>
      <c r="BY220" s="97"/>
      <c r="BZ220" s="97"/>
      <c r="CA220" s="97"/>
      <c r="CB220" s="97"/>
      <c r="CC220" s="97"/>
      <c r="CD220" s="97"/>
      <c r="CE220" s="97"/>
      <c r="CF220" s="97"/>
      <c r="CG220" s="97"/>
      <c r="CH220" s="97"/>
      <c r="CI220" s="97"/>
      <c r="CJ220" s="97"/>
    </row>
    <row r="221" spans="1:88" s="98" customFormat="1" ht="12.75" x14ac:dyDescent="0.25">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c r="AA221" s="97"/>
      <c r="AB221" s="97"/>
      <c r="AC221" s="97"/>
      <c r="AD221" s="97"/>
      <c r="AE221" s="97"/>
      <c r="AF221" s="97"/>
      <c r="AG221" s="97"/>
      <c r="AH221" s="97"/>
      <c r="AI221" s="97"/>
      <c r="AJ221" s="97"/>
      <c r="AK221" s="97"/>
      <c r="AL221" s="97"/>
      <c r="AM221" s="97"/>
      <c r="AN221" s="97"/>
      <c r="AO221" s="97"/>
      <c r="AP221" s="97"/>
      <c r="AQ221" s="97"/>
      <c r="AR221" s="97"/>
      <c r="AS221" s="97"/>
      <c r="AT221" s="97"/>
      <c r="AU221" s="97"/>
      <c r="AV221" s="97"/>
      <c r="AW221" s="97"/>
      <c r="AX221" s="97"/>
      <c r="AY221" s="97"/>
      <c r="AZ221" s="97"/>
      <c r="BA221" s="97"/>
      <c r="BB221" s="97"/>
      <c r="BC221" s="97"/>
      <c r="BD221" s="97"/>
      <c r="BE221" s="97"/>
      <c r="BF221" s="97"/>
      <c r="BG221" s="97"/>
      <c r="BH221" s="97"/>
      <c r="BI221" s="97"/>
      <c r="BJ221" s="97"/>
      <c r="BK221" s="97"/>
      <c r="BL221" s="97"/>
      <c r="BM221" s="97"/>
      <c r="BN221" s="97"/>
      <c r="BO221" s="97"/>
      <c r="BP221" s="97"/>
      <c r="BQ221" s="97"/>
      <c r="BR221" s="97"/>
      <c r="BS221" s="97"/>
      <c r="BT221" s="97"/>
      <c r="BU221" s="97"/>
      <c r="BV221" s="97"/>
      <c r="BW221" s="97"/>
      <c r="BX221" s="97"/>
      <c r="BY221" s="97"/>
      <c r="BZ221" s="97"/>
      <c r="CA221" s="97"/>
      <c r="CB221" s="97"/>
      <c r="CC221" s="97"/>
      <c r="CD221" s="97"/>
      <c r="CE221" s="97"/>
      <c r="CF221" s="97"/>
      <c r="CG221" s="97"/>
      <c r="CH221" s="97"/>
      <c r="CI221" s="97"/>
      <c r="CJ221" s="97"/>
    </row>
    <row r="222" spans="1:88" s="98" customFormat="1" ht="12.75" x14ac:dyDescent="0.25">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c r="AA222" s="97"/>
      <c r="AB222" s="97"/>
      <c r="AC222" s="97"/>
      <c r="AD222" s="97"/>
      <c r="AE222" s="97"/>
      <c r="AF222" s="97"/>
      <c r="AG222" s="97"/>
      <c r="AH222" s="97"/>
      <c r="AI222" s="97"/>
      <c r="AJ222" s="97"/>
      <c r="AK222" s="97"/>
      <c r="AL222" s="97"/>
      <c r="AM222" s="97"/>
      <c r="AN222" s="97"/>
      <c r="AO222" s="97"/>
      <c r="AP222" s="97"/>
      <c r="AQ222" s="97"/>
      <c r="AR222" s="97"/>
      <c r="AS222" s="97"/>
      <c r="AT222" s="97"/>
      <c r="AU222" s="97"/>
      <c r="AV222" s="97"/>
      <c r="AW222" s="97"/>
      <c r="AX222" s="97"/>
      <c r="AY222" s="97"/>
      <c r="AZ222" s="97"/>
      <c r="BA222" s="97"/>
      <c r="BB222" s="97"/>
      <c r="BC222" s="97"/>
      <c r="BD222" s="97"/>
      <c r="BE222" s="97"/>
      <c r="BF222" s="97"/>
      <c r="BG222" s="97"/>
      <c r="BH222" s="97"/>
      <c r="BI222" s="97"/>
      <c r="BJ222" s="97"/>
      <c r="BK222" s="97"/>
      <c r="BL222" s="97"/>
      <c r="BM222" s="97"/>
      <c r="BN222" s="97"/>
      <c r="BO222" s="97"/>
      <c r="BP222" s="97"/>
      <c r="BQ222" s="97"/>
      <c r="BR222" s="97"/>
      <c r="BS222" s="97"/>
      <c r="BT222" s="97"/>
      <c r="BU222" s="97"/>
      <c r="BV222" s="97"/>
      <c r="BW222" s="97"/>
      <c r="BX222" s="97"/>
      <c r="BY222" s="97"/>
      <c r="BZ222" s="97"/>
      <c r="CA222" s="97"/>
      <c r="CB222" s="97"/>
      <c r="CC222" s="97"/>
      <c r="CD222" s="97"/>
      <c r="CE222" s="97"/>
      <c r="CF222" s="97"/>
      <c r="CG222" s="97"/>
      <c r="CH222" s="97"/>
      <c r="CI222" s="97"/>
      <c r="CJ222" s="97"/>
    </row>
    <row r="223" spans="1:88" s="98" customFormat="1" ht="12.75" x14ac:dyDescent="0.25">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c r="AA223" s="97"/>
      <c r="AB223" s="97"/>
      <c r="AC223" s="97"/>
      <c r="AD223" s="97"/>
      <c r="AE223" s="97"/>
      <c r="AF223" s="97"/>
      <c r="AG223" s="97"/>
      <c r="AH223" s="97"/>
      <c r="AI223" s="97"/>
      <c r="AJ223" s="97"/>
      <c r="AK223" s="97"/>
      <c r="AL223" s="97"/>
      <c r="AM223" s="97"/>
      <c r="AN223" s="97"/>
      <c r="AO223" s="97"/>
      <c r="AP223" s="97"/>
      <c r="AQ223" s="97"/>
      <c r="AR223" s="97"/>
      <c r="AS223" s="97"/>
      <c r="AT223" s="97"/>
      <c r="AU223" s="97"/>
      <c r="AV223" s="97"/>
      <c r="AW223" s="97"/>
      <c r="AX223" s="97"/>
      <c r="AY223" s="97"/>
      <c r="AZ223" s="97"/>
      <c r="BA223" s="97"/>
      <c r="BB223" s="97"/>
      <c r="BC223" s="97"/>
      <c r="BD223" s="97"/>
      <c r="BE223" s="97"/>
      <c r="BF223" s="97"/>
      <c r="BG223" s="97"/>
      <c r="BH223" s="97"/>
      <c r="BI223" s="97"/>
      <c r="BJ223" s="97"/>
      <c r="BK223" s="97"/>
      <c r="BL223" s="97"/>
      <c r="BM223" s="97"/>
      <c r="BN223" s="97"/>
      <c r="BO223" s="97"/>
      <c r="BP223" s="97"/>
      <c r="BQ223" s="97"/>
      <c r="BR223" s="97"/>
      <c r="BS223" s="97"/>
      <c r="BT223" s="97"/>
      <c r="BU223" s="97"/>
      <c r="BV223" s="97"/>
      <c r="BW223" s="97"/>
      <c r="BX223" s="97"/>
      <c r="BY223" s="97"/>
      <c r="BZ223" s="97"/>
      <c r="CA223" s="97"/>
      <c r="CB223" s="97"/>
      <c r="CC223" s="97"/>
      <c r="CD223" s="97"/>
      <c r="CE223" s="97"/>
      <c r="CF223" s="97"/>
      <c r="CG223" s="97"/>
      <c r="CH223" s="97"/>
      <c r="CI223" s="97"/>
      <c r="CJ223" s="97"/>
    </row>
    <row r="224" spans="1:88" s="98" customFormat="1" ht="12.75" x14ac:dyDescent="0.25">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c r="AA224" s="97"/>
      <c r="AB224" s="97"/>
      <c r="AC224" s="97"/>
      <c r="AD224" s="97"/>
      <c r="AE224" s="97"/>
      <c r="AF224" s="97"/>
      <c r="AG224" s="97"/>
      <c r="AH224" s="97"/>
      <c r="AI224" s="97"/>
      <c r="AJ224" s="97"/>
      <c r="AK224" s="97"/>
      <c r="AL224" s="97"/>
      <c r="AM224" s="97"/>
      <c r="AN224" s="97"/>
      <c r="AO224" s="97"/>
      <c r="AP224" s="97"/>
      <c r="AQ224" s="97"/>
      <c r="AR224" s="97"/>
      <c r="AS224" s="97"/>
      <c r="AT224" s="97"/>
      <c r="AU224" s="97"/>
      <c r="AV224" s="97"/>
      <c r="AW224" s="97"/>
      <c r="AX224" s="97"/>
      <c r="AY224" s="97"/>
      <c r="AZ224" s="97"/>
      <c r="BA224" s="97"/>
      <c r="BB224" s="97"/>
      <c r="BC224" s="97"/>
      <c r="BD224" s="97"/>
      <c r="BE224" s="97"/>
      <c r="BF224" s="97"/>
      <c r="BG224" s="97"/>
      <c r="BH224" s="97"/>
      <c r="BI224" s="97"/>
      <c r="BJ224" s="97"/>
      <c r="BK224" s="97"/>
      <c r="BL224" s="97"/>
      <c r="BM224" s="97"/>
      <c r="BN224" s="97"/>
      <c r="BO224" s="97"/>
      <c r="BP224" s="97"/>
      <c r="BQ224" s="97"/>
      <c r="BR224" s="97"/>
      <c r="BS224" s="97"/>
      <c r="BT224" s="97"/>
      <c r="BU224" s="97"/>
      <c r="BV224" s="97"/>
      <c r="BW224" s="97"/>
      <c r="BX224" s="97"/>
      <c r="BY224" s="97"/>
      <c r="BZ224" s="97"/>
      <c r="CA224" s="97"/>
      <c r="CB224" s="97"/>
      <c r="CC224" s="97"/>
      <c r="CD224" s="97"/>
      <c r="CE224" s="97"/>
      <c r="CF224" s="97"/>
      <c r="CG224" s="97"/>
      <c r="CH224" s="97"/>
      <c r="CI224" s="97"/>
      <c r="CJ224" s="97"/>
    </row>
    <row r="225" spans="1:88" s="98" customFormat="1" ht="12.75" x14ac:dyDescent="0.25">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c r="AA225" s="97"/>
      <c r="AB225" s="97"/>
      <c r="AC225" s="97"/>
      <c r="AD225" s="97"/>
      <c r="AE225" s="97"/>
      <c r="AF225" s="97"/>
      <c r="AG225" s="97"/>
      <c r="AH225" s="97"/>
      <c r="AI225" s="97"/>
      <c r="AJ225" s="97"/>
      <c r="AK225" s="97"/>
      <c r="AL225" s="97"/>
      <c r="AM225" s="97"/>
      <c r="AN225" s="97"/>
      <c r="AO225" s="97"/>
      <c r="AP225" s="97"/>
      <c r="AQ225" s="97"/>
      <c r="AR225" s="97"/>
      <c r="AS225" s="97"/>
      <c r="AT225" s="97"/>
      <c r="AU225" s="97"/>
      <c r="AV225" s="97"/>
      <c r="AW225" s="97"/>
      <c r="AX225" s="97"/>
      <c r="AY225" s="97"/>
      <c r="AZ225" s="97"/>
      <c r="BA225" s="97"/>
      <c r="BB225" s="97"/>
      <c r="BC225" s="97"/>
      <c r="BD225" s="97"/>
      <c r="BE225" s="97"/>
      <c r="BF225" s="97"/>
      <c r="BG225" s="97"/>
      <c r="BH225" s="97"/>
      <c r="BI225" s="97"/>
      <c r="BJ225" s="97"/>
      <c r="BK225" s="97"/>
      <c r="BL225" s="97"/>
      <c r="BM225" s="97"/>
      <c r="BN225" s="97"/>
      <c r="BO225" s="97"/>
      <c r="BP225" s="97"/>
      <c r="BQ225" s="97"/>
      <c r="BR225" s="97"/>
      <c r="BS225" s="97"/>
      <c r="BT225" s="97"/>
      <c r="BU225" s="97"/>
      <c r="BV225" s="97"/>
      <c r="BW225" s="97"/>
      <c r="BX225" s="97"/>
      <c r="BY225" s="97"/>
      <c r="BZ225" s="97"/>
      <c r="CA225" s="97"/>
      <c r="CB225" s="97"/>
      <c r="CC225" s="97"/>
      <c r="CD225" s="97"/>
      <c r="CE225" s="97"/>
      <c r="CF225" s="97"/>
      <c r="CG225" s="97"/>
      <c r="CH225" s="97"/>
      <c r="CI225" s="97"/>
      <c r="CJ225" s="97"/>
    </row>
    <row r="226" spans="1:88" s="98" customFormat="1" ht="12.75" x14ac:dyDescent="0.25">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c r="AA226" s="97"/>
      <c r="AB226" s="97"/>
      <c r="AC226" s="97"/>
      <c r="AD226" s="97"/>
      <c r="AE226" s="97"/>
      <c r="AF226" s="97"/>
      <c r="AG226" s="97"/>
      <c r="AH226" s="97"/>
      <c r="AI226" s="97"/>
      <c r="AJ226" s="97"/>
      <c r="AK226" s="97"/>
      <c r="AL226" s="97"/>
      <c r="AM226" s="97"/>
      <c r="AN226" s="97"/>
      <c r="AO226" s="97"/>
      <c r="AP226" s="97"/>
      <c r="AQ226" s="97"/>
      <c r="AR226" s="97"/>
      <c r="AS226" s="97"/>
      <c r="AT226" s="97"/>
      <c r="AU226" s="97"/>
      <c r="AV226" s="97"/>
      <c r="AW226" s="97"/>
      <c r="AX226" s="97"/>
      <c r="AY226" s="97"/>
      <c r="AZ226" s="97"/>
      <c r="BA226" s="97"/>
      <c r="BB226" s="97"/>
      <c r="BC226" s="97"/>
      <c r="BD226" s="97"/>
      <c r="BE226" s="97"/>
      <c r="BF226" s="97"/>
      <c r="BG226" s="97"/>
      <c r="BH226" s="97"/>
      <c r="BI226" s="97"/>
      <c r="BJ226" s="97"/>
      <c r="BK226" s="97"/>
      <c r="BL226" s="97"/>
      <c r="BM226" s="97"/>
      <c r="BN226" s="97"/>
      <c r="BO226" s="97"/>
      <c r="BP226" s="97"/>
      <c r="BQ226" s="97"/>
      <c r="BR226" s="97"/>
      <c r="BS226" s="97"/>
      <c r="BT226" s="97"/>
      <c r="BU226" s="97"/>
      <c r="BV226" s="97"/>
      <c r="BW226" s="97"/>
      <c r="BX226" s="97"/>
      <c r="BY226" s="97"/>
      <c r="BZ226" s="97"/>
      <c r="CA226" s="97"/>
      <c r="CB226" s="97"/>
      <c r="CC226" s="97"/>
      <c r="CD226" s="97"/>
      <c r="CE226" s="97"/>
      <c r="CF226" s="97"/>
      <c r="CG226" s="97"/>
      <c r="CH226" s="97"/>
      <c r="CI226" s="97"/>
      <c r="CJ226" s="97"/>
    </row>
    <row r="227" spans="1:88" s="98" customFormat="1" ht="12.75" x14ac:dyDescent="0.25">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c r="AA227" s="97"/>
      <c r="AB227" s="97"/>
      <c r="AC227" s="97"/>
      <c r="AD227" s="97"/>
      <c r="AE227" s="97"/>
      <c r="AF227" s="97"/>
      <c r="AG227" s="97"/>
      <c r="AH227" s="97"/>
      <c r="AI227" s="97"/>
      <c r="AJ227" s="97"/>
      <c r="AK227" s="97"/>
      <c r="AL227" s="97"/>
      <c r="AM227" s="97"/>
      <c r="AN227" s="97"/>
      <c r="AO227" s="97"/>
      <c r="AP227" s="97"/>
      <c r="AQ227" s="97"/>
      <c r="AR227" s="97"/>
      <c r="AS227" s="97"/>
      <c r="AT227" s="97"/>
      <c r="AU227" s="97"/>
      <c r="AV227" s="97"/>
      <c r="AW227" s="97"/>
      <c r="AX227" s="97"/>
      <c r="AY227" s="97"/>
      <c r="AZ227" s="97"/>
      <c r="BA227" s="97"/>
      <c r="BB227" s="97"/>
      <c r="BC227" s="97"/>
      <c r="BD227" s="97"/>
      <c r="BE227" s="97"/>
      <c r="BF227" s="97"/>
      <c r="BG227" s="97"/>
      <c r="BH227" s="97"/>
      <c r="BI227" s="97"/>
      <c r="BJ227" s="97"/>
      <c r="BK227" s="97"/>
      <c r="BL227" s="97"/>
      <c r="BM227" s="97"/>
      <c r="BN227" s="97"/>
      <c r="BO227" s="97"/>
      <c r="BP227" s="97"/>
      <c r="BQ227" s="97"/>
      <c r="BR227" s="97"/>
      <c r="BS227" s="97"/>
      <c r="BT227" s="97"/>
      <c r="BU227" s="97"/>
      <c r="BV227" s="97"/>
      <c r="BW227" s="97"/>
      <c r="BX227" s="97"/>
      <c r="BY227" s="97"/>
      <c r="BZ227" s="97"/>
      <c r="CA227" s="97"/>
      <c r="CB227" s="97"/>
      <c r="CC227" s="97"/>
      <c r="CD227" s="97"/>
      <c r="CE227" s="97"/>
      <c r="CF227" s="97"/>
      <c r="CG227" s="97"/>
      <c r="CH227" s="97"/>
      <c r="CI227" s="97"/>
      <c r="CJ227" s="97"/>
    </row>
    <row r="228" spans="1:88" s="98" customFormat="1" ht="12.75" x14ac:dyDescent="0.25">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c r="AA228" s="97"/>
      <c r="AB228" s="97"/>
      <c r="AC228" s="97"/>
      <c r="AD228" s="97"/>
      <c r="AE228" s="97"/>
      <c r="AF228" s="97"/>
      <c r="AG228" s="97"/>
      <c r="AH228" s="97"/>
      <c r="AI228" s="97"/>
      <c r="AJ228" s="97"/>
      <c r="AK228" s="97"/>
      <c r="AL228" s="97"/>
      <c r="AM228" s="97"/>
      <c r="AN228" s="97"/>
      <c r="AO228" s="97"/>
      <c r="AP228" s="97"/>
      <c r="AQ228" s="97"/>
      <c r="AR228" s="97"/>
      <c r="AS228" s="97"/>
      <c r="AT228" s="97"/>
      <c r="AU228" s="97"/>
      <c r="AV228" s="97"/>
      <c r="AW228" s="97"/>
      <c r="AX228" s="97"/>
      <c r="AY228" s="97"/>
      <c r="AZ228" s="97"/>
      <c r="BA228" s="97"/>
      <c r="BB228" s="97"/>
      <c r="BC228" s="97"/>
      <c r="BD228" s="97"/>
      <c r="BE228" s="97"/>
      <c r="BF228" s="97"/>
      <c r="BG228" s="97"/>
      <c r="BH228" s="97"/>
      <c r="BI228" s="97"/>
      <c r="BJ228" s="97"/>
      <c r="BK228" s="97"/>
      <c r="BL228" s="97"/>
      <c r="BM228" s="97"/>
      <c r="BN228" s="97"/>
      <c r="BO228" s="97"/>
      <c r="BP228" s="97"/>
      <c r="BQ228" s="97"/>
      <c r="BR228" s="97"/>
      <c r="BS228" s="97"/>
      <c r="BT228" s="97"/>
      <c r="BU228" s="97"/>
      <c r="BV228" s="97"/>
      <c r="BW228" s="97"/>
      <c r="BX228" s="97"/>
      <c r="BY228" s="97"/>
      <c r="BZ228" s="97"/>
      <c r="CA228" s="97"/>
      <c r="CB228" s="97"/>
      <c r="CC228" s="97"/>
      <c r="CD228" s="97"/>
      <c r="CE228" s="97"/>
      <c r="CF228" s="97"/>
      <c r="CG228" s="97"/>
      <c r="CH228" s="97"/>
      <c r="CI228" s="97"/>
      <c r="CJ228" s="97"/>
    </row>
    <row r="229" spans="1:88" s="98" customFormat="1" ht="12.75" x14ac:dyDescent="0.25">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c r="AA229" s="97"/>
      <c r="AB229" s="97"/>
      <c r="AC229" s="97"/>
      <c r="AD229" s="97"/>
      <c r="AE229" s="97"/>
      <c r="AF229" s="97"/>
      <c r="AG229" s="97"/>
      <c r="AH229" s="97"/>
      <c r="AI229" s="97"/>
      <c r="AJ229" s="97"/>
      <c r="AK229" s="97"/>
      <c r="AL229" s="97"/>
      <c r="AM229" s="97"/>
      <c r="AN229" s="97"/>
      <c r="AO229" s="97"/>
      <c r="AP229" s="97"/>
      <c r="AQ229" s="97"/>
      <c r="AR229" s="97"/>
      <c r="AS229" s="97"/>
      <c r="AT229" s="97"/>
      <c r="AU229" s="97"/>
      <c r="AV229" s="97"/>
      <c r="AW229" s="97"/>
      <c r="AX229" s="97"/>
      <c r="AY229" s="97"/>
      <c r="AZ229" s="97"/>
      <c r="BA229" s="97"/>
      <c r="BB229" s="97"/>
      <c r="BC229" s="97"/>
      <c r="BD229" s="97"/>
      <c r="BE229" s="97"/>
      <c r="BF229" s="97"/>
      <c r="BG229" s="97"/>
      <c r="BH229" s="97"/>
      <c r="BI229" s="97"/>
      <c r="BJ229" s="97"/>
      <c r="BK229" s="97"/>
      <c r="BL229" s="97"/>
      <c r="BM229" s="97"/>
      <c r="BN229" s="97"/>
      <c r="BO229" s="97"/>
      <c r="BP229" s="97"/>
      <c r="BQ229" s="97"/>
      <c r="BR229" s="97"/>
      <c r="BS229" s="97"/>
      <c r="BT229" s="97"/>
      <c r="BU229" s="97"/>
      <c r="BV229" s="97"/>
      <c r="BW229" s="97"/>
      <c r="BX229" s="97"/>
      <c r="BY229" s="97"/>
      <c r="BZ229" s="97"/>
      <c r="CA229" s="97"/>
      <c r="CB229" s="97"/>
      <c r="CC229" s="97"/>
      <c r="CD229" s="97"/>
      <c r="CE229" s="97"/>
      <c r="CF229" s="97"/>
      <c r="CG229" s="97"/>
      <c r="CH229" s="97"/>
      <c r="CI229" s="97"/>
      <c r="CJ229" s="97"/>
    </row>
    <row r="230" spans="1:88" s="98" customFormat="1" ht="12.75" x14ac:dyDescent="0.25">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c r="AA230" s="97"/>
      <c r="AB230" s="97"/>
      <c r="AC230" s="97"/>
      <c r="AD230" s="97"/>
      <c r="AE230" s="97"/>
      <c r="AF230" s="97"/>
      <c r="AG230" s="97"/>
      <c r="AH230" s="97"/>
      <c r="AI230" s="97"/>
      <c r="AJ230" s="97"/>
      <c r="AK230" s="97"/>
      <c r="AL230" s="97"/>
      <c r="AM230" s="97"/>
      <c r="AN230" s="97"/>
      <c r="AO230" s="97"/>
      <c r="AP230" s="97"/>
      <c r="AQ230" s="97"/>
      <c r="AR230" s="97"/>
      <c r="AS230" s="97"/>
      <c r="AT230" s="97"/>
      <c r="AU230" s="97"/>
      <c r="AV230" s="97"/>
      <c r="AW230" s="97"/>
      <c r="AX230" s="97"/>
      <c r="AY230" s="97"/>
      <c r="AZ230" s="97"/>
      <c r="BA230" s="97"/>
      <c r="BB230" s="97"/>
      <c r="BC230" s="97"/>
      <c r="BD230" s="97"/>
      <c r="BE230" s="97"/>
      <c r="BF230" s="97"/>
      <c r="BG230" s="97"/>
      <c r="BH230" s="97"/>
      <c r="BI230" s="97"/>
      <c r="BJ230" s="97"/>
      <c r="BK230" s="97"/>
      <c r="BL230" s="97"/>
      <c r="BM230" s="97"/>
      <c r="BN230" s="97"/>
      <c r="BO230" s="97"/>
      <c r="BP230" s="97"/>
      <c r="BQ230" s="97"/>
      <c r="BR230" s="97"/>
      <c r="BS230" s="97"/>
      <c r="BT230" s="97"/>
      <c r="BU230" s="97"/>
      <c r="BV230" s="97"/>
      <c r="BW230" s="97"/>
      <c r="BX230" s="97"/>
      <c r="BY230" s="97"/>
      <c r="BZ230" s="97"/>
      <c r="CA230" s="97"/>
      <c r="CB230" s="97"/>
      <c r="CC230" s="97"/>
      <c r="CD230" s="97"/>
      <c r="CE230" s="97"/>
      <c r="CF230" s="97"/>
      <c r="CG230" s="97"/>
      <c r="CH230" s="97"/>
      <c r="CI230" s="97"/>
      <c r="CJ230" s="97"/>
    </row>
    <row r="231" spans="1:88" s="98" customFormat="1" ht="12.75" x14ac:dyDescent="0.25">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c r="AA231" s="97"/>
      <c r="AB231" s="97"/>
      <c r="AC231" s="97"/>
      <c r="AD231" s="97"/>
      <c r="AE231" s="97"/>
      <c r="AF231" s="97"/>
      <c r="AG231" s="97"/>
      <c r="AH231" s="97"/>
      <c r="AI231" s="97"/>
      <c r="AJ231" s="97"/>
      <c r="AK231" s="97"/>
      <c r="AL231" s="97"/>
      <c r="AM231" s="97"/>
      <c r="AN231" s="97"/>
      <c r="AO231" s="97"/>
      <c r="AP231" s="97"/>
      <c r="AQ231" s="97"/>
      <c r="AR231" s="97"/>
      <c r="AS231" s="97"/>
      <c r="AT231" s="97"/>
      <c r="AU231" s="97"/>
      <c r="AV231" s="97"/>
      <c r="AW231" s="97"/>
      <c r="AX231" s="97"/>
      <c r="AY231" s="97"/>
      <c r="AZ231" s="97"/>
      <c r="BA231" s="97"/>
      <c r="BB231" s="97"/>
      <c r="BC231" s="97"/>
      <c r="BD231" s="97"/>
      <c r="BE231" s="97"/>
      <c r="BF231" s="97"/>
      <c r="BG231" s="97"/>
      <c r="BH231" s="97"/>
      <c r="BI231" s="97"/>
      <c r="BJ231" s="97"/>
      <c r="BK231" s="97"/>
      <c r="BL231" s="97"/>
      <c r="BM231" s="97"/>
      <c r="BN231" s="97"/>
      <c r="BO231" s="97"/>
      <c r="BP231" s="97"/>
      <c r="BQ231" s="97"/>
      <c r="BR231" s="97"/>
      <c r="BS231" s="97"/>
      <c r="BT231" s="97"/>
      <c r="BU231" s="97"/>
      <c r="BV231" s="97"/>
      <c r="BW231" s="97"/>
      <c r="BX231" s="97"/>
      <c r="BY231" s="97"/>
      <c r="BZ231" s="97"/>
      <c r="CA231" s="97"/>
      <c r="CB231" s="97"/>
      <c r="CC231" s="97"/>
      <c r="CD231" s="97"/>
      <c r="CE231" s="97"/>
      <c r="CF231" s="97"/>
      <c r="CG231" s="97"/>
      <c r="CH231" s="97"/>
      <c r="CI231" s="97"/>
      <c r="CJ231" s="97"/>
    </row>
    <row r="232" spans="1:88" s="98" customFormat="1" ht="12.75" x14ac:dyDescent="0.25">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c r="AA232" s="97"/>
      <c r="AB232" s="97"/>
      <c r="AC232" s="97"/>
      <c r="AD232" s="97"/>
      <c r="AE232" s="97"/>
      <c r="AF232" s="97"/>
      <c r="AG232" s="97"/>
      <c r="AH232" s="97"/>
      <c r="AI232" s="97"/>
      <c r="AJ232" s="97"/>
      <c r="AK232" s="97"/>
      <c r="AL232" s="97"/>
      <c r="AM232" s="97"/>
      <c r="AN232" s="97"/>
      <c r="AO232" s="97"/>
      <c r="AP232" s="97"/>
      <c r="AQ232" s="97"/>
      <c r="AR232" s="97"/>
      <c r="AS232" s="97"/>
      <c r="AT232" s="97"/>
      <c r="AU232" s="97"/>
      <c r="AV232" s="97"/>
      <c r="AW232" s="97"/>
      <c r="AX232" s="97"/>
      <c r="AY232" s="97"/>
      <c r="AZ232" s="97"/>
      <c r="BA232" s="97"/>
      <c r="BB232" s="97"/>
      <c r="BC232" s="97"/>
      <c r="BD232" s="97"/>
      <c r="BE232" s="97"/>
      <c r="BF232" s="97"/>
      <c r="BG232" s="97"/>
      <c r="BH232" s="97"/>
      <c r="BI232" s="97"/>
      <c r="BJ232" s="97"/>
      <c r="BK232" s="97"/>
      <c r="BL232" s="97"/>
      <c r="BM232" s="97"/>
      <c r="BN232" s="97"/>
      <c r="BO232" s="97"/>
      <c r="BP232" s="97"/>
      <c r="BQ232" s="97"/>
      <c r="BR232" s="97"/>
      <c r="BS232" s="97"/>
      <c r="BT232" s="97"/>
      <c r="BU232" s="97"/>
      <c r="BV232" s="97"/>
      <c r="BW232" s="97"/>
      <c r="BX232" s="97"/>
      <c r="BY232" s="97"/>
      <c r="BZ232" s="97"/>
      <c r="CA232" s="97"/>
      <c r="CB232" s="97"/>
      <c r="CC232" s="97"/>
      <c r="CD232" s="97"/>
      <c r="CE232" s="97"/>
      <c r="CF232" s="97"/>
      <c r="CG232" s="97"/>
      <c r="CH232" s="97"/>
      <c r="CI232" s="97"/>
      <c r="CJ232" s="97"/>
    </row>
    <row r="233" spans="1:88" s="98" customFormat="1" ht="12.75" x14ac:dyDescent="0.25">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c r="AA233" s="97"/>
      <c r="AB233" s="97"/>
      <c r="AC233" s="97"/>
      <c r="AD233" s="97"/>
      <c r="AE233" s="97"/>
      <c r="AF233" s="97"/>
      <c r="AG233" s="97"/>
      <c r="AH233" s="97"/>
      <c r="AI233" s="97"/>
      <c r="AJ233" s="97"/>
      <c r="AK233" s="97"/>
      <c r="AL233" s="97"/>
      <c r="AM233" s="97"/>
      <c r="AN233" s="97"/>
      <c r="AO233" s="97"/>
      <c r="AP233" s="97"/>
      <c r="AQ233" s="97"/>
      <c r="AR233" s="97"/>
      <c r="AS233" s="97"/>
      <c r="AT233" s="97"/>
      <c r="AU233" s="97"/>
      <c r="AV233" s="97"/>
      <c r="AW233" s="97"/>
      <c r="AX233" s="97"/>
      <c r="AY233" s="97"/>
      <c r="AZ233" s="97"/>
      <c r="BA233" s="97"/>
      <c r="BB233" s="97"/>
      <c r="BC233" s="97"/>
      <c r="BD233" s="97"/>
      <c r="BE233" s="97"/>
      <c r="BF233" s="97"/>
      <c r="BG233" s="97"/>
      <c r="BH233" s="97"/>
      <c r="BI233" s="97"/>
      <c r="BJ233" s="97"/>
      <c r="BK233" s="97"/>
      <c r="BL233" s="97"/>
      <c r="BM233" s="97"/>
      <c r="BN233" s="97"/>
      <c r="BO233" s="97"/>
      <c r="BP233" s="97"/>
      <c r="BQ233" s="97"/>
      <c r="BR233" s="97"/>
      <c r="BS233" s="97"/>
      <c r="BT233" s="97"/>
      <c r="BU233" s="97"/>
      <c r="BV233" s="97"/>
      <c r="BW233" s="97"/>
      <c r="BX233" s="97"/>
      <c r="BY233" s="97"/>
      <c r="BZ233" s="97"/>
      <c r="CA233" s="97"/>
      <c r="CB233" s="97"/>
      <c r="CC233" s="97"/>
      <c r="CD233" s="97"/>
      <c r="CE233" s="97"/>
      <c r="CF233" s="97"/>
      <c r="CG233" s="97"/>
      <c r="CH233" s="97"/>
      <c r="CI233" s="97"/>
      <c r="CJ233" s="97"/>
    </row>
    <row r="234" spans="1:88" s="98" customFormat="1" ht="12.75" x14ac:dyDescent="0.25">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c r="AA234" s="97"/>
      <c r="AB234" s="97"/>
      <c r="AC234" s="97"/>
      <c r="AD234" s="97"/>
      <c r="AE234" s="97"/>
      <c r="AF234" s="97"/>
      <c r="AG234" s="97"/>
      <c r="AH234" s="97"/>
      <c r="AI234" s="97"/>
      <c r="AJ234" s="97"/>
      <c r="AK234" s="97"/>
      <c r="AL234" s="97"/>
      <c r="AM234" s="97"/>
      <c r="AN234" s="97"/>
      <c r="AO234" s="97"/>
      <c r="AP234" s="97"/>
      <c r="AQ234" s="97"/>
      <c r="AR234" s="97"/>
      <c r="AS234" s="97"/>
      <c r="AT234" s="97"/>
      <c r="AU234" s="97"/>
      <c r="AV234" s="97"/>
      <c r="AW234" s="97"/>
      <c r="AX234" s="97"/>
      <c r="AY234" s="97"/>
      <c r="AZ234" s="97"/>
      <c r="BA234" s="97"/>
      <c r="BB234" s="97"/>
      <c r="BC234" s="97"/>
      <c r="BD234" s="97"/>
      <c r="BE234" s="97"/>
      <c r="BF234" s="97"/>
      <c r="BG234" s="97"/>
      <c r="BH234" s="97"/>
      <c r="BI234" s="97"/>
      <c r="BJ234" s="97"/>
      <c r="BK234" s="97"/>
      <c r="BL234" s="97"/>
      <c r="BM234" s="97"/>
      <c r="BN234" s="97"/>
      <c r="BO234" s="97"/>
      <c r="BP234" s="97"/>
      <c r="BQ234" s="97"/>
      <c r="BR234" s="97"/>
      <c r="BS234" s="97"/>
      <c r="BT234" s="97"/>
      <c r="BU234" s="97"/>
      <c r="BV234" s="97"/>
      <c r="BW234" s="97"/>
      <c r="BX234" s="97"/>
      <c r="BY234" s="97"/>
      <c r="BZ234" s="97"/>
      <c r="CA234" s="97"/>
      <c r="CB234" s="97"/>
      <c r="CC234" s="97"/>
      <c r="CD234" s="97"/>
      <c r="CE234" s="97"/>
      <c r="CF234" s="97"/>
      <c r="CG234" s="97"/>
      <c r="CH234" s="97"/>
      <c r="CI234" s="97"/>
      <c r="CJ234" s="97"/>
    </row>
    <row r="235" spans="1:88" s="98" customFormat="1" ht="12.75" x14ac:dyDescent="0.25">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c r="AA235" s="97"/>
      <c r="AB235" s="97"/>
      <c r="AC235" s="97"/>
      <c r="AD235" s="97"/>
      <c r="AE235" s="97"/>
      <c r="AF235" s="97"/>
      <c r="AG235" s="97"/>
      <c r="AH235" s="97"/>
      <c r="AI235" s="97"/>
      <c r="AJ235" s="97"/>
      <c r="AK235" s="97"/>
      <c r="AL235" s="97"/>
      <c r="AM235" s="97"/>
      <c r="AN235" s="97"/>
      <c r="AO235" s="97"/>
      <c r="AP235" s="97"/>
      <c r="AQ235" s="97"/>
      <c r="AR235" s="97"/>
      <c r="AS235" s="97"/>
      <c r="AT235" s="97"/>
      <c r="AU235" s="97"/>
      <c r="AV235" s="97"/>
      <c r="AW235" s="97"/>
      <c r="AX235" s="97"/>
      <c r="AY235" s="97"/>
      <c r="AZ235" s="97"/>
      <c r="BA235" s="97"/>
      <c r="BB235" s="97"/>
      <c r="BC235" s="97"/>
      <c r="BD235" s="97"/>
      <c r="BE235" s="97"/>
      <c r="BF235" s="97"/>
      <c r="BG235" s="97"/>
      <c r="BH235" s="97"/>
      <c r="BI235" s="97"/>
      <c r="BJ235" s="97"/>
      <c r="BK235" s="97"/>
      <c r="BL235" s="97"/>
      <c r="BM235" s="97"/>
      <c r="BN235" s="97"/>
      <c r="BO235" s="97"/>
      <c r="BP235" s="97"/>
      <c r="BQ235" s="97"/>
      <c r="BR235" s="97"/>
      <c r="BS235" s="97"/>
      <c r="BT235" s="97"/>
      <c r="BU235" s="97"/>
      <c r="BV235" s="97"/>
      <c r="BW235" s="97"/>
      <c r="BX235" s="97"/>
      <c r="BY235" s="97"/>
      <c r="BZ235" s="97"/>
      <c r="CA235" s="97"/>
      <c r="CB235" s="97"/>
      <c r="CC235" s="97"/>
      <c r="CD235" s="97"/>
      <c r="CE235" s="97"/>
      <c r="CF235" s="97"/>
      <c r="CG235" s="97"/>
      <c r="CH235" s="97"/>
      <c r="CI235" s="97"/>
      <c r="CJ235" s="97"/>
    </row>
    <row r="236" spans="1:88" s="98" customFormat="1" ht="12.75" x14ac:dyDescent="0.25">
      <c r="A236" s="172" t="s">
        <v>992</v>
      </c>
      <c r="B236" s="172"/>
      <c r="C236" s="172"/>
      <c r="D236" s="172"/>
      <c r="E236" s="172"/>
      <c r="F236" s="172"/>
      <c r="G236" s="172"/>
      <c r="H236" s="172"/>
      <c r="I236" s="172"/>
      <c r="J236" s="172"/>
      <c r="K236" s="172"/>
      <c r="L236" s="172"/>
      <c r="M236" s="172"/>
      <c r="N236" s="172"/>
      <c r="O236" s="172"/>
      <c r="P236" s="172"/>
      <c r="Q236" s="172"/>
      <c r="R236" s="172"/>
      <c r="S236" s="172"/>
      <c r="T236" s="172"/>
      <c r="U236" s="172"/>
      <c r="V236" s="172"/>
      <c r="W236" s="172"/>
      <c r="X236" s="172"/>
      <c r="Y236" s="172"/>
      <c r="Z236" s="172"/>
      <c r="AA236" s="172"/>
      <c r="AB236" s="172"/>
      <c r="AC236" s="172"/>
      <c r="AD236" s="172"/>
      <c r="AE236" s="172"/>
      <c r="AF236" s="172"/>
      <c r="AG236" s="172"/>
      <c r="AH236" s="172"/>
      <c r="AI236" s="172"/>
      <c r="AJ236" s="172"/>
      <c r="AK236" s="172"/>
      <c r="AL236" s="172"/>
      <c r="AM236" s="172"/>
      <c r="AN236" s="172"/>
      <c r="AO236" s="172"/>
      <c r="AP236" s="172"/>
      <c r="AQ236" s="172"/>
      <c r="AR236" s="172"/>
      <c r="AS236" s="172"/>
      <c r="AT236" s="172"/>
      <c r="AU236" s="172"/>
      <c r="AV236" s="172"/>
      <c r="AW236" s="172"/>
      <c r="AX236" s="172"/>
      <c r="AY236" s="172"/>
      <c r="AZ236" s="172"/>
      <c r="BA236" s="172"/>
      <c r="BB236" s="172"/>
      <c r="BC236" s="172"/>
      <c r="BD236" s="172"/>
      <c r="BE236" s="172"/>
      <c r="BF236" s="172"/>
      <c r="BG236" s="172"/>
      <c r="BH236" s="172"/>
      <c r="BI236" s="172"/>
      <c r="BJ236" s="172"/>
      <c r="BK236" s="172"/>
      <c r="BL236" s="172"/>
      <c r="BM236" s="172"/>
      <c r="BN236" s="172"/>
      <c r="BO236" s="172"/>
      <c r="BP236" s="172"/>
      <c r="BQ236" s="172"/>
      <c r="BR236" s="172"/>
      <c r="BS236" s="172"/>
      <c r="BT236" s="172"/>
      <c r="BU236" s="172"/>
      <c r="BV236" s="172"/>
      <c r="BW236" s="172"/>
      <c r="BX236" s="172"/>
      <c r="BY236" s="172"/>
      <c r="BZ236" s="172"/>
      <c r="CA236" s="172"/>
      <c r="CB236" s="172"/>
      <c r="CC236" s="172"/>
      <c r="CD236" s="172"/>
      <c r="CE236" s="172"/>
      <c r="CF236" s="172"/>
      <c r="CG236" s="172"/>
      <c r="CH236" s="172"/>
      <c r="CI236" s="172"/>
      <c r="CJ236" s="97"/>
    </row>
    <row r="237" spans="1:88" s="98" customFormat="1" ht="12.75" x14ac:dyDescent="0.25">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c r="AA237" s="97"/>
      <c r="AB237" s="173" t="str">
        <f>IF(AB202="","",AB202)</f>
        <v/>
      </c>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4" t="str">
        <f>IF(AX202="","",AX202)</f>
        <v xml:space="preserve">20__ </v>
      </c>
      <c r="AY237" s="174"/>
      <c r="AZ237" s="174"/>
      <c r="BA237" s="174"/>
      <c r="BB237" s="175" t="s">
        <v>22</v>
      </c>
      <c r="BC237" s="175"/>
      <c r="BD237" s="97"/>
      <c r="BE237" s="97"/>
      <c r="BF237" s="97"/>
      <c r="BG237" s="97"/>
      <c r="BH237" s="97"/>
      <c r="BI237" s="97"/>
      <c r="BJ237" s="97"/>
      <c r="BK237" s="97"/>
      <c r="BL237" s="97"/>
      <c r="BM237" s="97"/>
      <c r="BN237" s="97"/>
      <c r="BO237" s="97"/>
      <c r="BP237" s="97"/>
      <c r="BQ237" s="97"/>
      <c r="BR237" s="97"/>
      <c r="BS237" s="97"/>
      <c r="BT237" s="97"/>
      <c r="BU237" s="97"/>
      <c r="BV237" s="97"/>
      <c r="BW237" s="97"/>
      <c r="BX237" s="97"/>
      <c r="BY237" s="97"/>
      <c r="BZ237" s="97"/>
      <c r="CA237" s="97"/>
      <c r="CB237" s="97"/>
      <c r="CC237" s="97"/>
      <c r="CD237" s="97"/>
      <c r="CE237" s="97"/>
      <c r="CF237" s="97"/>
      <c r="CG237" s="97"/>
      <c r="CH237" s="97"/>
      <c r="CI237" s="97"/>
      <c r="CJ237" s="97"/>
    </row>
    <row r="238" spans="1:88" s="98" customFormat="1" ht="12.75" x14ac:dyDescent="0.25">
      <c r="A238" s="97"/>
      <c r="B238" s="97"/>
      <c r="C238" s="97"/>
      <c r="D238" s="97"/>
      <c r="E238" s="176" t="s">
        <v>1010</v>
      </c>
      <c r="F238" s="176"/>
      <c r="G238" s="176"/>
      <c r="H238" s="176"/>
      <c r="I238" s="17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97"/>
    </row>
    <row r="239" spans="1:88" s="98" customFormat="1" ht="12.75" x14ac:dyDescent="0.2">
      <c r="A239" s="177" t="s">
        <v>1011</v>
      </c>
      <c r="B239" s="177"/>
      <c r="C239" s="177"/>
      <c r="D239" s="177" t="str">
        <f>IF(D204="","",D204)</f>
        <v>__.__.____  г.</v>
      </c>
      <c r="E239" s="177"/>
      <c r="F239" s="177"/>
      <c r="G239" s="177"/>
      <c r="H239" s="177"/>
      <c r="I239" s="177"/>
      <c r="J239" s="177"/>
      <c r="K239" s="177"/>
      <c r="L239" s="177"/>
      <c r="M239" s="177"/>
      <c r="N239" s="177"/>
      <c r="O239" s="177" t="s">
        <v>421</v>
      </c>
      <c r="P239" s="177"/>
      <c r="Q239" s="177"/>
      <c r="R239" s="163" t="str">
        <f>IF(R204="","",R204)</f>
        <v/>
      </c>
      <c r="S239" s="163"/>
      <c r="T239" s="163"/>
      <c r="U239" s="163"/>
      <c r="V239" s="163"/>
      <c r="W239" s="163"/>
      <c r="X239" s="163"/>
      <c r="Y239" s="163"/>
      <c r="Z239" s="163"/>
      <c r="AA239" s="163"/>
      <c r="AB239" s="163"/>
      <c r="AC239" s="163"/>
      <c r="AD239" s="176" t="s">
        <v>1012</v>
      </c>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97"/>
    </row>
    <row r="240" spans="1:88" s="98" customFormat="1" ht="12.75" x14ac:dyDescent="0.25">
      <c r="A240" s="165" t="s">
        <v>1013</v>
      </c>
      <c r="B240" s="165"/>
      <c r="C240" s="165"/>
      <c r="D240" s="165"/>
      <c r="E240" s="165"/>
      <c r="F240" s="165"/>
      <c r="G240" s="165"/>
      <c r="H240" s="165"/>
      <c r="I240" s="165"/>
      <c r="J240" s="165"/>
      <c r="K240" s="165"/>
      <c r="L240" s="165"/>
      <c r="M240" s="165"/>
      <c r="N240" s="165"/>
      <c r="O240" s="165"/>
      <c r="P240" s="165"/>
      <c r="Q240" s="165"/>
      <c r="R240" s="165"/>
      <c r="S240" s="165"/>
      <c r="T240" s="165"/>
      <c r="U240" s="165"/>
      <c r="V240" s="165"/>
      <c r="W240" s="165"/>
      <c r="X240" s="165"/>
      <c r="Y240" s="165"/>
      <c r="Z240" s="165"/>
      <c r="AA240" s="165"/>
      <c r="AB240" s="165"/>
      <c r="AC240" s="165"/>
      <c r="AD240" s="165"/>
      <c r="AE240" s="165"/>
      <c r="AF240" s="165"/>
      <c r="AG240" s="165"/>
      <c r="AH240" s="165"/>
      <c r="AI240" s="165"/>
      <c r="AJ240" s="165"/>
      <c r="AK240" s="165"/>
      <c r="AL240" s="165"/>
      <c r="AM240" s="165"/>
      <c r="AN240" s="165"/>
      <c r="AO240" s="165"/>
      <c r="AP240" s="165"/>
      <c r="AQ240" s="165"/>
      <c r="AR240" s="165"/>
      <c r="AS240" s="165"/>
      <c r="AT240" s="165"/>
      <c r="AU240" s="165"/>
      <c r="AV240" s="165"/>
      <c r="AW240" s="165"/>
      <c r="AX240" s="165"/>
      <c r="AY240" s="165"/>
      <c r="AZ240" s="165"/>
      <c r="BA240" s="165"/>
      <c r="BB240" s="165"/>
      <c r="BC240" s="165"/>
      <c r="BD240" s="165"/>
      <c r="BE240" s="165"/>
      <c r="BF240" s="165"/>
      <c r="BG240" s="165"/>
      <c r="BH240" s="165"/>
      <c r="BI240" s="165"/>
      <c r="BJ240" s="165"/>
      <c r="BK240" s="165"/>
      <c r="BL240" s="165"/>
      <c r="BM240" s="165"/>
      <c r="BN240" s="165"/>
      <c r="BO240" s="165"/>
      <c r="BP240" s="165"/>
      <c r="BQ240" s="165"/>
      <c r="BR240" s="165"/>
      <c r="BS240" s="165"/>
      <c r="BT240" s="165"/>
      <c r="BU240" s="165"/>
      <c r="BV240" s="165"/>
      <c r="BW240" s="165"/>
      <c r="BX240" s="165"/>
      <c r="BY240" s="165"/>
      <c r="BZ240" s="165"/>
      <c r="CA240" s="165"/>
      <c r="CB240" s="165"/>
      <c r="CC240" s="165"/>
      <c r="CD240" s="165"/>
      <c r="CE240" s="165"/>
      <c r="CF240" s="165"/>
      <c r="CG240" s="165"/>
      <c r="CH240" s="165"/>
      <c r="CI240" s="165"/>
      <c r="CJ240" s="97"/>
    </row>
    <row r="241" spans="1:88" s="98" customFormat="1" ht="12.75" x14ac:dyDescent="0.25">
      <c r="A241" s="165"/>
      <c r="B241" s="165"/>
      <c r="C241" s="165"/>
      <c r="D241" s="165"/>
      <c r="E241" s="165"/>
      <c r="F241" s="165"/>
      <c r="G241" s="165"/>
      <c r="H241" s="165"/>
      <c r="I241" s="165"/>
      <c r="J241" s="165"/>
      <c r="K241" s="165"/>
      <c r="L241" s="165"/>
      <c r="M241" s="165"/>
      <c r="N241" s="165"/>
      <c r="O241" s="165"/>
      <c r="P241" s="165"/>
      <c r="Q241" s="165"/>
      <c r="R241" s="165"/>
      <c r="S241" s="165"/>
      <c r="T241" s="165"/>
      <c r="U241" s="165"/>
      <c r="V241" s="165"/>
      <c r="W241" s="165"/>
      <c r="X241" s="165"/>
      <c r="Y241" s="165"/>
      <c r="Z241" s="165"/>
      <c r="AA241" s="165"/>
      <c r="AB241" s="165"/>
      <c r="AC241" s="165"/>
      <c r="AD241" s="165"/>
      <c r="AE241" s="165"/>
      <c r="AF241" s="165"/>
      <c r="AG241" s="165"/>
      <c r="AH241" s="165"/>
      <c r="AI241" s="165"/>
      <c r="AJ241" s="165"/>
      <c r="AK241" s="165"/>
      <c r="AL241" s="165"/>
      <c r="AM241" s="165"/>
      <c r="AN241" s="165"/>
      <c r="AO241" s="165"/>
      <c r="AP241" s="165"/>
      <c r="AQ241" s="165"/>
      <c r="AR241" s="165"/>
      <c r="AS241" s="165"/>
      <c r="AT241" s="165"/>
      <c r="AU241" s="165"/>
      <c r="AV241" s="165"/>
      <c r="AW241" s="165"/>
      <c r="AX241" s="165"/>
      <c r="AY241" s="165"/>
      <c r="AZ241" s="165"/>
      <c r="BA241" s="165"/>
      <c r="BB241" s="165"/>
      <c r="BC241" s="165"/>
      <c r="BD241" s="165"/>
      <c r="BE241" s="165"/>
      <c r="BF241" s="165"/>
      <c r="BG241" s="165"/>
      <c r="BH241" s="165"/>
      <c r="BI241" s="165"/>
      <c r="BJ241" s="165"/>
      <c r="BK241" s="165"/>
      <c r="BL241" s="165"/>
      <c r="BM241" s="165"/>
      <c r="BN241" s="165"/>
      <c r="BO241" s="165"/>
      <c r="BP241" s="165"/>
      <c r="BQ241" s="165"/>
      <c r="BR241" s="165"/>
      <c r="BS241" s="165"/>
      <c r="BT241" s="165"/>
      <c r="BU241" s="165"/>
      <c r="BV241" s="165"/>
      <c r="BW241" s="165"/>
      <c r="BX241" s="165"/>
      <c r="BY241" s="165"/>
      <c r="BZ241" s="165"/>
      <c r="CA241" s="165"/>
      <c r="CB241" s="165"/>
      <c r="CC241" s="165"/>
      <c r="CD241" s="165"/>
      <c r="CE241" s="165"/>
      <c r="CF241" s="165"/>
      <c r="CG241" s="165"/>
      <c r="CH241" s="165"/>
      <c r="CI241" s="165"/>
      <c r="CJ241" s="97"/>
    </row>
    <row r="242" spans="1:88" s="98" customFormat="1" ht="12.75" x14ac:dyDescent="0.25">
      <c r="A242" s="163" t="str">
        <f>Фамилия&amp;" "&amp;Имя&amp;" "&amp;Отчество</f>
        <v xml:space="preserve">  </v>
      </c>
      <c r="B242" s="163"/>
      <c r="C242" s="163"/>
      <c r="D242" s="163"/>
      <c r="E242" s="163"/>
      <c r="F242" s="163"/>
      <c r="G242" s="163"/>
      <c r="H242" s="163"/>
      <c r="I242" s="163"/>
      <c r="J242" s="163"/>
      <c r="K242" s="163"/>
      <c r="L242" s="163"/>
      <c r="M242" s="163"/>
      <c r="N242" s="163"/>
      <c r="O242" s="163"/>
      <c r="P242" s="163"/>
      <c r="Q242" s="163"/>
      <c r="R242" s="163"/>
      <c r="S242" s="163"/>
      <c r="T242" s="163"/>
      <c r="U242" s="163"/>
      <c r="V242" s="163"/>
      <c r="W242" s="163"/>
      <c r="X242" s="163"/>
      <c r="Y242" s="163"/>
      <c r="Z242" s="163"/>
      <c r="AA242" s="163"/>
      <c r="AB242" s="163"/>
      <c r="AC242" s="163"/>
      <c r="AD242" s="163"/>
      <c r="AE242" s="163"/>
      <c r="AF242" s="163"/>
      <c r="AG242" s="163"/>
      <c r="AH242" s="163"/>
      <c r="AI242" s="163"/>
      <c r="AJ242" s="163"/>
      <c r="AK242" s="163"/>
      <c r="AL242" s="163"/>
      <c r="AM242" s="163"/>
      <c r="AN242" s="163"/>
      <c r="AO242" s="163"/>
      <c r="AP242" s="163"/>
      <c r="AQ242" s="163"/>
      <c r="AR242" s="163"/>
      <c r="AS242" s="163"/>
      <c r="AT242" s="163"/>
      <c r="AU242" s="163"/>
      <c r="AV242" s="163"/>
      <c r="AW242" s="163"/>
      <c r="AX242" s="163"/>
      <c r="AY242" s="163"/>
      <c r="AZ242" s="163"/>
      <c r="BA242" s="163"/>
      <c r="BB242" s="163"/>
      <c r="BC242" s="163"/>
      <c r="BD242" s="163"/>
      <c r="BE242" s="163"/>
      <c r="BF242" s="163"/>
      <c r="BG242" s="163"/>
      <c r="BH242" s="163"/>
      <c r="BI242" s="163"/>
      <c r="BJ242" s="163"/>
      <c r="BK242" s="163"/>
      <c r="BL242" s="163"/>
      <c r="BM242" s="163"/>
      <c r="BN242" s="163"/>
      <c r="BO242" s="163"/>
      <c r="BP242" s="163"/>
      <c r="BQ242" s="163"/>
      <c r="BR242" s="163"/>
      <c r="BS242" s="163"/>
      <c r="BT242" s="163"/>
      <c r="BU242" s="163"/>
      <c r="BV242" s="163"/>
      <c r="BW242" s="163"/>
      <c r="BX242" s="163"/>
      <c r="BY242" s="163"/>
      <c r="BZ242" s="163"/>
      <c r="CA242" s="163"/>
      <c r="CB242" s="163"/>
      <c r="CC242" s="163"/>
      <c r="CD242" s="163"/>
      <c r="CE242" s="163"/>
      <c r="CF242" s="163"/>
      <c r="CG242" s="163"/>
      <c r="CH242" s="163"/>
      <c r="CI242" s="163"/>
      <c r="CJ242" s="97"/>
    </row>
    <row r="243" spans="1:88" s="98" customFormat="1" ht="12.75" x14ac:dyDescent="0.25">
      <c r="A243" s="166" t="s">
        <v>1014</v>
      </c>
      <c r="B243" s="166"/>
      <c r="C243" s="166"/>
      <c r="D243" s="166"/>
      <c r="E243" s="166"/>
      <c r="F243" s="166"/>
      <c r="G243" s="166"/>
      <c r="H243" s="166"/>
      <c r="I243" s="166"/>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7" t="str">
        <f>IF(AS208="","",AS208)</f>
        <v/>
      </c>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4" t="s">
        <v>1015</v>
      </c>
      <c r="BS243" s="164"/>
      <c r="BT243" s="164"/>
      <c r="BU243" s="164"/>
      <c r="BV243" s="164"/>
      <c r="BW243" s="164"/>
      <c r="BX243" s="168" t="str">
        <f>IF(BX208="","",BX208)</f>
        <v/>
      </c>
      <c r="BY243" s="168"/>
      <c r="BZ243" s="168"/>
      <c r="CA243" s="168"/>
      <c r="CB243" s="168"/>
      <c r="CC243" s="168"/>
      <c r="CD243" s="164" t="s">
        <v>946</v>
      </c>
      <c r="CE243" s="164"/>
      <c r="CF243" s="164"/>
      <c r="CG243" s="164"/>
      <c r="CH243" s="164"/>
      <c r="CI243" s="164"/>
      <c r="CJ243" s="97"/>
    </row>
    <row r="244" spans="1:88" s="98" customFormat="1" ht="12.75" x14ac:dyDescent="0.25">
      <c r="A244" s="98" t="s">
        <v>1016</v>
      </c>
      <c r="B244" s="169" t="str">
        <f>IF(B209="","",B209)</f>
        <v/>
      </c>
      <c r="C244" s="170"/>
      <c r="D244" s="170"/>
      <c r="E244" s="170"/>
      <c r="F244" s="170"/>
      <c r="G244" s="170"/>
      <c r="H244" s="170"/>
      <c r="I244" s="17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98" t="s">
        <v>1017</v>
      </c>
      <c r="CJ244" s="97"/>
    </row>
    <row r="245" spans="1:88" s="98" customFormat="1" ht="12.75" x14ac:dyDescent="0.25">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c r="AA245" s="97"/>
      <c r="AB245" s="97"/>
      <c r="AC245" s="97"/>
      <c r="AD245" s="97"/>
      <c r="AE245" s="97"/>
      <c r="AF245" s="97"/>
      <c r="AG245" s="97"/>
      <c r="AH245" s="97"/>
      <c r="AI245" s="97"/>
      <c r="AJ245" s="97"/>
      <c r="AK245" s="97"/>
      <c r="AL245" s="97"/>
      <c r="AM245" s="97"/>
      <c r="AN245" s="97"/>
      <c r="AO245" s="97"/>
      <c r="AP245" s="97"/>
      <c r="AQ245" s="97"/>
      <c r="AR245" s="97"/>
      <c r="AS245" s="97"/>
      <c r="AT245" s="97"/>
      <c r="AU245" s="97"/>
      <c r="AV245" s="97"/>
      <c r="AW245" s="97"/>
      <c r="AX245" s="97"/>
      <c r="AY245" s="97"/>
      <c r="AZ245" s="97"/>
      <c r="BA245" s="97"/>
      <c r="BB245" s="97"/>
      <c r="BC245" s="97"/>
      <c r="BD245" s="97"/>
      <c r="BE245" s="97"/>
      <c r="BF245" s="97"/>
      <c r="BG245" s="97"/>
      <c r="BH245" s="97"/>
      <c r="BI245" s="97"/>
      <c r="BJ245" s="97"/>
      <c r="BK245" s="97"/>
      <c r="BL245" s="97"/>
      <c r="BM245" s="97"/>
      <c r="BN245" s="97"/>
      <c r="BO245" s="97"/>
      <c r="BP245" s="97"/>
      <c r="BQ245" s="97"/>
      <c r="BR245" s="97"/>
      <c r="BS245" s="97"/>
      <c r="BT245" s="97"/>
      <c r="BU245" s="97"/>
      <c r="BV245" s="97"/>
      <c r="BW245" s="97"/>
      <c r="BX245" s="97"/>
      <c r="BY245" s="97"/>
      <c r="BZ245" s="97"/>
      <c r="CA245" s="97"/>
      <c r="CB245" s="97"/>
      <c r="CC245" s="97"/>
      <c r="CD245" s="97"/>
      <c r="CE245" s="97"/>
      <c r="CF245" s="97"/>
      <c r="CG245" s="97"/>
      <c r="CH245" s="97"/>
      <c r="CI245" s="97"/>
      <c r="CJ245" s="97"/>
    </row>
    <row r="246" spans="1:88" s="98" customFormat="1" ht="12.75" x14ac:dyDescent="0.25">
      <c r="A246" s="171" t="s">
        <v>972</v>
      </c>
      <c r="B246" s="171"/>
      <c r="C246" s="171"/>
      <c r="D246" s="171"/>
      <c r="E246" s="171"/>
      <c r="F246" s="171"/>
      <c r="G246" s="171"/>
      <c r="H246" s="171"/>
      <c r="I246" s="171"/>
      <c r="J246" s="171"/>
      <c r="K246" s="171"/>
      <c r="L246" s="171"/>
      <c r="M246" s="97"/>
      <c r="N246" s="97"/>
      <c r="O246" s="97"/>
      <c r="P246" s="97"/>
      <c r="Q246" s="97"/>
      <c r="R246" s="97"/>
      <c r="S246" s="97"/>
      <c r="T246" s="97"/>
      <c r="U246" s="97"/>
      <c r="V246" s="97"/>
      <c r="W246" s="97"/>
      <c r="X246" s="97"/>
      <c r="Y246" s="97"/>
      <c r="Z246" s="97"/>
      <c r="AA246" s="97"/>
      <c r="AB246" s="97"/>
      <c r="AC246" s="97"/>
      <c r="AD246" s="97"/>
      <c r="AE246" s="97"/>
      <c r="AF246" s="97"/>
      <c r="AG246" s="97"/>
      <c r="AH246" s="97"/>
      <c r="AI246" s="97"/>
      <c r="AJ246" s="97"/>
      <c r="AK246" s="97"/>
      <c r="AL246" s="97"/>
      <c r="AM246" s="97"/>
      <c r="AN246" s="97"/>
      <c r="AO246" s="97"/>
      <c r="AP246" s="97"/>
      <c r="AQ246" s="97"/>
      <c r="AR246" s="97"/>
      <c r="AS246" s="97"/>
      <c r="AT246" s="171" t="s">
        <v>973</v>
      </c>
      <c r="AU246" s="171"/>
      <c r="AV246" s="171"/>
      <c r="AW246" s="171"/>
      <c r="AX246" s="171"/>
      <c r="AY246" s="171"/>
      <c r="AZ246" s="171"/>
      <c r="BA246" s="171"/>
      <c r="BB246" s="171"/>
      <c r="BC246" s="171"/>
      <c r="BD246" s="171"/>
      <c r="BE246" s="171"/>
      <c r="BF246" s="171"/>
      <c r="BG246" s="171"/>
      <c r="BH246" s="171"/>
      <c r="BI246" s="171"/>
      <c r="BJ246" s="171"/>
      <c r="BK246" s="171"/>
      <c r="BL246" s="97"/>
      <c r="BM246" s="97"/>
      <c r="BN246" s="97"/>
      <c r="BO246" s="97"/>
      <c r="BP246" s="97"/>
      <c r="BQ246" s="97"/>
      <c r="BR246" s="97"/>
      <c r="BS246" s="97"/>
      <c r="BT246" s="97"/>
      <c r="BU246" s="97"/>
      <c r="BV246" s="97"/>
      <c r="BW246" s="97"/>
      <c r="BX246" s="97"/>
      <c r="BY246" s="97"/>
      <c r="BZ246" s="97"/>
      <c r="CA246" s="97"/>
      <c r="CB246" s="97"/>
      <c r="CC246" s="97"/>
      <c r="CD246" s="97"/>
      <c r="CE246" s="97"/>
      <c r="CF246" s="97"/>
      <c r="CG246" s="97"/>
      <c r="CH246" s="97"/>
      <c r="CI246" s="97"/>
      <c r="CJ246" s="97"/>
    </row>
    <row r="247" spans="1:88" s="98" customFormat="1" ht="12.75" x14ac:dyDescent="0.25">
      <c r="A247" s="163"/>
      <c r="B247" s="163"/>
      <c r="C247" s="163"/>
      <c r="D247" s="163"/>
      <c r="E247" s="163"/>
      <c r="F247" s="163"/>
      <c r="G247" s="163"/>
      <c r="H247" s="163"/>
      <c r="I247" s="163"/>
      <c r="J247" s="163"/>
      <c r="K247" s="163"/>
      <c r="L247" s="163"/>
      <c r="M247" s="163"/>
      <c r="N247" s="163"/>
      <c r="O247" s="163"/>
      <c r="P247" s="163"/>
      <c r="Q247" s="163"/>
      <c r="R247" s="163"/>
      <c r="S247" s="163"/>
      <c r="T247" s="163"/>
      <c r="U247" s="163"/>
      <c r="V247" s="163"/>
      <c r="W247" s="97" t="s">
        <v>985</v>
      </c>
      <c r="X247" s="163"/>
      <c r="Y247" s="163"/>
      <c r="Z247" s="163"/>
      <c r="AA247" s="163"/>
      <c r="AB247" s="163"/>
      <c r="AC247" s="163"/>
      <c r="AD247" s="163"/>
      <c r="AE247" s="163"/>
      <c r="AF247" s="163"/>
      <c r="AG247" s="163"/>
      <c r="AH247" s="163"/>
      <c r="AI247" s="163"/>
      <c r="AJ247" s="163"/>
      <c r="AK247" s="163"/>
      <c r="AL247" s="163"/>
      <c r="AM247" s="163"/>
      <c r="AN247" s="163"/>
      <c r="AO247" s="97" t="s">
        <v>985</v>
      </c>
      <c r="AP247" s="97"/>
      <c r="AQ247" s="97"/>
      <c r="AR247" s="97"/>
      <c r="AS247" s="97"/>
      <c r="AT247" s="163"/>
      <c r="AU247" s="163"/>
      <c r="AV247" s="163"/>
      <c r="AW247" s="163"/>
      <c r="AX247" s="163"/>
      <c r="AY247" s="163"/>
      <c r="AZ247" s="163"/>
      <c r="BA247" s="163"/>
      <c r="BB247" s="163"/>
      <c r="BC247" s="163"/>
      <c r="BD247" s="163"/>
      <c r="BE247" s="163"/>
      <c r="BF247" s="163"/>
      <c r="BG247" s="163"/>
      <c r="BH247" s="163"/>
      <c r="BI247" s="163"/>
      <c r="BJ247" s="163"/>
      <c r="BK247" s="163"/>
      <c r="BL247" s="97" t="s">
        <v>985</v>
      </c>
      <c r="BM247" s="163" t="str">
        <f>IF(BM212="","",BM212)</f>
        <v/>
      </c>
      <c r="BN247" s="163"/>
      <c r="BO247" s="163"/>
      <c r="BP247" s="163"/>
      <c r="BQ247" s="163"/>
      <c r="BR247" s="163"/>
      <c r="BS247" s="163"/>
      <c r="BT247" s="163"/>
      <c r="BU247" s="163"/>
      <c r="BV247" s="163"/>
      <c r="BW247" s="163"/>
      <c r="BX247" s="163"/>
      <c r="BY247" s="163"/>
      <c r="BZ247" s="163"/>
      <c r="CA247" s="163"/>
      <c r="CB247" s="163"/>
      <c r="CC247" s="163"/>
      <c r="CD247" s="163"/>
      <c r="CE247" s="163"/>
      <c r="CF247" s="163"/>
      <c r="CG247" s="163"/>
      <c r="CH247" s="163"/>
      <c r="CI247" s="97" t="s">
        <v>985</v>
      </c>
      <c r="CJ247" s="97"/>
    </row>
    <row r="248" spans="1:88" s="98" customFormat="1" ht="12.75" customHeight="1" x14ac:dyDescent="0.25">
      <c r="A248" s="164" t="s">
        <v>1018</v>
      </c>
      <c r="B248" s="164"/>
      <c r="C248" s="164"/>
      <c r="D248" s="164"/>
      <c r="E248" s="164"/>
      <c r="F248" s="164"/>
      <c r="G248" s="164"/>
      <c r="H248" s="97"/>
      <c r="I248" s="97"/>
      <c r="J248" s="97"/>
      <c r="K248" s="97"/>
      <c r="L248" s="97"/>
      <c r="M248" s="97"/>
      <c r="N248" s="97"/>
      <c r="O248" s="97"/>
      <c r="P248" s="97"/>
      <c r="Q248" s="97"/>
      <c r="R248" s="97"/>
      <c r="S248" s="97"/>
      <c r="T248" s="97"/>
      <c r="U248" s="97"/>
      <c r="V248" s="97"/>
      <c r="W248" s="97"/>
      <c r="X248" s="97"/>
      <c r="Y248" s="97"/>
      <c r="Z248" s="97"/>
      <c r="AA248" s="97"/>
      <c r="AB248" s="97"/>
      <c r="AC248" s="97"/>
      <c r="AD248" s="97"/>
      <c r="AE248" s="97"/>
      <c r="AF248" s="97"/>
      <c r="AG248" s="97"/>
      <c r="AH248" s="97"/>
      <c r="AI248" s="97"/>
      <c r="AJ248" s="97"/>
      <c r="AK248" s="97"/>
      <c r="AL248" s="97"/>
      <c r="AM248" s="97"/>
      <c r="AN248" s="97"/>
      <c r="AO248" s="97"/>
      <c r="AP248" s="97"/>
      <c r="AQ248" s="97"/>
      <c r="AR248" s="97"/>
      <c r="AS248" s="97"/>
      <c r="AT248" s="164" t="s">
        <v>1018</v>
      </c>
      <c r="AU248" s="164"/>
      <c r="AV248" s="164"/>
      <c r="AW248" s="164"/>
      <c r="AX248" s="164"/>
      <c r="AY248" s="164"/>
      <c r="AZ248" s="164"/>
      <c r="BA248" s="97"/>
      <c r="BB248" s="97"/>
      <c r="BC248" s="97"/>
      <c r="BD248" s="97"/>
      <c r="BE248" s="97"/>
      <c r="BF248" s="97"/>
      <c r="BG248" s="97"/>
      <c r="BH248" s="97"/>
      <c r="BI248" s="97"/>
      <c r="BJ248" s="97"/>
      <c r="BK248" s="97"/>
      <c r="BL248" s="97"/>
      <c r="BM248" s="97"/>
      <c r="BN248" s="97"/>
      <c r="BO248" s="97"/>
      <c r="BP248" s="97"/>
      <c r="BQ248" s="97"/>
      <c r="BR248" s="97"/>
      <c r="BS248" s="97"/>
      <c r="BT248" s="97"/>
      <c r="BU248" s="97"/>
      <c r="BV248" s="97"/>
      <c r="BW248" s="97"/>
      <c r="BX248" s="97"/>
      <c r="BY248" s="97"/>
      <c r="BZ248" s="97"/>
      <c r="CA248" s="97"/>
      <c r="CB248" s="97"/>
      <c r="CC248" s="97"/>
      <c r="CD248" s="97"/>
      <c r="CE248" s="97"/>
      <c r="CF248" s="97"/>
      <c r="CG248" s="97"/>
      <c r="CH248" s="97"/>
      <c r="CI248" s="97"/>
      <c r="CJ248" s="97"/>
    </row>
    <row r="249" spans="1:88" s="98" customFormat="1" ht="12.75" x14ac:dyDescent="0.25">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c r="AA249" s="97"/>
      <c r="AB249" s="97"/>
      <c r="AC249" s="97"/>
      <c r="AD249" s="97"/>
      <c r="AE249" s="97"/>
      <c r="AF249" s="97"/>
      <c r="AG249" s="97"/>
      <c r="AH249" s="97"/>
      <c r="AI249" s="97"/>
      <c r="AJ249" s="97"/>
      <c r="AK249" s="97"/>
      <c r="AL249" s="97"/>
      <c r="AM249" s="97"/>
      <c r="AN249" s="97"/>
      <c r="AO249" s="97"/>
      <c r="AP249" s="97"/>
      <c r="AQ249" s="97"/>
      <c r="AR249" s="97"/>
      <c r="AS249" s="97"/>
      <c r="AT249" s="97"/>
      <c r="AU249" s="97"/>
      <c r="AV249" s="97"/>
      <c r="AW249" s="97"/>
      <c r="AX249" s="97"/>
      <c r="AY249" s="97"/>
      <c r="AZ249" s="97"/>
      <c r="BA249" s="97"/>
      <c r="BB249" s="97"/>
      <c r="BC249" s="97"/>
      <c r="BD249" s="97"/>
      <c r="BE249" s="97"/>
      <c r="BF249" s="97"/>
      <c r="BG249" s="97"/>
      <c r="BH249" s="97"/>
      <c r="BI249" s="97"/>
      <c r="BJ249" s="97"/>
      <c r="BK249" s="97"/>
      <c r="BL249" s="97"/>
      <c r="BM249" s="97"/>
      <c r="BN249" s="97"/>
      <c r="BO249" s="97"/>
      <c r="BP249" s="97"/>
      <c r="BQ249" s="97"/>
      <c r="BR249" s="97"/>
      <c r="BS249" s="97"/>
      <c r="BT249" s="97"/>
      <c r="BU249" s="97"/>
      <c r="BV249" s="97"/>
      <c r="BW249" s="97"/>
      <c r="BX249" s="97"/>
      <c r="BY249" s="97"/>
      <c r="BZ249" s="97"/>
      <c r="CA249" s="97"/>
      <c r="CB249" s="97"/>
      <c r="CC249" s="97"/>
      <c r="CD249" s="97"/>
      <c r="CE249" s="97"/>
      <c r="CF249" s="97"/>
      <c r="CG249" s="97"/>
      <c r="CH249" s="97"/>
      <c r="CI249" s="97"/>
      <c r="CJ249" s="97"/>
    </row>
    <row r="250" spans="1:88" s="98" customFormat="1" ht="12.75" x14ac:dyDescent="0.25">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c r="AA250" s="97"/>
      <c r="AB250" s="97"/>
      <c r="AC250" s="97"/>
      <c r="AD250" s="97"/>
      <c r="AE250" s="97"/>
      <c r="AF250" s="97"/>
      <c r="AG250" s="97"/>
      <c r="AH250" s="97"/>
      <c r="AI250" s="97"/>
      <c r="AJ250" s="97"/>
      <c r="AK250" s="97"/>
      <c r="AL250" s="97"/>
      <c r="AM250" s="97"/>
      <c r="AN250" s="97"/>
      <c r="AO250" s="97"/>
      <c r="AP250" s="97"/>
      <c r="AQ250" s="97"/>
      <c r="AR250" s="97"/>
      <c r="AS250" s="97"/>
      <c r="AT250" s="97"/>
      <c r="AU250" s="97"/>
      <c r="AV250" s="97"/>
      <c r="AW250" s="97"/>
      <c r="AX250" s="97"/>
      <c r="AY250" s="97"/>
      <c r="AZ250" s="97"/>
      <c r="BA250" s="97"/>
      <c r="BB250" s="97"/>
      <c r="BC250" s="97"/>
      <c r="BD250" s="97"/>
      <c r="BE250" s="97"/>
      <c r="BF250" s="97"/>
      <c r="BG250" s="97"/>
      <c r="BH250" s="97"/>
      <c r="BI250" s="97"/>
      <c r="BJ250" s="97"/>
      <c r="BK250" s="97"/>
      <c r="BL250" s="97"/>
      <c r="BM250" s="97"/>
      <c r="BN250" s="97"/>
      <c r="BO250" s="97"/>
      <c r="BP250" s="97"/>
      <c r="BQ250" s="97"/>
      <c r="BR250" s="97"/>
      <c r="BS250" s="97"/>
      <c r="BT250" s="97"/>
      <c r="BU250" s="97"/>
      <c r="BV250" s="97"/>
      <c r="BW250" s="97"/>
      <c r="BX250" s="97"/>
      <c r="BY250" s="97"/>
      <c r="BZ250" s="97"/>
      <c r="CA250" s="97"/>
      <c r="CB250" s="97"/>
      <c r="CC250" s="97"/>
      <c r="CD250" s="97"/>
      <c r="CE250" s="97"/>
      <c r="CF250" s="97"/>
      <c r="CG250" s="97"/>
      <c r="CH250" s="97"/>
      <c r="CI250" s="97"/>
      <c r="CJ250" s="97"/>
    </row>
    <row r="251" spans="1:88" s="98" customFormat="1" ht="12.75" x14ac:dyDescent="0.25">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c r="AA251" s="97"/>
      <c r="AB251" s="97"/>
      <c r="AC251" s="97"/>
      <c r="AD251" s="97"/>
      <c r="AE251" s="97"/>
      <c r="AF251" s="97"/>
      <c r="AG251" s="97"/>
      <c r="AH251" s="97"/>
      <c r="AI251" s="97"/>
      <c r="AJ251" s="97"/>
      <c r="AK251" s="97"/>
      <c r="AL251" s="97"/>
      <c r="AM251" s="97"/>
      <c r="AN251" s="97"/>
      <c r="AO251" s="97"/>
      <c r="AP251" s="97"/>
      <c r="AQ251" s="97"/>
      <c r="AR251" s="97"/>
      <c r="AS251" s="97"/>
      <c r="AT251" s="97"/>
      <c r="AU251" s="97"/>
      <c r="AV251" s="97"/>
      <c r="AW251" s="97"/>
      <c r="AX251" s="97"/>
      <c r="AY251" s="97"/>
      <c r="AZ251" s="97"/>
      <c r="BA251" s="97"/>
      <c r="BB251" s="97"/>
      <c r="BC251" s="97"/>
      <c r="BD251" s="97"/>
      <c r="BE251" s="97"/>
      <c r="BF251" s="97"/>
      <c r="BG251" s="97"/>
      <c r="BH251" s="97"/>
      <c r="BI251" s="97"/>
      <c r="BJ251" s="97"/>
      <c r="BK251" s="97"/>
      <c r="BL251" s="97"/>
      <c r="BM251" s="97"/>
      <c r="BN251" s="97"/>
      <c r="BO251" s="97"/>
      <c r="BP251" s="97"/>
      <c r="BQ251" s="97"/>
      <c r="BR251" s="97"/>
      <c r="BS251" s="97"/>
      <c r="BT251" s="97"/>
      <c r="BU251" s="97"/>
      <c r="BV251" s="97"/>
      <c r="BW251" s="97"/>
      <c r="BX251" s="97"/>
      <c r="BY251" s="97"/>
      <c r="BZ251" s="97"/>
      <c r="CA251" s="97"/>
      <c r="CB251" s="97"/>
      <c r="CC251" s="97"/>
      <c r="CD251" s="97"/>
      <c r="CE251" s="97"/>
      <c r="CF251" s="97"/>
      <c r="CG251" s="97"/>
      <c r="CH251" s="97"/>
      <c r="CI251" s="97"/>
      <c r="CJ251" s="97"/>
    </row>
    <row r="252" spans="1:88" s="98" customFormat="1" ht="12.75" x14ac:dyDescent="0.25">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c r="AA252" s="97"/>
      <c r="AB252" s="97"/>
      <c r="AC252" s="97"/>
      <c r="AD252" s="97"/>
      <c r="AE252" s="97"/>
      <c r="AF252" s="97"/>
      <c r="AG252" s="97"/>
      <c r="AH252" s="97"/>
      <c r="AI252" s="97"/>
      <c r="AJ252" s="97"/>
      <c r="AK252" s="97"/>
      <c r="AL252" s="97"/>
      <c r="AM252" s="97"/>
      <c r="AN252" s="97"/>
      <c r="AO252" s="97"/>
      <c r="AP252" s="97"/>
      <c r="AQ252" s="97"/>
      <c r="AR252" s="97"/>
      <c r="AS252" s="97"/>
      <c r="AT252" s="97"/>
      <c r="AU252" s="97"/>
      <c r="AV252" s="97"/>
      <c r="AW252" s="97"/>
      <c r="AX252" s="97"/>
      <c r="AY252" s="97"/>
      <c r="AZ252" s="97"/>
      <c r="BA252" s="97"/>
      <c r="BB252" s="97"/>
      <c r="BC252" s="97"/>
      <c r="BD252" s="97"/>
      <c r="BE252" s="97"/>
      <c r="BF252" s="97"/>
      <c r="BG252" s="97"/>
      <c r="BH252" s="97"/>
      <c r="BI252" s="97"/>
      <c r="BJ252" s="97"/>
      <c r="BK252" s="97"/>
      <c r="BL252" s="97"/>
      <c r="BM252" s="97"/>
      <c r="BN252" s="97"/>
      <c r="BO252" s="97"/>
      <c r="BP252" s="97"/>
      <c r="BQ252" s="97"/>
      <c r="BR252" s="97"/>
      <c r="BS252" s="97"/>
      <c r="BT252" s="97"/>
      <c r="BU252" s="97"/>
      <c r="BV252" s="97"/>
      <c r="BW252" s="97"/>
      <c r="BX252" s="97"/>
      <c r="BY252" s="97"/>
      <c r="BZ252" s="97"/>
      <c r="CA252" s="97"/>
      <c r="CB252" s="97"/>
      <c r="CC252" s="97"/>
      <c r="CD252" s="97"/>
      <c r="CE252" s="97"/>
      <c r="CF252" s="97"/>
      <c r="CG252" s="97"/>
      <c r="CH252" s="97"/>
      <c r="CI252" s="97"/>
      <c r="CJ252" s="97"/>
    </row>
    <row r="253" spans="1:88" s="98" customFormat="1" ht="12.75" x14ac:dyDescent="0.25">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c r="AA253" s="97"/>
      <c r="AB253" s="97"/>
      <c r="AC253" s="97"/>
      <c r="AD253" s="97"/>
      <c r="AE253" s="97"/>
      <c r="AF253" s="97"/>
      <c r="AG253" s="97"/>
      <c r="AH253" s="97"/>
      <c r="AI253" s="97"/>
      <c r="AJ253" s="97"/>
      <c r="AK253" s="97"/>
      <c r="AL253" s="97"/>
      <c r="AM253" s="97"/>
      <c r="AN253" s="97"/>
      <c r="AO253" s="97"/>
      <c r="AP253" s="97"/>
      <c r="AQ253" s="97"/>
      <c r="AR253" s="97"/>
      <c r="AS253" s="97"/>
      <c r="AT253" s="97"/>
      <c r="AU253" s="97"/>
      <c r="AV253" s="97"/>
      <c r="AW253" s="97"/>
      <c r="AX253" s="97"/>
      <c r="AY253" s="97"/>
      <c r="AZ253" s="97"/>
      <c r="BA253" s="97"/>
      <c r="BB253" s="97"/>
      <c r="BC253" s="97"/>
      <c r="BD253" s="97"/>
      <c r="BE253" s="97"/>
      <c r="BF253" s="97"/>
      <c r="BG253" s="97"/>
      <c r="BH253" s="97"/>
      <c r="BI253" s="97"/>
      <c r="BJ253" s="97"/>
      <c r="BK253" s="97"/>
      <c r="BL253" s="97"/>
      <c r="BM253" s="97"/>
      <c r="BN253" s="97"/>
      <c r="BO253" s="97"/>
      <c r="BP253" s="97"/>
      <c r="BQ253" s="97"/>
      <c r="BR253" s="97"/>
      <c r="BS253" s="97"/>
      <c r="BT253" s="97"/>
      <c r="BU253" s="97"/>
      <c r="BV253" s="97"/>
      <c r="BW253" s="97"/>
      <c r="BX253" s="97"/>
      <c r="BY253" s="97"/>
      <c r="BZ253" s="97"/>
      <c r="CA253" s="97"/>
      <c r="CB253" s="97"/>
      <c r="CC253" s="97"/>
      <c r="CD253" s="97"/>
      <c r="CE253" s="97"/>
      <c r="CF253" s="97"/>
      <c r="CG253" s="97"/>
      <c r="CH253" s="97"/>
      <c r="CI253" s="97"/>
      <c r="CJ253" s="97"/>
    </row>
    <row r="254" spans="1:88" s="98" customFormat="1" ht="12.75" x14ac:dyDescent="0.25">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c r="AA254" s="97"/>
      <c r="AB254" s="97"/>
      <c r="AC254" s="97"/>
      <c r="AD254" s="97"/>
      <c r="AE254" s="97"/>
      <c r="AF254" s="97"/>
      <c r="AG254" s="97"/>
      <c r="AH254" s="97"/>
      <c r="AI254" s="97"/>
      <c r="AJ254" s="97"/>
      <c r="AK254" s="97"/>
      <c r="AL254" s="97"/>
      <c r="AM254" s="97"/>
      <c r="AN254" s="97"/>
      <c r="AO254" s="97"/>
      <c r="AP254" s="97"/>
      <c r="AQ254" s="97"/>
      <c r="AR254" s="97"/>
      <c r="AS254" s="97"/>
      <c r="AT254" s="97"/>
      <c r="AU254" s="97"/>
      <c r="AV254" s="97"/>
      <c r="AW254" s="97"/>
      <c r="AX254" s="97"/>
      <c r="AY254" s="97"/>
      <c r="AZ254" s="97"/>
      <c r="BA254" s="97"/>
      <c r="BB254" s="97"/>
      <c r="BC254" s="97"/>
      <c r="BD254" s="97"/>
      <c r="BE254" s="97"/>
      <c r="BF254" s="97"/>
      <c r="BG254" s="97"/>
      <c r="BH254" s="97"/>
      <c r="BI254" s="97"/>
      <c r="BJ254" s="97"/>
      <c r="BK254" s="97"/>
      <c r="BL254" s="97"/>
      <c r="BM254" s="97"/>
      <c r="BN254" s="97"/>
      <c r="BO254" s="97"/>
      <c r="BP254" s="97"/>
      <c r="BQ254" s="97"/>
      <c r="BR254" s="97"/>
      <c r="BS254" s="97"/>
      <c r="BT254" s="97"/>
      <c r="BU254" s="97"/>
      <c r="BV254" s="97"/>
      <c r="BW254" s="97"/>
      <c r="BX254" s="97"/>
      <c r="BY254" s="97"/>
      <c r="BZ254" s="97"/>
      <c r="CA254" s="97"/>
      <c r="CB254" s="97"/>
      <c r="CC254" s="97"/>
      <c r="CD254" s="97"/>
      <c r="CE254" s="97"/>
      <c r="CF254" s="97"/>
      <c r="CG254" s="97"/>
      <c r="CH254" s="97"/>
      <c r="CI254" s="97"/>
      <c r="CJ254" s="97"/>
    </row>
    <row r="255" spans="1:88" s="98" customFormat="1" ht="12.75" x14ac:dyDescent="0.25">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c r="AA255" s="97"/>
      <c r="AB255" s="97"/>
      <c r="AC255" s="97"/>
      <c r="AD255" s="97"/>
      <c r="AE255" s="97"/>
      <c r="AF255" s="97"/>
      <c r="AG255" s="97"/>
      <c r="AH255" s="97"/>
      <c r="AI255" s="97"/>
      <c r="AJ255" s="97"/>
      <c r="AK255" s="97"/>
      <c r="AL255" s="97"/>
      <c r="AM255" s="97"/>
      <c r="AN255" s="97"/>
      <c r="AO255" s="97"/>
      <c r="AP255" s="97"/>
      <c r="AQ255" s="97"/>
      <c r="AR255" s="97"/>
      <c r="AS255" s="97"/>
      <c r="AT255" s="97"/>
      <c r="AU255" s="97"/>
      <c r="AV255" s="97"/>
      <c r="AW255" s="97"/>
      <c r="AX255" s="97"/>
      <c r="AY255" s="97"/>
      <c r="AZ255" s="97"/>
      <c r="BA255" s="97"/>
      <c r="BB255" s="97"/>
      <c r="BC255" s="97"/>
      <c r="BD255" s="97"/>
      <c r="BE255" s="97"/>
      <c r="BF255" s="97"/>
      <c r="BG255" s="97"/>
      <c r="BH255" s="97"/>
      <c r="BI255" s="97"/>
      <c r="BJ255" s="97"/>
      <c r="BK255" s="97"/>
      <c r="BL255" s="97"/>
      <c r="BM255" s="97"/>
      <c r="BN255" s="97"/>
      <c r="BO255" s="97"/>
      <c r="BP255" s="97"/>
      <c r="BQ255" s="97"/>
      <c r="BR255" s="97"/>
      <c r="BS255" s="97"/>
      <c r="BT255" s="97"/>
      <c r="BU255" s="97"/>
      <c r="BV255" s="97"/>
      <c r="BW255" s="97"/>
      <c r="BX255" s="97"/>
      <c r="BY255" s="97"/>
      <c r="BZ255" s="97"/>
      <c r="CA255" s="97"/>
      <c r="CB255" s="97"/>
      <c r="CC255" s="97"/>
      <c r="CD255" s="97"/>
      <c r="CE255" s="97"/>
      <c r="CF255" s="97"/>
      <c r="CG255" s="97"/>
      <c r="CH255" s="97"/>
      <c r="CI255" s="97"/>
      <c r="CJ255" s="97"/>
    </row>
    <row r="256" spans="1:88" s="98" customFormat="1" ht="12.75" x14ac:dyDescent="0.25">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c r="AA256" s="97"/>
      <c r="AB256" s="97"/>
      <c r="AC256" s="97"/>
      <c r="AD256" s="97"/>
      <c r="AE256" s="97"/>
      <c r="AF256" s="97"/>
      <c r="AG256" s="97"/>
      <c r="AH256" s="97"/>
      <c r="AI256" s="97"/>
      <c r="AJ256" s="97"/>
      <c r="AK256" s="97"/>
      <c r="AL256" s="97"/>
      <c r="AM256" s="97"/>
      <c r="AN256" s="97"/>
      <c r="AO256" s="97"/>
      <c r="AP256" s="97"/>
      <c r="AQ256" s="97"/>
      <c r="AR256" s="97"/>
      <c r="AS256" s="97"/>
      <c r="AT256" s="97"/>
      <c r="AU256" s="97"/>
      <c r="AV256" s="97"/>
      <c r="AW256" s="97"/>
      <c r="AX256" s="97"/>
      <c r="AY256" s="97"/>
      <c r="AZ256" s="97"/>
      <c r="BA256" s="97"/>
      <c r="BB256" s="97"/>
      <c r="BC256" s="97"/>
      <c r="BD256" s="97"/>
      <c r="BE256" s="97"/>
      <c r="BF256" s="97"/>
      <c r="BG256" s="97"/>
      <c r="BH256" s="97"/>
      <c r="BI256" s="97"/>
      <c r="BJ256" s="97"/>
      <c r="BK256" s="97"/>
      <c r="BL256" s="97"/>
      <c r="BM256" s="97"/>
      <c r="BN256" s="97"/>
      <c r="BO256" s="97"/>
      <c r="BP256" s="97"/>
      <c r="BQ256" s="97"/>
      <c r="BR256" s="97"/>
      <c r="BS256" s="97"/>
      <c r="BT256" s="97"/>
      <c r="BU256" s="97"/>
      <c r="BV256" s="97"/>
      <c r="BW256" s="97"/>
      <c r="BX256" s="97"/>
      <c r="BY256" s="97"/>
      <c r="BZ256" s="97"/>
      <c r="CA256" s="97"/>
      <c r="CB256" s="97"/>
      <c r="CC256" s="97"/>
      <c r="CD256" s="97"/>
      <c r="CE256" s="97"/>
      <c r="CF256" s="97"/>
      <c r="CG256" s="97"/>
      <c r="CH256" s="97"/>
      <c r="CI256" s="97"/>
      <c r="CJ256" s="97"/>
    </row>
    <row r="257" spans="1:88" s="98" customFormat="1" ht="12.75" x14ac:dyDescent="0.25">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c r="AA257" s="97"/>
      <c r="AB257" s="97"/>
      <c r="AC257" s="97"/>
      <c r="AD257" s="97"/>
      <c r="AE257" s="97"/>
      <c r="AF257" s="97"/>
      <c r="AG257" s="97"/>
      <c r="AH257" s="97"/>
      <c r="AI257" s="97"/>
      <c r="AJ257" s="97"/>
      <c r="AK257" s="97"/>
      <c r="AL257" s="97"/>
      <c r="AM257" s="97"/>
      <c r="AN257" s="97"/>
      <c r="AO257" s="97"/>
      <c r="AP257" s="97"/>
      <c r="AQ257" s="97"/>
      <c r="AR257" s="97"/>
      <c r="AS257" s="97"/>
      <c r="AT257" s="97"/>
      <c r="AU257" s="97"/>
      <c r="AV257" s="97"/>
      <c r="AW257" s="97"/>
      <c r="AX257" s="97"/>
      <c r="AY257" s="97"/>
      <c r="AZ257" s="97"/>
      <c r="BA257" s="97"/>
      <c r="BB257" s="97"/>
      <c r="BC257" s="97"/>
      <c r="BD257" s="97"/>
      <c r="BE257" s="97"/>
      <c r="BF257" s="97"/>
      <c r="BG257" s="97"/>
      <c r="BH257" s="97"/>
      <c r="BI257" s="97"/>
      <c r="BJ257" s="97"/>
      <c r="BK257" s="97"/>
      <c r="BL257" s="97"/>
      <c r="BM257" s="97"/>
      <c r="BN257" s="97"/>
      <c r="BO257" s="97"/>
      <c r="BP257" s="97"/>
      <c r="BQ257" s="97"/>
      <c r="BR257" s="97"/>
      <c r="BS257" s="97"/>
      <c r="BT257" s="97"/>
      <c r="BU257" s="97"/>
      <c r="BV257" s="97"/>
      <c r="BW257" s="97"/>
      <c r="BX257" s="97"/>
      <c r="BY257" s="97"/>
      <c r="BZ257" s="97"/>
      <c r="CA257" s="97"/>
      <c r="CB257" s="97"/>
      <c r="CC257" s="97"/>
      <c r="CD257" s="97"/>
      <c r="CE257" s="97"/>
      <c r="CF257" s="97"/>
      <c r="CG257" s="97"/>
      <c r="CH257" s="97"/>
      <c r="CI257" s="97"/>
      <c r="CJ257" s="97"/>
    </row>
    <row r="258" spans="1:88" s="98" customFormat="1" ht="12.75" x14ac:dyDescent="0.25">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c r="AA258" s="97"/>
      <c r="AB258" s="97"/>
      <c r="AC258" s="97"/>
      <c r="AD258" s="97"/>
      <c r="AE258" s="97"/>
      <c r="AF258" s="97"/>
      <c r="AG258" s="97"/>
      <c r="AH258" s="97"/>
      <c r="AI258" s="97"/>
      <c r="AJ258" s="97"/>
      <c r="AK258" s="97"/>
      <c r="AL258" s="97"/>
      <c r="AM258" s="97"/>
      <c r="AN258" s="97"/>
      <c r="AO258" s="97"/>
      <c r="AP258" s="97"/>
      <c r="AQ258" s="97"/>
      <c r="AR258" s="97"/>
      <c r="AS258" s="97"/>
      <c r="AT258" s="97"/>
      <c r="AU258" s="97"/>
      <c r="AV258" s="97"/>
      <c r="AW258" s="97"/>
      <c r="AX258" s="97"/>
      <c r="AY258" s="97"/>
      <c r="AZ258" s="97"/>
      <c r="BA258" s="97"/>
      <c r="BB258" s="97"/>
      <c r="BC258" s="97"/>
      <c r="BD258" s="97"/>
      <c r="BE258" s="97"/>
      <c r="BF258" s="97"/>
      <c r="BG258" s="97"/>
      <c r="BH258" s="97"/>
      <c r="BI258" s="97"/>
      <c r="BJ258" s="97"/>
      <c r="BK258" s="97"/>
      <c r="BL258" s="97"/>
      <c r="BM258" s="97"/>
      <c r="BN258" s="97"/>
      <c r="BO258" s="97"/>
      <c r="BP258" s="97"/>
      <c r="BQ258" s="97"/>
      <c r="BR258" s="97"/>
      <c r="BS258" s="97"/>
      <c r="BT258" s="97"/>
      <c r="BU258" s="97"/>
      <c r="BV258" s="97"/>
      <c r="BW258" s="97"/>
      <c r="BX258" s="97"/>
      <c r="BY258" s="97"/>
      <c r="BZ258" s="97"/>
      <c r="CA258" s="97"/>
      <c r="CB258" s="97"/>
      <c r="CC258" s="97"/>
      <c r="CD258" s="97"/>
      <c r="CE258" s="97"/>
      <c r="CF258" s="97"/>
      <c r="CG258" s="97"/>
      <c r="CH258" s="97"/>
      <c r="CI258" s="97"/>
      <c r="CJ258" s="97"/>
    </row>
    <row r="259" spans="1:88" s="98" customFormat="1" ht="12.75" x14ac:dyDescent="0.25">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c r="AA259" s="97"/>
      <c r="AB259" s="97"/>
      <c r="AC259" s="97"/>
      <c r="AD259" s="97"/>
      <c r="AE259" s="97"/>
      <c r="AF259" s="97"/>
      <c r="AG259" s="97"/>
      <c r="AH259" s="97"/>
      <c r="AI259" s="97"/>
      <c r="AJ259" s="97"/>
      <c r="AK259" s="97"/>
      <c r="AL259" s="97"/>
      <c r="AM259" s="97"/>
      <c r="AN259" s="97"/>
      <c r="AO259" s="97"/>
      <c r="AP259" s="97"/>
      <c r="AQ259" s="97"/>
      <c r="AR259" s="97"/>
      <c r="AS259" s="97"/>
      <c r="AT259" s="97"/>
      <c r="AU259" s="97"/>
      <c r="AV259" s="97"/>
      <c r="AW259" s="97"/>
      <c r="AX259" s="97"/>
      <c r="AY259" s="97"/>
      <c r="AZ259" s="97"/>
      <c r="BA259" s="97"/>
      <c r="BB259" s="97"/>
      <c r="BC259" s="97"/>
      <c r="BD259" s="97"/>
      <c r="BE259" s="97"/>
      <c r="BF259" s="97"/>
      <c r="BG259" s="97"/>
      <c r="BH259" s="97"/>
      <c r="BI259" s="97"/>
      <c r="BJ259" s="97"/>
      <c r="BK259" s="97"/>
      <c r="BL259" s="97"/>
      <c r="BM259" s="97"/>
      <c r="BN259" s="97"/>
      <c r="BO259" s="97"/>
      <c r="BP259" s="97"/>
      <c r="BQ259" s="97"/>
      <c r="BR259" s="97"/>
      <c r="BS259" s="97"/>
      <c r="BT259" s="97"/>
      <c r="BU259" s="97"/>
      <c r="BV259" s="97"/>
      <c r="BW259" s="97"/>
      <c r="BX259" s="97"/>
      <c r="BY259" s="97"/>
      <c r="BZ259" s="97"/>
      <c r="CA259" s="97"/>
      <c r="CB259" s="97"/>
      <c r="CC259" s="97"/>
      <c r="CD259" s="97"/>
      <c r="CE259" s="97"/>
      <c r="CF259" s="97"/>
      <c r="CG259" s="97"/>
      <c r="CH259" s="97"/>
      <c r="CI259" s="97"/>
      <c r="CJ259" s="97"/>
    </row>
    <row r="260" spans="1:88" s="98" customFormat="1" ht="12.75" x14ac:dyDescent="0.25">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c r="AA260" s="97"/>
      <c r="AB260" s="97"/>
      <c r="AC260" s="97"/>
      <c r="AD260" s="97"/>
      <c r="AE260" s="97"/>
      <c r="AF260" s="97"/>
      <c r="AG260" s="97"/>
      <c r="AH260" s="97"/>
      <c r="AI260" s="97"/>
      <c r="AJ260" s="97"/>
      <c r="AK260" s="97"/>
      <c r="AL260" s="97"/>
      <c r="AM260" s="97"/>
      <c r="AN260" s="97"/>
      <c r="AO260" s="97"/>
      <c r="AP260" s="97"/>
      <c r="AQ260" s="97"/>
      <c r="AR260" s="97"/>
      <c r="AS260" s="97"/>
      <c r="AT260" s="97"/>
      <c r="AU260" s="97"/>
      <c r="AV260" s="97"/>
      <c r="AW260" s="97"/>
      <c r="AX260" s="97"/>
      <c r="AY260" s="97"/>
      <c r="AZ260" s="97"/>
      <c r="BA260" s="97"/>
      <c r="BB260" s="97"/>
      <c r="BC260" s="97"/>
      <c r="BD260" s="97"/>
      <c r="BE260" s="97"/>
      <c r="BF260" s="97"/>
      <c r="BG260" s="97"/>
      <c r="BH260" s="97"/>
      <c r="BI260" s="97"/>
      <c r="BJ260" s="97"/>
      <c r="BK260" s="97"/>
      <c r="BL260" s="97"/>
      <c r="BM260" s="97"/>
      <c r="BN260" s="97"/>
      <c r="BO260" s="97"/>
      <c r="BP260" s="97"/>
      <c r="BQ260" s="97"/>
      <c r="BR260" s="97"/>
      <c r="BS260" s="97"/>
      <c r="BT260" s="97"/>
      <c r="BU260" s="97"/>
      <c r="BV260" s="97"/>
      <c r="BW260" s="97"/>
      <c r="BX260" s="97"/>
      <c r="BY260" s="97"/>
      <c r="BZ260" s="97"/>
      <c r="CA260" s="97"/>
      <c r="CB260" s="97"/>
      <c r="CC260" s="97"/>
      <c r="CD260" s="97"/>
      <c r="CE260" s="97"/>
      <c r="CF260" s="97"/>
      <c r="CG260" s="97"/>
      <c r="CH260" s="97"/>
      <c r="CI260" s="97"/>
      <c r="CJ260" s="97"/>
    </row>
    <row r="261" spans="1:88" s="98" customFormat="1" ht="12.75" x14ac:dyDescent="0.25">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c r="AA261" s="97"/>
      <c r="AB261" s="97"/>
      <c r="AC261" s="97"/>
      <c r="AD261" s="97"/>
      <c r="AE261" s="97"/>
      <c r="AF261" s="97"/>
      <c r="AG261" s="97"/>
      <c r="AH261" s="97"/>
      <c r="AI261" s="97"/>
      <c r="AJ261" s="97"/>
      <c r="AK261" s="97"/>
      <c r="AL261" s="97"/>
      <c r="AM261" s="97"/>
      <c r="AN261" s="97"/>
      <c r="AO261" s="97"/>
      <c r="AP261" s="97"/>
      <c r="AQ261" s="97"/>
      <c r="AR261" s="97"/>
      <c r="AS261" s="97"/>
      <c r="AT261" s="97"/>
      <c r="AU261" s="97"/>
      <c r="AV261" s="97"/>
      <c r="AW261" s="97"/>
      <c r="AX261" s="97"/>
      <c r="AY261" s="97"/>
      <c r="AZ261" s="97"/>
      <c r="BA261" s="97"/>
      <c r="BB261" s="97"/>
      <c r="BC261" s="97"/>
      <c r="BD261" s="97"/>
      <c r="BE261" s="97"/>
      <c r="BF261" s="97"/>
      <c r="BG261" s="97"/>
      <c r="BH261" s="97"/>
      <c r="BI261" s="97"/>
      <c r="BJ261" s="97"/>
      <c r="BK261" s="97"/>
      <c r="BL261" s="97"/>
      <c r="BM261" s="97"/>
      <c r="BN261" s="97"/>
      <c r="BO261" s="97"/>
      <c r="BP261" s="97"/>
      <c r="BQ261" s="97"/>
      <c r="BR261" s="97"/>
      <c r="BS261" s="97"/>
      <c r="BT261" s="97"/>
      <c r="BU261" s="97"/>
      <c r="BV261" s="97"/>
      <c r="BW261" s="97"/>
      <c r="BX261" s="97"/>
      <c r="BY261" s="97"/>
      <c r="BZ261" s="97"/>
      <c r="CA261" s="97"/>
      <c r="CB261" s="97"/>
      <c r="CC261" s="97"/>
      <c r="CD261" s="97"/>
      <c r="CE261" s="97"/>
      <c r="CF261" s="97"/>
      <c r="CG261" s="97"/>
      <c r="CH261" s="97"/>
      <c r="CI261" s="97"/>
      <c r="CJ261" s="97"/>
    </row>
    <row r="262" spans="1:88" s="98" customFormat="1" ht="12.75" x14ac:dyDescent="0.25">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c r="AA262" s="97"/>
      <c r="AB262" s="97"/>
      <c r="AC262" s="97"/>
      <c r="AD262" s="97"/>
      <c r="AE262" s="97"/>
      <c r="AF262" s="97"/>
      <c r="AG262" s="97"/>
      <c r="AH262" s="97"/>
      <c r="AI262" s="97"/>
      <c r="AJ262" s="97"/>
      <c r="AK262" s="97"/>
      <c r="AL262" s="97"/>
      <c r="AM262" s="97"/>
      <c r="AN262" s="97"/>
      <c r="AO262" s="97"/>
      <c r="AP262" s="97"/>
      <c r="AQ262" s="97"/>
      <c r="AR262" s="97"/>
      <c r="AS262" s="97"/>
      <c r="AT262" s="97"/>
      <c r="AU262" s="97"/>
      <c r="AV262" s="97"/>
      <c r="AW262" s="97"/>
      <c r="AX262" s="97"/>
      <c r="AY262" s="97"/>
      <c r="AZ262" s="97"/>
      <c r="BA262" s="97"/>
      <c r="BB262" s="97"/>
      <c r="BC262" s="97"/>
      <c r="BD262" s="97"/>
      <c r="BE262" s="97"/>
      <c r="BF262" s="97"/>
      <c r="BG262" s="97"/>
      <c r="BH262" s="97"/>
      <c r="BI262" s="97"/>
      <c r="BJ262" s="97"/>
      <c r="BK262" s="97"/>
      <c r="BL262" s="97"/>
      <c r="BM262" s="97"/>
      <c r="BN262" s="97"/>
      <c r="BO262" s="97"/>
      <c r="BP262" s="97"/>
      <c r="BQ262" s="97"/>
      <c r="BR262" s="97"/>
      <c r="BS262" s="97"/>
      <c r="BT262" s="97"/>
      <c r="BU262" s="97"/>
      <c r="BV262" s="97"/>
      <c r="BW262" s="97"/>
      <c r="BX262" s="97"/>
      <c r="BY262" s="97"/>
      <c r="BZ262" s="97"/>
      <c r="CA262" s="97"/>
      <c r="CB262" s="97"/>
      <c r="CC262" s="97"/>
      <c r="CD262" s="97"/>
      <c r="CE262" s="97"/>
      <c r="CF262" s="97"/>
      <c r="CG262" s="97"/>
      <c r="CH262" s="97"/>
      <c r="CI262" s="97"/>
      <c r="CJ262" s="97"/>
    </row>
    <row r="263" spans="1:88" x14ac:dyDescent="0.25">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c r="AA263" s="85"/>
      <c r="AB263" s="85"/>
      <c r="AC263" s="85"/>
      <c r="AD263" s="85"/>
      <c r="AE263" s="85"/>
      <c r="AF263" s="85"/>
      <c r="AG263" s="85"/>
      <c r="AH263" s="85"/>
      <c r="AI263" s="85"/>
      <c r="AJ263" s="85"/>
      <c r="AK263" s="85"/>
      <c r="AL263" s="85"/>
      <c r="AM263" s="85"/>
      <c r="AN263" s="85"/>
      <c r="AO263" s="85"/>
      <c r="AP263" s="85"/>
      <c r="AQ263" s="85"/>
      <c r="AR263" s="85"/>
      <c r="AS263" s="85"/>
      <c r="AT263" s="85"/>
      <c r="AU263" s="85"/>
      <c r="AV263" s="85"/>
      <c r="AW263" s="85"/>
      <c r="AX263" s="85"/>
      <c r="AY263" s="85"/>
      <c r="AZ263" s="85"/>
      <c r="BA263" s="85"/>
      <c r="BB263" s="85"/>
      <c r="BC263" s="85"/>
      <c r="BD263" s="85"/>
      <c r="BE263" s="85"/>
      <c r="BF263" s="85"/>
      <c r="BG263" s="85"/>
      <c r="BH263" s="85"/>
      <c r="BI263" s="85"/>
      <c r="BJ263" s="85"/>
      <c r="BK263" s="85"/>
      <c r="BL263" s="85"/>
      <c r="BM263" s="85"/>
      <c r="BN263" s="85"/>
      <c r="BO263" s="85"/>
      <c r="BP263" s="85"/>
      <c r="BQ263" s="85"/>
      <c r="BR263" s="85"/>
      <c r="BS263" s="85"/>
      <c r="BT263" s="85"/>
      <c r="BU263" s="85"/>
      <c r="BV263" s="85"/>
      <c r="BW263" s="85"/>
      <c r="BX263" s="85"/>
      <c r="BY263" s="85"/>
      <c r="BZ263" s="85"/>
      <c r="CA263" s="85"/>
      <c r="CB263" s="85"/>
      <c r="CC263" s="85"/>
      <c r="CD263" s="85"/>
      <c r="CE263" s="85"/>
      <c r="CF263" s="85"/>
      <c r="CG263" s="85"/>
      <c r="CH263" s="85"/>
      <c r="CI263" s="85"/>
      <c r="CJ263" s="85"/>
    </row>
    <row r="264" spans="1:88" x14ac:dyDescent="0.25">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c r="AA264" s="85"/>
      <c r="AB264" s="85"/>
      <c r="AC264" s="85"/>
      <c r="AD264" s="85"/>
      <c r="AE264" s="85"/>
      <c r="AF264" s="85"/>
      <c r="AG264" s="85"/>
      <c r="AH264" s="85"/>
      <c r="AI264" s="85"/>
      <c r="AJ264" s="85"/>
      <c r="AK264" s="85"/>
      <c r="AL264" s="85"/>
      <c r="AM264" s="85"/>
      <c r="AN264" s="85"/>
      <c r="AO264" s="85"/>
      <c r="AP264" s="85"/>
      <c r="AQ264" s="85"/>
      <c r="AR264" s="85"/>
      <c r="AS264" s="85"/>
      <c r="AT264" s="85"/>
      <c r="AU264" s="85"/>
      <c r="AV264" s="85"/>
      <c r="AW264" s="85"/>
      <c r="AX264" s="85"/>
      <c r="AY264" s="85"/>
      <c r="AZ264" s="85"/>
      <c r="BA264" s="85"/>
      <c r="BB264" s="85"/>
      <c r="BC264" s="85"/>
      <c r="BD264" s="85"/>
      <c r="BE264" s="85"/>
      <c r="BF264" s="85"/>
      <c r="BG264" s="85"/>
      <c r="BH264" s="85"/>
      <c r="BI264" s="85"/>
      <c r="BJ264" s="85"/>
      <c r="BK264" s="85"/>
      <c r="BL264" s="85"/>
      <c r="BM264" s="85"/>
      <c r="BN264" s="85"/>
      <c r="BO264" s="85"/>
      <c r="BP264" s="85"/>
      <c r="BQ264" s="85"/>
      <c r="BR264" s="85"/>
      <c r="BS264" s="85"/>
      <c r="BT264" s="85"/>
      <c r="BU264" s="85"/>
      <c r="BV264" s="85"/>
      <c r="BW264" s="85"/>
      <c r="BX264" s="85"/>
      <c r="BY264" s="85"/>
      <c r="BZ264" s="85"/>
      <c r="CA264" s="85"/>
      <c r="CB264" s="85"/>
      <c r="CC264" s="85"/>
      <c r="CD264" s="85"/>
      <c r="CE264" s="85"/>
      <c r="CF264" s="85"/>
      <c r="CG264" s="85"/>
      <c r="CH264" s="85"/>
      <c r="CI264" s="85"/>
      <c r="CJ264" s="85"/>
    </row>
    <row r="265" spans="1:88" x14ac:dyDescent="0.25">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c r="AA265" s="85"/>
      <c r="AB265" s="85"/>
      <c r="AC265" s="85"/>
      <c r="AD265" s="85"/>
      <c r="AE265" s="85"/>
      <c r="AF265" s="85"/>
      <c r="AG265" s="85"/>
      <c r="AH265" s="85"/>
      <c r="AI265" s="85"/>
      <c r="AJ265" s="85"/>
      <c r="AK265" s="85"/>
      <c r="AL265" s="85"/>
      <c r="AM265" s="85"/>
      <c r="AN265" s="85"/>
      <c r="AO265" s="85"/>
      <c r="AP265" s="85"/>
      <c r="AQ265" s="85"/>
      <c r="AR265" s="85"/>
      <c r="AS265" s="85"/>
      <c r="AT265" s="85"/>
      <c r="AU265" s="85"/>
      <c r="AV265" s="85"/>
      <c r="AW265" s="85"/>
      <c r="AX265" s="85"/>
      <c r="AY265" s="85"/>
      <c r="AZ265" s="85"/>
      <c r="BA265" s="85"/>
      <c r="BB265" s="85"/>
      <c r="BC265" s="85"/>
      <c r="BD265" s="85"/>
      <c r="BE265" s="85"/>
      <c r="BF265" s="85"/>
      <c r="BG265" s="85"/>
      <c r="BH265" s="85"/>
      <c r="BI265" s="85"/>
      <c r="BJ265" s="85"/>
      <c r="BK265" s="85"/>
      <c r="BL265" s="85"/>
      <c r="BM265" s="85"/>
      <c r="BN265" s="85"/>
      <c r="BO265" s="85"/>
      <c r="BP265" s="85"/>
      <c r="BQ265" s="85"/>
      <c r="BR265" s="85"/>
      <c r="BS265" s="85"/>
      <c r="BT265" s="85"/>
      <c r="BU265" s="85"/>
      <c r="BV265" s="85"/>
      <c r="BW265" s="85"/>
      <c r="BX265" s="85"/>
      <c r="BY265" s="85"/>
      <c r="BZ265" s="85"/>
      <c r="CA265" s="85"/>
      <c r="CB265" s="85"/>
      <c r="CC265" s="85"/>
      <c r="CD265" s="85"/>
      <c r="CE265" s="85"/>
      <c r="CF265" s="85"/>
      <c r="CG265" s="85"/>
      <c r="CH265" s="85"/>
      <c r="CI265" s="85"/>
      <c r="CJ265" s="85"/>
    </row>
    <row r="266" spans="1:88" x14ac:dyDescent="0.25">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c r="AA266" s="85"/>
      <c r="AB266" s="85"/>
      <c r="AC266" s="85"/>
      <c r="AD266" s="85"/>
      <c r="AE266" s="85"/>
      <c r="AF266" s="85"/>
      <c r="AG266" s="85"/>
      <c r="AH266" s="85"/>
      <c r="AI266" s="85"/>
      <c r="AJ266" s="85"/>
      <c r="AK266" s="85"/>
      <c r="AL266" s="85"/>
      <c r="AM266" s="85"/>
      <c r="AN266" s="85"/>
      <c r="AO266" s="85"/>
      <c r="AP266" s="85"/>
      <c r="AQ266" s="85"/>
      <c r="AR266" s="85"/>
      <c r="AS266" s="85"/>
      <c r="AT266" s="85"/>
      <c r="AU266" s="85"/>
      <c r="AV266" s="85"/>
      <c r="AW266" s="85"/>
      <c r="AX266" s="85"/>
      <c r="AY266" s="85"/>
      <c r="AZ266" s="85"/>
      <c r="BA266" s="85"/>
      <c r="BB266" s="85"/>
      <c r="BC266" s="85"/>
      <c r="BD266" s="85"/>
      <c r="BE266" s="85"/>
      <c r="BF266" s="85"/>
      <c r="BG266" s="85"/>
      <c r="BH266" s="85"/>
      <c r="BI266" s="85"/>
      <c r="BJ266" s="85"/>
      <c r="BK266" s="85"/>
      <c r="BL266" s="85"/>
      <c r="BM266" s="85"/>
      <c r="BN266" s="85"/>
      <c r="BO266" s="85"/>
      <c r="BP266" s="85"/>
      <c r="BQ266" s="85"/>
      <c r="BR266" s="85"/>
      <c r="BS266" s="85"/>
      <c r="BT266" s="85"/>
      <c r="BU266" s="85"/>
      <c r="BV266" s="85"/>
      <c r="BW266" s="85"/>
      <c r="BX266" s="85"/>
      <c r="BY266" s="85"/>
      <c r="BZ266" s="85"/>
      <c r="CA266" s="85"/>
      <c r="CB266" s="85"/>
      <c r="CC266" s="85"/>
      <c r="CD266" s="85"/>
      <c r="CE266" s="85"/>
      <c r="CF266" s="85"/>
      <c r="CG266" s="85"/>
      <c r="CH266" s="85"/>
      <c r="CI266" s="85"/>
      <c r="CJ266" s="85"/>
    </row>
    <row r="267" spans="1:88" x14ac:dyDescent="0.25">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c r="AA267" s="85"/>
      <c r="AB267" s="85"/>
      <c r="AC267" s="85"/>
      <c r="AD267" s="85"/>
      <c r="AE267" s="85"/>
      <c r="AF267" s="85"/>
      <c r="AG267" s="85"/>
      <c r="AH267" s="85"/>
      <c r="AI267" s="85"/>
      <c r="AJ267" s="85"/>
      <c r="AK267" s="85"/>
      <c r="AL267" s="85"/>
      <c r="AM267" s="85"/>
      <c r="AN267" s="85"/>
      <c r="AO267" s="85"/>
      <c r="AP267" s="85"/>
      <c r="AQ267" s="85"/>
      <c r="AR267" s="85"/>
      <c r="AS267" s="85"/>
      <c r="AT267" s="85"/>
      <c r="AU267" s="85"/>
      <c r="AV267" s="85"/>
      <c r="AW267" s="85"/>
      <c r="AX267" s="85"/>
      <c r="AY267" s="85"/>
      <c r="AZ267" s="85"/>
      <c r="BA267" s="85"/>
      <c r="BB267" s="85"/>
      <c r="BC267" s="85"/>
      <c r="BD267" s="85"/>
      <c r="BE267" s="85"/>
      <c r="BF267" s="85"/>
      <c r="BG267" s="85"/>
      <c r="BH267" s="85"/>
      <c r="BI267" s="85"/>
      <c r="BJ267" s="85"/>
      <c r="BK267" s="85"/>
      <c r="BL267" s="85"/>
      <c r="BM267" s="85"/>
      <c r="BN267" s="85"/>
      <c r="BO267" s="85"/>
      <c r="BP267" s="85"/>
      <c r="BQ267" s="85"/>
      <c r="BR267" s="85"/>
      <c r="BS267" s="85"/>
      <c r="BT267" s="85"/>
      <c r="BU267" s="85"/>
      <c r="BV267" s="85"/>
      <c r="BW267" s="85"/>
      <c r="BX267" s="85"/>
      <c r="BY267" s="85"/>
      <c r="BZ267" s="85"/>
      <c r="CA267" s="85"/>
      <c r="CB267" s="85"/>
      <c r="CC267" s="85"/>
      <c r="CD267" s="85"/>
      <c r="CE267" s="85"/>
      <c r="CF267" s="85"/>
      <c r="CG267" s="85"/>
      <c r="CH267" s="85"/>
      <c r="CI267" s="85"/>
      <c r="CJ267" s="85"/>
    </row>
    <row r="268" spans="1:88" x14ac:dyDescent="0.25">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c r="AA268" s="85"/>
      <c r="AB268" s="85"/>
      <c r="AC268" s="85"/>
      <c r="AD268" s="85"/>
      <c r="AE268" s="85"/>
      <c r="AF268" s="85"/>
      <c r="AG268" s="85"/>
      <c r="AH268" s="85"/>
      <c r="AI268" s="85"/>
      <c r="AJ268" s="85"/>
      <c r="AK268" s="85"/>
      <c r="AL268" s="85"/>
      <c r="AM268" s="85"/>
      <c r="AN268" s="85"/>
      <c r="AO268" s="85"/>
      <c r="AP268" s="85"/>
      <c r="AQ268" s="85"/>
      <c r="AR268" s="85"/>
      <c r="AS268" s="85"/>
      <c r="AT268" s="85"/>
      <c r="AU268" s="85"/>
      <c r="AV268" s="85"/>
      <c r="AW268" s="85"/>
      <c r="AX268" s="85"/>
      <c r="AY268" s="85"/>
      <c r="AZ268" s="85"/>
      <c r="BA268" s="85"/>
      <c r="BB268" s="85"/>
      <c r="BC268" s="85"/>
      <c r="BD268" s="85"/>
      <c r="BE268" s="85"/>
      <c r="BF268" s="85"/>
      <c r="BG268" s="85"/>
      <c r="BH268" s="85"/>
      <c r="BI268" s="85"/>
      <c r="BJ268" s="85"/>
      <c r="BK268" s="85"/>
      <c r="BL268" s="85"/>
      <c r="BM268" s="85"/>
      <c r="BN268" s="85"/>
      <c r="BO268" s="85"/>
      <c r="BP268" s="85"/>
      <c r="BQ268" s="85"/>
      <c r="BR268" s="85"/>
      <c r="BS268" s="85"/>
      <c r="BT268" s="85"/>
      <c r="BU268" s="85"/>
      <c r="BV268" s="85"/>
      <c r="BW268" s="85"/>
      <c r="BX268" s="85"/>
      <c r="BY268" s="85"/>
      <c r="BZ268" s="85"/>
      <c r="CA268" s="85"/>
      <c r="CB268" s="85"/>
      <c r="CC268" s="85"/>
      <c r="CD268" s="85"/>
      <c r="CE268" s="85"/>
      <c r="CF268" s="85"/>
      <c r="CG268" s="85"/>
      <c r="CH268" s="85"/>
      <c r="CI268" s="85"/>
      <c r="CJ268" s="85"/>
    </row>
    <row r="269" spans="1:88" x14ac:dyDescent="0.25">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c r="AA269" s="85"/>
      <c r="AB269" s="85"/>
      <c r="AC269" s="85"/>
      <c r="AD269" s="85"/>
      <c r="AE269" s="85"/>
      <c r="AF269" s="85"/>
      <c r="AG269" s="85"/>
      <c r="AH269" s="85"/>
      <c r="AI269" s="85"/>
      <c r="AJ269" s="85"/>
      <c r="AK269" s="85"/>
      <c r="AL269" s="85"/>
      <c r="AM269" s="85"/>
      <c r="AN269" s="85"/>
      <c r="AO269" s="85"/>
      <c r="AP269" s="85"/>
      <c r="AQ269" s="85"/>
      <c r="AR269" s="85"/>
      <c r="AS269" s="85"/>
      <c r="AT269" s="85"/>
      <c r="AU269" s="85"/>
      <c r="AV269" s="85"/>
      <c r="AW269" s="85"/>
      <c r="AX269" s="85"/>
      <c r="AY269" s="85"/>
      <c r="AZ269" s="85"/>
      <c r="BA269" s="85"/>
      <c r="BB269" s="85"/>
      <c r="BC269" s="85"/>
      <c r="BD269" s="85"/>
      <c r="BE269" s="85"/>
      <c r="BF269" s="85"/>
      <c r="BG269" s="85"/>
      <c r="BH269" s="85"/>
      <c r="BI269" s="85"/>
      <c r="BJ269" s="85"/>
      <c r="BK269" s="85"/>
      <c r="BL269" s="85"/>
      <c r="BM269" s="85"/>
      <c r="BN269" s="85"/>
      <c r="BO269" s="85"/>
      <c r="BP269" s="85"/>
      <c r="BQ269" s="85"/>
      <c r="BR269" s="85"/>
      <c r="BS269" s="85"/>
      <c r="BT269" s="85"/>
      <c r="BU269" s="85"/>
      <c r="BV269" s="85"/>
      <c r="BW269" s="85"/>
      <c r="BX269" s="85"/>
      <c r="BY269" s="85"/>
      <c r="BZ269" s="85"/>
      <c r="CA269" s="85"/>
      <c r="CB269" s="85"/>
      <c r="CC269" s="85"/>
      <c r="CD269" s="85"/>
      <c r="CE269" s="85"/>
      <c r="CF269" s="85"/>
      <c r="CG269" s="85"/>
      <c r="CH269" s="85"/>
      <c r="CI269" s="85"/>
      <c r="CJ269" s="85"/>
    </row>
    <row r="270" spans="1:88" x14ac:dyDescent="0.25">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85"/>
      <c r="AQ270" s="85"/>
      <c r="AR270" s="85"/>
      <c r="AS270" s="85"/>
      <c r="AT270" s="85"/>
      <c r="AU270" s="85"/>
      <c r="AV270" s="85"/>
      <c r="AW270" s="85"/>
      <c r="AX270" s="85"/>
      <c r="AY270" s="85"/>
      <c r="AZ270" s="85"/>
      <c r="BA270" s="85"/>
      <c r="BB270" s="85"/>
      <c r="BC270" s="85"/>
      <c r="BD270" s="85"/>
      <c r="BE270" s="85"/>
      <c r="BF270" s="85"/>
      <c r="BG270" s="85"/>
      <c r="BH270" s="85"/>
      <c r="BI270" s="85"/>
      <c r="BJ270" s="85"/>
      <c r="BK270" s="85"/>
      <c r="BL270" s="85"/>
      <c r="BM270" s="85"/>
      <c r="BN270" s="85"/>
      <c r="BO270" s="85"/>
      <c r="BP270" s="85"/>
      <c r="BQ270" s="85"/>
      <c r="BR270" s="85"/>
      <c r="BS270" s="85"/>
      <c r="BT270" s="85"/>
      <c r="BU270" s="85"/>
      <c r="BV270" s="85"/>
      <c r="BW270" s="85"/>
      <c r="BX270" s="85"/>
      <c r="BY270" s="85"/>
      <c r="BZ270" s="85"/>
      <c r="CA270" s="85"/>
      <c r="CB270" s="85"/>
      <c r="CC270" s="85"/>
      <c r="CD270" s="85"/>
      <c r="CE270" s="85"/>
      <c r="CF270" s="85"/>
      <c r="CG270" s="85"/>
      <c r="CH270" s="85"/>
      <c r="CI270" s="85"/>
      <c r="CJ270" s="85"/>
    </row>
    <row r="271" spans="1:88" x14ac:dyDescent="0.25">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c r="AA271" s="85"/>
      <c r="AB271" s="85"/>
      <c r="AC271" s="85"/>
      <c r="AD271" s="85"/>
      <c r="AE271" s="85"/>
      <c r="AF271" s="85"/>
      <c r="AG271" s="85"/>
      <c r="AH271" s="85"/>
      <c r="AI271" s="85"/>
      <c r="AJ271" s="85"/>
      <c r="AK271" s="85"/>
      <c r="AL271" s="85"/>
      <c r="AM271" s="85"/>
      <c r="AN271" s="85"/>
      <c r="AO271" s="85"/>
      <c r="AP271" s="85"/>
      <c r="AQ271" s="85"/>
      <c r="AR271" s="85"/>
      <c r="AS271" s="85"/>
      <c r="AT271" s="85"/>
      <c r="AU271" s="85"/>
      <c r="AV271" s="85"/>
      <c r="AW271" s="85"/>
      <c r="AX271" s="85"/>
      <c r="AY271" s="85"/>
      <c r="AZ271" s="85"/>
      <c r="BA271" s="85"/>
      <c r="BB271" s="85"/>
      <c r="BC271" s="85"/>
      <c r="BD271" s="85"/>
      <c r="BE271" s="85"/>
      <c r="BF271" s="85"/>
      <c r="BG271" s="85"/>
      <c r="BH271" s="85"/>
      <c r="BI271" s="85"/>
      <c r="BJ271" s="85"/>
      <c r="BK271" s="85"/>
      <c r="BL271" s="85"/>
      <c r="BM271" s="85"/>
      <c r="BN271" s="85"/>
      <c r="BO271" s="85"/>
      <c r="BP271" s="85"/>
      <c r="BQ271" s="85"/>
      <c r="BR271" s="85"/>
      <c r="BS271" s="85"/>
      <c r="BT271" s="85"/>
      <c r="BU271" s="85"/>
      <c r="BV271" s="85"/>
      <c r="BW271" s="85"/>
      <c r="BX271" s="85"/>
      <c r="BY271" s="85"/>
      <c r="BZ271" s="85"/>
      <c r="CA271" s="85"/>
      <c r="CB271" s="85"/>
      <c r="CC271" s="85"/>
      <c r="CD271" s="85"/>
      <c r="CE271" s="85"/>
      <c r="CF271" s="85"/>
      <c r="CG271" s="85"/>
      <c r="CH271" s="85"/>
      <c r="CI271" s="85"/>
      <c r="CJ271" s="85"/>
    </row>
    <row r="272" spans="1:88" x14ac:dyDescent="0.25">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c r="AA272" s="85"/>
      <c r="AB272" s="85"/>
      <c r="AC272" s="85"/>
      <c r="AD272" s="85"/>
      <c r="AE272" s="85"/>
      <c r="AF272" s="85"/>
      <c r="AG272" s="85"/>
      <c r="AH272" s="85"/>
      <c r="AI272" s="85"/>
      <c r="AJ272" s="85"/>
      <c r="AK272" s="85"/>
      <c r="AL272" s="85"/>
      <c r="AM272" s="85"/>
      <c r="AN272" s="85"/>
      <c r="AO272" s="85"/>
      <c r="AP272" s="85"/>
      <c r="AQ272" s="85"/>
      <c r="AR272" s="85"/>
      <c r="AS272" s="85"/>
      <c r="AT272" s="85"/>
      <c r="AU272" s="85"/>
      <c r="AV272" s="85"/>
      <c r="AW272" s="85"/>
      <c r="AX272" s="85"/>
      <c r="AY272" s="85"/>
      <c r="AZ272" s="85"/>
      <c r="BA272" s="85"/>
      <c r="BB272" s="85"/>
      <c r="BC272" s="85"/>
      <c r="BD272" s="85"/>
      <c r="BE272" s="85"/>
      <c r="BF272" s="85"/>
      <c r="BG272" s="85"/>
      <c r="BH272" s="85"/>
      <c r="BI272" s="85"/>
      <c r="BJ272" s="85"/>
      <c r="BK272" s="85"/>
      <c r="BL272" s="85"/>
      <c r="BM272" s="85"/>
      <c r="BN272" s="85"/>
      <c r="BO272" s="85"/>
      <c r="BP272" s="85"/>
      <c r="BQ272" s="85"/>
      <c r="BR272" s="85"/>
      <c r="BS272" s="85"/>
      <c r="BT272" s="85"/>
      <c r="BU272" s="85"/>
      <c r="BV272" s="85"/>
      <c r="BW272" s="85"/>
      <c r="BX272" s="85"/>
      <c r="BY272" s="85"/>
      <c r="BZ272" s="85"/>
      <c r="CA272" s="85"/>
      <c r="CB272" s="85"/>
      <c r="CC272" s="85"/>
      <c r="CD272" s="85"/>
      <c r="CE272" s="85"/>
      <c r="CF272" s="85"/>
      <c r="CG272" s="85"/>
      <c r="CH272" s="85"/>
      <c r="CI272" s="85"/>
      <c r="CJ272" s="85"/>
    </row>
    <row r="273" spans="1:88" x14ac:dyDescent="0.25">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c r="AA273" s="85"/>
      <c r="AB273" s="85"/>
      <c r="AC273" s="85"/>
      <c r="AD273" s="85"/>
      <c r="AE273" s="85"/>
      <c r="AF273" s="85"/>
      <c r="AG273" s="85"/>
      <c r="AH273" s="85"/>
      <c r="AI273" s="85"/>
      <c r="AJ273" s="85"/>
      <c r="AK273" s="85"/>
      <c r="AL273" s="85"/>
      <c r="AM273" s="85"/>
      <c r="AN273" s="85"/>
      <c r="AO273" s="85"/>
      <c r="AP273" s="85"/>
      <c r="AQ273" s="85"/>
      <c r="AR273" s="85"/>
      <c r="AS273" s="85"/>
      <c r="AT273" s="85"/>
      <c r="AU273" s="85"/>
      <c r="AV273" s="85"/>
      <c r="AW273" s="85"/>
      <c r="AX273" s="85"/>
      <c r="AY273" s="85"/>
      <c r="AZ273" s="85"/>
      <c r="BA273" s="85"/>
      <c r="BB273" s="85"/>
      <c r="BC273" s="85"/>
      <c r="BD273" s="85"/>
      <c r="BE273" s="85"/>
      <c r="BF273" s="85"/>
      <c r="BG273" s="85"/>
      <c r="BH273" s="85"/>
      <c r="BI273" s="85"/>
      <c r="BJ273" s="85"/>
      <c r="BK273" s="85"/>
      <c r="BL273" s="85"/>
      <c r="BM273" s="85"/>
      <c r="BN273" s="85"/>
      <c r="BO273" s="85"/>
      <c r="BP273" s="85"/>
      <c r="BQ273" s="85"/>
      <c r="BR273" s="85"/>
      <c r="BS273" s="85"/>
      <c r="BT273" s="85"/>
      <c r="BU273" s="85"/>
      <c r="BV273" s="85"/>
      <c r="BW273" s="85"/>
      <c r="BX273" s="85"/>
      <c r="BY273" s="85"/>
      <c r="BZ273" s="85"/>
      <c r="CA273" s="85"/>
      <c r="CB273" s="85"/>
      <c r="CC273" s="85"/>
      <c r="CD273" s="85"/>
      <c r="CE273" s="85"/>
      <c r="CF273" s="85"/>
      <c r="CG273" s="85"/>
      <c r="CH273" s="85"/>
      <c r="CI273" s="85"/>
      <c r="CJ273" s="85"/>
    </row>
    <row r="274" spans="1:88" x14ac:dyDescent="0.25">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c r="AA274" s="85"/>
      <c r="AB274" s="85"/>
      <c r="AC274" s="85"/>
      <c r="AD274" s="85"/>
      <c r="AE274" s="85"/>
      <c r="AF274" s="85"/>
      <c r="AG274" s="85"/>
      <c r="AH274" s="85"/>
      <c r="AI274" s="85"/>
      <c r="AJ274" s="85"/>
      <c r="AK274" s="85"/>
      <c r="AL274" s="85"/>
      <c r="AM274" s="85"/>
      <c r="AN274" s="85"/>
      <c r="AO274" s="85"/>
      <c r="AP274" s="85"/>
      <c r="AQ274" s="85"/>
      <c r="AR274" s="85"/>
      <c r="AS274" s="85"/>
      <c r="AT274" s="85"/>
      <c r="AU274" s="85"/>
      <c r="AV274" s="85"/>
      <c r="AW274" s="85"/>
      <c r="AX274" s="85"/>
      <c r="AY274" s="85"/>
      <c r="AZ274" s="85"/>
      <c r="BA274" s="85"/>
      <c r="BB274" s="85"/>
      <c r="BC274" s="85"/>
      <c r="BD274" s="85"/>
      <c r="BE274" s="85"/>
      <c r="BF274" s="85"/>
      <c r="BG274" s="85"/>
      <c r="BH274" s="85"/>
      <c r="BI274" s="85"/>
      <c r="BJ274" s="85"/>
      <c r="BK274" s="85"/>
      <c r="BL274" s="85"/>
      <c r="BM274" s="85"/>
      <c r="BN274" s="85"/>
      <c r="BO274" s="85"/>
      <c r="BP274" s="85"/>
      <c r="BQ274" s="85"/>
      <c r="BR274" s="85"/>
      <c r="BS274" s="85"/>
      <c r="BT274" s="85"/>
      <c r="BU274" s="85"/>
      <c r="BV274" s="85"/>
      <c r="BW274" s="85"/>
      <c r="BX274" s="85"/>
      <c r="BY274" s="85"/>
      <c r="BZ274" s="85"/>
      <c r="CA274" s="85"/>
      <c r="CB274" s="85"/>
      <c r="CC274" s="85"/>
      <c r="CD274" s="85"/>
      <c r="CE274" s="85"/>
      <c r="CF274" s="85"/>
      <c r="CG274" s="85"/>
      <c r="CH274" s="85"/>
      <c r="CI274" s="85"/>
      <c r="CJ274" s="85"/>
    </row>
    <row r="275" spans="1:88" x14ac:dyDescent="0.25">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c r="AA275" s="85"/>
      <c r="AB275" s="85"/>
      <c r="AC275" s="85"/>
      <c r="AD275" s="85"/>
      <c r="AE275" s="85"/>
      <c r="AF275" s="85"/>
      <c r="AG275" s="85"/>
      <c r="AH275" s="85"/>
      <c r="AI275" s="85"/>
      <c r="AJ275" s="85"/>
      <c r="AK275" s="85"/>
      <c r="AL275" s="85"/>
      <c r="AM275" s="85"/>
      <c r="AN275" s="85"/>
      <c r="AO275" s="85"/>
      <c r="AP275" s="85"/>
      <c r="AQ275" s="85"/>
      <c r="AR275" s="85"/>
      <c r="AS275" s="85"/>
      <c r="AT275" s="85"/>
      <c r="AU275" s="85"/>
      <c r="AV275" s="85"/>
      <c r="AW275" s="85"/>
      <c r="AX275" s="85"/>
      <c r="AY275" s="85"/>
      <c r="AZ275" s="85"/>
      <c r="BA275" s="85"/>
      <c r="BB275" s="85"/>
      <c r="BC275" s="85"/>
      <c r="BD275" s="85"/>
      <c r="BE275" s="85"/>
      <c r="BF275" s="85"/>
      <c r="BG275" s="85"/>
      <c r="BH275" s="85"/>
      <c r="BI275" s="85"/>
      <c r="BJ275" s="85"/>
      <c r="BK275" s="85"/>
      <c r="BL275" s="85"/>
      <c r="BM275" s="85"/>
      <c r="BN275" s="85"/>
      <c r="BO275" s="85"/>
      <c r="BP275" s="85"/>
      <c r="BQ275" s="85"/>
      <c r="BR275" s="85"/>
      <c r="BS275" s="85"/>
      <c r="BT275" s="85"/>
      <c r="BU275" s="85"/>
      <c r="BV275" s="85"/>
      <c r="BW275" s="85"/>
      <c r="BX275" s="85"/>
      <c r="BY275" s="85"/>
      <c r="BZ275" s="85"/>
      <c r="CA275" s="85"/>
      <c r="CB275" s="85"/>
      <c r="CC275" s="85"/>
      <c r="CD275" s="85"/>
      <c r="CE275" s="85"/>
      <c r="CF275" s="85"/>
      <c r="CG275" s="85"/>
      <c r="CH275" s="85"/>
      <c r="CI275" s="85"/>
      <c r="CJ275" s="85"/>
    </row>
    <row r="276" spans="1:88" x14ac:dyDescent="0.25">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c r="AA276" s="85"/>
      <c r="AB276" s="85"/>
      <c r="AC276" s="85"/>
      <c r="AD276" s="85"/>
      <c r="AE276" s="85"/>
      <c r="AF276" s="85"/>
      <c r="AG276" s="85"/>
      <c r="AH276" s="85"/>
      <c r="AI276" s="85"/>
      <c r="AJ276" s="85"/>
      <c r="AK276" s="85"/>
      <c r="AL276" s="85"/>
      <c r="AM276" s="85"/>
      <c r="AN276" s="85"/>
      <c r="AO276" s="85"/>
      <c r="AP276" s="85"/>
      <c r="AQ276" s="85"/>
      <c r="AR276" s="85"/>
      <c r="AS276" s="85"/>
      <c r="AT276" s="85"/>
      <c r="AU276" s="85"/>
      <c r="AV276" s="85"/>
      <c r="AW276" s="85"/>
      <c r="AX276" s="85"/>
      <c r="AY276" s="85"/>
      <c r="AZ276" s="85"/>
      <c r="BA276" s="85"/>
      <c r="BB276" s="85"/>
      <c r="BC276" s="85"/>
      <c r="BD276" s="85"/>
      <c r="BE276" s="85"/>
      <c r="BF276" s="85"/>
      <c r="BG276" s="85"/>
      <c r="BH276" s="85"/>
      <c r="BI276" s="85"/>
      <c r="BJ276" s="85"/>
      <c r="BK276" s="85"/>
      <c r="BL276" s="85"/>
      <c r="BM276" s="85"/>
      <c r="BN276" s="85"/>
      <c r="BO276" s="85"/>
      <c r="BP276" s="85"/>
      <c r="BQ276" s="85"/>
      <c r="BR276" s="85"/>
      <c r="BS276" s="85"/>
      <c r="BT276" s="85"/>
      <c r="BU276" s="85"/>
      <c r="BV276" s="85"/>
      <c r="BW276" s="85"/>
      <c r="BX276" s="85"/>
      <c r="BY276" s="85"/>
      <c r="BZ276" s="85"/>
      <c r="CA276" s="85"/>
      <c r="CB276" s="85"/>
      <c r="CC276" s="85"/>
      <c r="CD276" s="85"/>
      <c r="CE276" s="85"/>
      <c r="CF276" s="85"/>
      <c r="CG276" s="85"/>
      <c r="CH276" s="85"/>
      <c r="CI276" s="85"/>
      <c r="CJ276" s="85"/>
    </row>
    <row r="277" spans="1:88" x14ac:dyDescent="0.25">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c r="AA277" s="85"/>
      <c r="AB277" s="85"/>
      <c r="AC277" s="85"/>
      <c r="AD277" s="85"/>
      <c r="AE277" s="85"/>
      <c r="AF277" s="85"/>
      <c r="AG277" s="85"/>
      <c r="AH277" s="85"/>
      <c r="AI277" s="85"/>
      <c r="AJ277" s="85"/>
      <c r="AK277" s="85"/>
      <c r="AL277" s="85"/>
      <c r="AM277" s="85"/>
      <c r="AN277" s="85"/>
      <c r="AO277" s="85"/>
      <c r="AP277" s="85"/>
      <c r="AQ277" s="85"/>
      <c r="AR277" s="85"/>
      <c r="AS277" s="85"/>
      <c r="AT277" s="85"/>
      <c r="AU277" s="85"/>
      <c r="AV277" s="85"/>
      <c r="AW277" s="85"/>
      <c r="AX277" s="85"/>
      <c r="AY277" s="85"/>
      <c r="AZ277" s="85"/>
      <c r="BA277" s="85"/>
      <c r="BB277" s="85"/>
      <c r="BC277" s="85"/>
      <c r="BD277" s="85"/>
      <c r="BE277" s="85"/>
      <c r="BF277" s="85"/>
      <c r="BG277" s="85"/>
      <c r="BH277" s="85"/>
      <c r="BI277" s="85"/>
      <c r="BJ277" s="85"/>
      <c r="BK277" s="85"/>
      <c r="BL277" s="85"/>
      <c r="BM277" s="85"/>
      <c r="BN277" s="85"/>
      <c r="BO277" s="85"/>
      <c r="BP277" s="85"/>
      <c r="BQ277" s="85"/>
      <c r="BR277" s="85"/>
      <c r="BS277" s="85"/>
      <c r="BT277" s="85"/>
      <c r="BU277" s="85"/>
      <c r="BV277" s="85"/>
      <c r="BW277" s="85"/>
      <c r="BX277" s="85"/>
      <c r="BY277" s="85"/>
      <c r="BZ277" s="85"/>
      <c r="CA277" s="85"/>
      <c r="CB277" s="85"/>
      <c r="CC277" s="85"/>
      <c r="CD277" s="85"/>
      <c r="CE277" s="85"/>
      <c r="CF277" s="85"/>
      <c r="CG277" s="85"/>
      <c r="CH277" s="85"/>
      <c r="CI277" s="85"/>
      <c r="CJ277" s="85"/>
    </row>
    <row r="278" spans="1:88" x14ac:dyDescent="0.25">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c r="AA278" s="85"/>
      <c r="AB278" s="85"/>
      <c r="AC278" s="85"/>
      <c r="AD278" s="85"/>
      <c r="AE278" s="85"/>
      <c r="AF278" s="85"/>
      <c r="AG278" s="85"/>
      <c r="AH278" s="85"/>
      <c r="AI278" s="85"/>
      <c r="AJ278" s="85"/>
      <c r="AK278" s="85"/>
      <c r="AL278" s="85"/>
      <c r="AM278" s="85"/>
      <c r="AN278" s="85"/>
      <c r="AO278" s="85"/>
      <c r="AP278" s="85"/>
      <c r="AQ278" s="85"/>
      <c r="AR278" s="85"/>
      <c r="AS278" s="85"/>
      <c r="AT278" s="85"/>
      <c r="AU278" s="85"/>
      <c r="AV278" s="85"/>
      <c r="AW278" s="85"/>
      <c r="AX278" s="85"/>
      <c r="AY278" s="85"/>
      <c r="AZ278" s="85"/>
      <c r="BA278" s="85"/>
      <c r="BB278" s="85"/>
      <c r="BC278" s="85"/>
      <c r="BD278" s="85"/>
      <c r="BE278" s="85"/>
      <c r="BF278" s="85"/>
      <c r="BG278" s="85"/>
      <c r="BH278" s="85"/>
      <c r="BI278" s="85"/>
      <c r="BJ278" s="85"/>
      <c r="BK278" s="85"/>
      <c r="BL278" s="85"/>
      <c r="BM278" s="85"/>
      <c r="BN278" s="85"/>
      <c r="BO278" s="85"/>
      <c r="BP278" s="85"/>
      <c r="BQ278" s="85"/>
      <c r="BR278" s="85"/>
      <c r="BS278" s="85"/>
      <c r="BT278" s="85"/>
      <c r="BU278" s="85"/>
      <c r="BV278" s="85"/>
      <c r="BW278" s="85"/>
      <c r="BX278" s="85"/>
      <c r="BY278" s="85"/>
      <c r="BZ278" s="85"/>
      <c r="CA278" s="85"/>
      <c r="CB278" s="85"/>
      <c r="CC278" s="85"/>
      <c r="CD278" s="85"/>
      <c r="CE278" s="85"/>
      <c r="CF278" s="85"/>
      <c r="CG278" s="85"/>
      <c r="CH278" s="85"/>
      <c r="CI278" s="85"/>
      <c r="CJ278" s="85"/>
    </row>
    <row r="279" spans="1:88" x14ac:dyDescent="0.25">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c r="AA279" s="85"/>
      <c r="AB279" s="85"/>
      <c r="AC279" s="85"/>
      <c r="AD279" s="85"/>
      <c r="AE279" s="85"/>
      <c r="AF279" s="85"/>
      <c r="AG279" s="85"/>
      <c r="AH279" s="85"/>
      <c r="AI279" s="85"/>
      <c r="AJ279" s="85"/>
      <c r="AK279" s="85"/>
      <c r="AL279" s="85"/>
      <c r="AM279" s="85"/>
      <c r="AN279" s="85"/>
      <c r="AO279" s="85"/>
      <c r="AP279" s="85"/>
      <c r="AQ279" s="85"/>
      <c r="AR279" s="85"/>
      <c r="AS279" s="85"/>
      <c r="AT279" s="85"/>
      <c r="AU279" s="85"/>
      <c r="AV279" s="85"/>
      <c r="AW279" s="85"/>
      <c r="AX279" s="85"/>
      <c r="AY279" s="85"/>
      <c r="AZ279" s="85"/>
      <c r="BA279" s="85"/>
      <c r="BB279" s="85"/>
      <c r="BC279" s="85"/>
      <c r="BD279" s="85"/>
      <c r="BE279" s="85"/>
      <c r="BF279" s="85"/>
      <c r="BG279" s="85"/>
      <c r="BH279" s="85"/>
      <c r="BI279" s="85"/>
      <c r="BJ279" s="85"/>
      <c r="BK279" s="85"/>
      <c r="BL279" s="85"/>
      <c r="BM279" s="85"/>
      <c r="BN279" s="85"/>
      <c r="BO279" s="85"/>
      <c r="BP279" s="85"/>
      <c r="BQ279" s="85"/>
      <c r="BR279" s="85"/>
      <c r="BS279" s="85"/>
      <c r="BT279" s="85"/>
      <c r="BU279" s="85"/>
      <c r="BV279" s="85"/>
      <c r="BW279" s="85"/>
      <c r="BX279" s="85"/>
      <c r="BY279" s="85"/>
      <c r="BZ279" s="85"/>
      <c r="CA279" s="85"/>
      <c r="CB279" s="85"/>
      <c r="CC279" s="85"/>
      <c r="CD279" s="85"/>
      <c r="CE279" s="85"/>
      <c r="CF279" s="85"/>
      <c r="CG279" s="85"/>
      <c r="CH279" s="85"/>
      <c r="CI279" s="85"/>
      <c r="CJ279" s="85"/>
    </row>
    <row r="280" spans="1:88" x14ac:dyDescent="0.25">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c r="AA280" s="85"/>
      <c r="AB280" s="85"/>
      <c r="AC280" s="85"/>
      <c r="AD280" s="85"/>
      <c r="AE280" s="85"/>
      <c r="AF280" s="85"/>
      <c r="AG280" s="85"/>
      <c r="AH280" s="85"/>
      <c r="AI280" s="85"/>
      <c r="AJ280" s="85"/>
      <c r="AK280" s="85"/>
      <c r="AL280" s="85"/>
      <c r="AM280" s="85"/>
      <c r="AN280" s="85"/>
      <c r="AO280" s="85"/>
      <c r="AP280" s="85"/>
      <c r="AQ280" s="85"/>
      <c r="AR280" s="85"/>
      <c r="AS280" s="85"/>
      <c r="AT280" s="85"/>
      <c r="AU280" s="85"/>
      <c r="AV280" s="85"/>
      <c r="AW280" s="85"/>
      <c r="AX280" s="85"/>
      <c r="AY280" s="85"/>
      <c r="AZ280" s="85"/>
      <c r="BA280" s="85"/>
      <c r="BB280" s="85"/>
      <c r="BC280" s="85"/>
      <c r="BD280" s="85"/>
      <c r="BE280" s="85"/>
      <c r="BF280" s="85"/>
      <c r="BG280" s="85"/>
      <c r="BH280" s="85"/>
      <c r="BI280" s="85"/>
      <c r="BJ280" s="85"/>
      <c r="BK280" s="85"/>
      <c r="BL280" s="85"/>
      <c r="BM280" s="85"/>
      <c r="BN280" s="85"/>
      <c r="BO280" s="85"/>
      <c r="BP280" s="85"/>
      <c r="BQ280" s="85"/>
      <c r="BR280" s="85"/>
      <c r="BS280" s="85"/>
      <c r="BT280" s="85"/>
      <c r="BU280" s="85"/>
      <c r="BV280" s="85"/>
      <c r="BW280" s="85"/>
      <c r="BX280" s="85"/>
      <c r="BY280" s="85"/>
      <c r="BZ280" s="85"/>
      <c r="CA280" s="85"/>
      <c r="CB280" s="85"/>
      <c r="CC280" s="85"/>
      <c r="CD280" s="85"/>
      <c r="CE280" s="85"/>
      <c r="CF280" s="85"/>
      <c r="CG280" s="85"/>
      <c r="CH280" s="85"/>
      <c r="CI280" s="85"/>
      <c r="CJ280" s="85"/>
    </row>
    <row r="281" spans="1:88" x14ac:dyDescent="0.25">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c r="AA281" s="85"/>
      <c r="AB281" s="85"/>
      <c r="AC281" s="85"/>
      <c r="AD281" s="85"/>
      <c r="AE281" s="85"/>
      <c r="AF281" s="85"/>
      <c r="AG281" s="85"/>
      <c r="AH281" s="85"/>
      <c r="AI281" s="85"/>
      <c r="AJ281" s="85"/>
      <c r="AK281" s="85"/>
      <c r="AL281" s="85"/>
      <c r="AM281" s="85"/>
      <c r="AN281" s="85"/>
      <c r="AO281" s="85"/>
      <c r="AP281" s="85"/>
      <c r="AQ281" s="85"/>
      <c r="AR281" s="85"/>
      <c r="AS281" s="85"/>
      <c r="AT281" s="85"/>
      <c r="AU281" s="85"/>
      <c r="AV281" s="85"/>
      <c r="AW281" s="85"/>
      <c r="AX281" s="85"/>
      <c r="AY281" s="85"/>
      <c r="AZ281" s="85"/>
      <c r="BA281" s="85"/>
      <c r="BB281" s="85"/>
      <c r="BC281" s="85"/>
      <c r="BD281" s="85"/>
      <c r="BE281" s="85"/>
      <c r="BF281" s="85"/>
      <c r="BG281" s="85"/>
      <c r="BH281" s="85"/>
      <c r="BI281" s="85"/>
      <c r="BJ281" s="85"/>
      <c r="BK281" s="85"/>
      <c r="BL281" s="85"/>
      <c r="BM281" s="85"/>
      <c r="BN281" s="85"/>
      <c r="BO281" s="85"/>
      <c r="BP281" s="85"/>
      <c r="BQ281" s="85"/>
      <c r="BR281" s="85"/>
      <c r="BS281" s="85"/>
      <c r="BT281" s="85"/>
      <c r="BU281" s="85"/>
      <c r="BV281" s="85"/>
      <c r="BW281" s="85"/>
      <c r="BX281" s="85"/>
      <c r="BY281" s="85"/>
      <c r="BZ281" s="85"/>
      <c r="CA281" s="85"/>
      <c r="CB281" s="85"/>
      <c r="CC281" s="85"/>
      <c r="CD281" s="85"/>
      <c r="CE281" s="85"/>
      <c r="CF281" s="85"/>
      <c r="CG281" s="85"/>
      <c r="CH281" s="85"/>
      <c r="CI281" s="85"/>
      <c r="CJ281" s="85"/>
    </row>
    <row r="282" spans="1:88" x14ac:dyDescent="0.25">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c r="AA282" s="85"/>
      <c r="AB282" s="85"/>
      <c r="AC282" s="85"/>
      <c r="AD282" s="85"/>
      <c r="AE282" s="85"/>
      <c r="AF282" s="85"/>
      <c r="AG282" s="85"/>
      <c r="AH282" s="85"/>
      <c r="AI282" s="85"/>
      <c r="AJ282" s="85"/>
      <c r="AK282" s="85"/>
      <c r="AL282" s="85"/>
      <c r="AM282" s="85"/>
      <c r="AN282" s="85"/>
      <c r="AO282" s="85"/>
      <c r="AP282" s="85"/>
      <c r="AQ282" s="85"/>
      <c r="AR282" s="85"/>
      <c r="AS282" s="85"/>
      <c r="AT282" s="85"/>
      <c r="AU282" s="85"/>
      <c r="AV282" s="85"/>
      <c r="AW282" s="85"/>
      <c r="AX282" s="85"/>
      <c r="AY282" s="85"/>
      <c r="AZ282" s="85"/>
      <c r="BA282" s="85"/>
      <c r="BB282" s="85"/>
      <c r="BC282" s="85"/>
      <c r="BD282" s="85"/>
      <c r="BE282" s="85"/>
      <c r="BF282" s="85"/>
      <c r="BG282" s="85"/>
      <c r="BH282" s="85"/>
      <c r="BI282" s="85"/>
      <c r="BJ282" s="85"/>
      <c r="BK282" s="85"/>
      <c r="BL282" s="85"/>
      <c r="BM282" s="85"/>
      <c r="BN282" s="85"/>
      <c r="BO282" s="85"/>
      <c r="BP282" s="85"/>
      <c r="BQ282" s="85"/>
      <c r="BR282" s="85"/>
      <c r="BS282" s="85"/>
      <c r="BT282" s="85"/>
      <c r="BU282" s="85"/>
      <c r="BV282" s="85"/>
      <c r="BW282" s="85"/>
      <c r="BX282" s="85"/>
      <c r="BY282" s="85"/>
      <c r="BZ282" s="85"/>
      <c r="CA282" s="85"/>
      <c r="CB282" s="85"/>
      <c r="CC282" s="85"/>
      <c r="CD282" s="85"/>
      <c r="CE282" s="85"/>
      <c r="CF282" s="85"/>
      <c r="CG282" s="85"/>
      <c r="CH282" s="85"/>
      <c r="CI282" s="85"/>
      <c r="CJ282" s="85"/>
    </row>
    <row r="283" spans="1:88" x14ac:dyDescent="0.25">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c r="AA283" s="85"/>
      <c r="AB283" s="85"/>
      <c r="AC283" s="85"/>
      <c r="AD283" s="85"/>
      <c r="AE283" s="85"/>
      <c r="AF283" s="85"/>
      <c r="AG283" s="85"/>
      <c r="AH283" s="85"/>
      <c r="AI283" s="85"/>
      <c r="AJ283" s="85"/>
      <c r="AK283" s="85"/>
      <c r="AL283" s="85"/>
      <c r="AM283" s="85"/>
      <c r="AN283" s="85"/>
      <c r="AO283" s="85"/>
      <c r="AP283" s="85"/>
      <c r="AQ283" s="85"/>
      <c r="AR283" s="85"/>
      <c r="AS283" s="85"/>
      <c r="AT283" s="85"/>
      <c r="AU283" s="85"/>
      <c r="AV283" s="85"/>
      <c r="AW283" s="85"/>
      <c r="AX283" s="85"/>
      <c r="AY283" s="85"/>
      <c r="AZ283" s="85"/>
      <c r="BA283" s="85"/>
      <c r="BB283" s="85"/>
      <c r="BC283" s="85"/>
      <c r="BD283" s="85"/>
      <c r="BE283" s="85"/>
      <c r="BF283" s="85"/>
      <c r="BG283" s="85"/>
      <c r="BH283" s="85"/>
      <c r="BI283" s="85"/>
      <c r="BJ283" s="85"/>
      <c r="BK283" s="85"/>
      <c r="BL283" s="85"/>
      <c r="BM283" s="85"/>
      <c r="BN283" s="85"/>
      <c r="BO283" s="85"/>
      <c r="BP283" s="85"/>
      <c r="BQ283" s="85"/>
      <c r="BR283" s="85"/>
      <c r="BS283" s="85"/>
      <c r="BT283" s="85"/>
      <c r="BU283" s="85"/>
      <c r="BV283" s="85"/>
      <c r="BW283" s="85"/>
      <c r="BX283" s="85"/>
      <c r="BY283" s="85"/>
      <c r="BZ283" s="85"/>
      <c r="CA283" s="85"/>
      <c r="CB283" s="85"/>
      <c r="CC283" s="85"/>
      <c r="CD283" s="85"/>
      <c r="CE283" s="85"/>
      <c r="CF283" s="85"/>
      <c r="CG283" s="85"/>
      <c r="CH283" s="85"/>
      <c r="CI283" s="85"/>
      <c r="CJ283" s="85"/>
    </row>
    <row r="284" spans="1:88" x14ac:dyDescent="0.25">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c r="AA284" s="85"/>
      <c r="AB284" s="85"/>
      <c r="AC284" s="85"/>
      <c r="AD284" s="85"/>
      <c r="AE284" s="85"/>
      <c r="AF284" s="85"/>
      <c r="AG284" s="85"/>
      <c r="AH284" s="85"/>
      <c r="AI284" s="85"/>
      <c r="AJ284" s="85"/>
      <c r="AK284" s="85"/>
      <c r="AL284" s="85"/>
      <c r="AM284" s="85"/>
      <c r="AN284" s="85"/>
      <c r="AO284" s="85"/>
      <c r="AP284" s="85"/>
      <c r="AQ284" s="85"/>
      <c r="AR284" s="85"/>
      <c r="AS284" s="85"/>
      <c r="AT284" s="85"/>
      <c r="AU284" s="85"/>
      <c r="AV284" s="85"/>
      <c r="AW284" s="85"/>
      <c r="AX284" s="85"/>
      <c r="AY284" s="85"/>
      <c r="AZ284" s="85"/>
      <c r="BA284" s="85"/>
      <c r="BB284" s="85"/>
      <c r="BC284" s="85"/>
      <c r="BD284" s="85"/>
      <c r="BE284" s="85"/>
      <c r="BF284" s="85"/>
      <c r="BG284" s="85"/>
      <c r="BH284" s="85"/>
      <c r="BI284" s="85"/>
      <c r="BJ284" s="85"/>
      <c r="BK284" s="85"/>
      <c r="BL284" s="85"/>
      <c r="BM284" s="85"/>
      <c r="BN284" s="85"/>
      <c r="BO284" s="85"/>
      <c r="BP284" s="85"/>
      <c r="BQ284" s="85"/>
      <c r="BR284" s="85"/>
      <c r="BS284" s="85"/>
      <c r="BT284" s="85"/>
      <c r="BU284" s="85"/>
      <c r="BV284" s="85"/>
      <c r="BW284" s="85"/>
      <c r="BX284" s="85"/>
      <c r="BY284" s="85"/>
      <c r="BZ284" s="85"/>
      <c r="CA284" s="85"/>
      <c r="CB284" s="85"/>
      <c r="CC284" s="85"/>
      <c r="CD284" s="85"/>
      <c r="CE284" s="85"/>
      <c r="CF284" s="85"/>
      <c r="CG284" s="85"/>
      <c r="CH284" s="85"/>
      <c r="CI284" s="85"/>
      <c r="CJ284" s="85"/>
    </row>
    <row r="285" spans="1:88" x14ac:dyDescent="0.25">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c r="AA285" s="85"/>
      <c r="AB285" s="85"/>
      <c r="AC285" s="85"/>
      <c r="AD285" s="85"/>
      <c r="AE285" s="85"/>
      <c r="AF285" s="85"/>
      <c r="AG285" s="85"/>
      <c r="AH285" s="85"/>
      <c r="AI285" s="85"/>
      <c r="AJ285" s="85"/>
      <c r="AK285" s="85"/>
      <c r="AL285" s="85"/>
      <c r="AM285" s="85"/>
      <c r="AN285" s="85"/>
      <c r="AO285" s="85"/>
      <c r="AP285" s="85"/>
      <c r="AQ285" s="85"/>
      <c r="AR285" s="85"/>
      <c r="AS285" s="85"/>
      <c r="AT285" s="85"/>
      <c r="AU285" s="85"/>
      <c r="AV285" s="85"/>
      <c r="AW285" s="85"/>
      <c r="AX285" s="85"/>
      <c r="AY285" s="85"/>
      <c r="AZ285" s="85"/>
      <c r="BA285" s="85"/>
      <c r="BB285" s="85"/>
      <c r="BC285" s="85"/>
      <c r="BD285" s="85"/>
      <c r="BE285" s="85"/>
      <c r="BF285" s="85"/>
      <c r="BG285" s="85"/>
      <c r="BH285" s="85"/>
      <c r="BI285" s="85"/>
      <c r="BJ285" s="85"/>
      <c r="BK285" s="85"/>
      <c r="BL285" s="85"/>
      <c r="BM285" s="85"/>
      <c r="BN285" s="85"/>
      <c r="BO285" s="85"/>
      <c r="BP285" s="85"/>
      <c r="BQ285" s="85"/>
      <c r="BR285" s="85"/>
      <c r="BS285" s="85"/>
      <c r="BT285" s="85"/>
      <c r="BU285" s="85"/>
      <c r="BV285" s="85"/>
      <c r="BW285" s="85"/>
      <c r="BX285" s="85"/>
      <c r="BY285" s="85"/>
      <c r="BZ285" s="85"/>
      <c r="CA285" s="85"/>
      <c r="CB285" s="85"/>
      <c r="CC285" s="85"/>
      <c r="CD285" s="85"/>
      <c r="CE285" s="85"/>
      <c r="CF285" s="85"/>
      <c r="CG285" s="85"/>
      <c r="CH285" s="85"/>
      <c r="CI285" s="85"/>
      <c r="CJ285" s="85"/>
    </row>
    <row r="286" spans="1:88" x14ac:dyDescent="0.25">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c r="AA286" s="85"/>
      <c r="AB286" s="85"/>
      <c r="AC286" s="85"/>
      <c r="AD286" s="85"/>
      <c r="AE286" s="85"/>
      <c r="AF286" s="85"/>
      <c r="AG286" s="85"/>
      <c r="AH286" s="85"/>
      <c r="AI286" s="85"/>
      <c r="AJ286" s="85"/>
      <c r="AK286" s="85"/>
      <c r="AL286" s="85"/>
      <c r="AM286" s="85"/>
      <c r="AN286" s="85"/>
      <c r="AO286" s="85"/>
      <c r="AP286" s="85"/>
      <c r="AQ286" s="85"/>
      <c r="AR286" s="85"/>
      <c r="AS286" s="85"/>
      <c r="AT286" s="85"/>
      <c r="AU286" s="85"/>
      <c r="AV286" s="85"/>
      <c r="AW286" s="85"/>
      <c r="AX286" s="85"/>
      <c r="AY286" s="85"/>
      <c r="AZ286" s="85"/>
      <c r="BA286" s="85"/>
      <c r="BB286" s="85"/>
      <c r="BC286" s="85"/>
      <c r="BD286" s="85"/>
      <c r="BE286" s="85"/>
      <c r="BF286" s="85"/>
      <c r="BG286" s="85"/>
      <c r="BH286" s="85"/>
      <c r="BI286" s="85"/>
      <c r="BJ286" s="85"/>
      <c r="BK286" s="85"/>
      <c r="BL286" s="85"/>
      <c r="BM286" s="85"/>
      <c r="BN286" s="85"/>
      <c r="BO286" s="85"/>
      <c r="BP286" s="85"/>
      <c r="BQ286" s="85"/>
      <c r="BR286" s="85"/>
      <c r="BS286" s="85"/>
      <c r="BT286" s="85"/>
      <c r="BU286" s="85"/>
      <c r="BV286" s="85"/>
      <c r="BW286" s="85"/>
      <c r="BX286" s="85"/>
      <c r="BY286" s="85"/>
      <c r="BZ286" s="85"/>
      <c r="CA286" s="85"/>
      <c r="CB286" s="85"/>
      <c r="CC286" s="85"/>
      <c r="CD286" s="85"/>
      <c r="CE286" s="85"/>
      <c r="CF286" s="85"/>
      <c r="CG286" s="85"/>
      <c r="CH286" s="85"/>
      <c r="CI286" s="85"/>
      <c r="CJ286" s="85"/>
    </row>
    <row r="287" spans="1:88" x14ac:dyDescent="0.25">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85"/>
      <c r="AQ287" s="85"/>
      <c r="AR287" s="85"/>
      <c r="AS287" s="85"/>
      <c r="AT287" s="85"/>
      <c r="AU287" s="85"/>
      <c r="AV287" s="85"/>
      <c r="AW287" s="85"/>
      <c r="AX287" s="85"/>
      <c r="AY287" s="85"/>
      <c r="AZ287" s="85"/>
      <c r="BA287" s="85"/>
      <c r="BB287" s="85"/>
      <c r="BC287" s="85"/>
      <c r="BD287" s="85"/>
      <c r="BE287" s="85"/>
      <c r="BF287" s="85"/>
      <c r="BG287" s="85"/>
      <c r="BH287" s="85"/>
      <c r="BI287" s="85"/>
      <c r="BJ287" s="85"/>
      <c r="BK287" s="85"/>
      <c r="BL287" s="85"/>
      <c r="BM287" s="85"/>
      <c r="BN287" s="85"/>
      <c r="BO287" s="85"/>
      <c r="BP287" s="85"/>
      <c r="BQ287" s="85"/>
      <c r="BR287" s="85"/>
      <c r="BS287" s="85"/>
      <c r="BT287" s="85"/>
      <c r="BU287" s="85"/>
      <c r="BV287" s="85"/>
      <c r="BW287" s="85"/>
      <c r="BX287" s="85"/>
      <c r="BY287" s="85"/>
      <c r="BZ287" s="85"/>
      <c r="CA287" s="85"/>
      <c r="CB287" s="85"/>
      <c r="CC287" s="85"/>
      <c r="CD287" s="85"/>
      <c r="CE287" s="85"/>
      <c r="CF287" s="85"/>
      <c r="CG287" s="85"/>
      <c r="CH287" s="85"/>
      <c r="CI287" s="85"/>
      <c r="CJ287" s="85"/>
    </row>
    <row r="288" spans="1:88" x14ac:dyDescent="0.25">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c r="AA288" s="85"/>
      <c r="AB288" s="85"/>
      <c r="AC288" s="85"/>
      <c r="AD288" s="85"/>
      <c r="AE288" s="85"/>
      <c r="AF288" s="85"/>
      <c r="AG288" s="85"/>
      <c r="AH288" s="85"/>
      <c r="AI288" s="85"/>
      <c r="AJ288" s="85"/>
      <c r="AK288" s="85"/>
      <c r="AL288" s="85"/>
      <c r="AM288" s="85"/>
      <c r="AN288" s="85"/>
      <c r="AO288" s="85"/>
      <c r="AP288" s="85"/>
      <c r="AQ288" s="85"/>
      <c r="AR288" s="85"/>
      <c r="AS288" s="85"/>
      <c r="AT288" s="85"/>
      <c r="AU288" s="85"/>
      <c r="AV288" s="85"/>
      <c r="AW288" s="85"/>
      <c r="AX288" s="85"/>
      <c r="AY288" s="85"/>
      <c r="AZ288" s="85"/>
      <c r="BA288" s="85"/>
      <c r="BB288" s="85"/>
      <c r="BC288" s="85"/>
      <c r="BD288" s="85"/>
      <c r="BE288" s="85"/>
      <c r="BF288" s="85"/>
      <c r="BG288" s="85"/>
      <c r="BH288" s="85"/>
      <c r="BI288" s="85"/>
      <c r="BJ288" s="85"/>
      <c r="BK288" s="85"/>
      <c r="BL288" s="85"/>
      <c r="BM288" s="85"/>
      <c r="BN288" s="85"/>
      <c r="BO288" s="85"/>
      <c r="BP288" s="85"/>
      <c r="BQ288" s="85"/>
      <c r="BR288" s="85"/>
      <c r="BS288" s="85"/>
      <c r="BT288" s="85"/>
      <c r="BU288" s="85"/>
      <c r="BV288" s="85"/>
      <c r="BW288" s="85"/>
      <c r="BX288" s="85"/>
      <c r="BY288" s="85"/>
      <c r="BZ288" s="85"/>
      <c r="CA288" s="85"/>
      <c r="CB288" s="85"/>
      <c r="CC288" s="85"/>
      <c r="CD288" s="85"/>
      <c r="CE288" s="85"/>
      <c r="CF288" s="85"/>
      <c r="CG288" s="85"/>
      <c r="CH288" s="85"/>
      <c r="CI288" s="85"/>
      <c r="CJ288" s="85"/>
    </row>
    <row r="289" spans="1:88" x14ac:dyDescent="0.25">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c r="AA289" s="85"/>
      <c r="AB289" s="85"/>
      <c r="AC289" s="85"/>
      <c r="AD289" s="85"/>
      <c r="AE289" s="85"/>
      <c r="AF289" s="85"/>
      <c r="AG289" s="85"/>
      <c r="AH289" s="85"/>
      <c r="AI289" s="85"/>
      <c r="AJ289" s="85"/>
      <c r="AK289" s="85"/>
      <c r="AL289" s="85"/>
      <c r="AM289" s="85"/>
      <c r="AN289" s="85"/>
      <c r="AO289" s="85"/>
      <c r="AP289" s="85"/>
      <c r="AQ289" s="85"/>
      <c r="AR289" s="85"/>
      <c r="AS289" s="85"/>
      <c r="AT289" s="85"/>
      <c r="AU289" s="85"/>
      <c r="AV289" s="85"/>
      <c r="AW289" s="85"/>
      <c r="AX289" s="85"/>
      <c r="AY289" s="85"/>
      <c r="AZ289" s="85"/>
      <c r="BA289" s="85"/>
      <c r="BB289" s="85"/>
      <c r="BC289" s="85"/>
      <c r="BD289" s="85"/>
      <c r="BE289" s="85"/>
      <c r="BF289" s="85"/>
      <c r="BG289" s="85"/>
      <c r="BH289" s="85"/>
      <c r="BI289" s="85"/>
      <c r="BJ289" s="85"/>
      <c r="BK289" s="85"/>
      <c r="BL289" s="85"/>
      <c r="BM289" s="85"/>
      <c r="BN289" s="85"/>
      <c r="BO289" s="85"/>
      <c r="BP289" s="85"/>
      <c r="BQ289" s="85"/>
      <c r="BR289" s="85"/>
      <c r="BS289" s="85"/>
      <c r="BT289" s="85"/>
      <c r="BU289" s="85"/>
      <c r="BV289" s="85"/>
      <c r="BW289" s="85"/>
      <c r="BX289" s="85"/>
      <c r="BY289" s="85"/>
      <c r="BZ289" s="85"/>
      <c r="CA289" s="85"/>
      <c r="CB289" s="85"/>
      <c r="CC289" s="85"/>
      <c r="CD289" s="85"/>
      <c r="CE289" s="85"/>
      <c r="CF289" s="85"/>
      <c r="CG289" s="85"/>
      <c r="CH289" s="85"/>
      <c r="CI289" s="85"/>
      <c r="CJ289" s="85"/>
    </row>
    <row r="290" spans="1:88" x14ac:dyDescent="0.25">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c r="AA290" s="85"/>
      <c r="AB290" s="85"/>
      <c r="AC290" s="85"/>
      <c r="AD290" s="85"/>
      <c r="AE290" s="85"/>
      <c r="AF290" s="85"/>
      <c r="AG290" s="85"/>
      <c r="AH290" s="85"/>
      <c r="AI290" s="85"/>
      <c r="AJ290" s="85"/>
      <c r="AK290" s="85"/>
      <c r="AL290" s="85"/>
      <c r="AM290" s="85"/>
      <c r="AN290" s="85"/>
      <c r="AO290" s="85"/>
      <c r="AP290" s="85"/>
      <c r="AQ290" s="85"/>
      <c r="AR290" s="85"/>
      <c r="AS290" s="85"/>
      <c r="AT290" s="85"/>
      <c r="AU290" s="85"/>
      <c r="AV290" s="85"/>
      <c r="AW290" s="85"/>
      <c r="AX290" s="85"/>
      <c r="AY290" s="85"/>
      <c r="AZ290" s="85"/>
      <c r="BA290" s="85"/>
      <c r="BB290" s="85"/>
      <c r="BC290" s="85"/>
      <c r="BD290" s="85"/>
      <c r="BE290" s="85"/>
      <c r="BF290" s="85"/>
      <c r="BG290" s="85"/>
      <c r="BH290" s="85"/>
      <c r="BI290" s="85"/>
      <c r="BJ290" s="85"/>
      <c r="BK290" s="85"/>
      <c r="BL290" s="85"/>
      <c r="BM290" s="85"/>
      <c r="BN290" s="85"/>
      <c r="BO290" s="85"/>
      <c r="BP290" s="85"/>
      <c r="BQ290" s="85"/>
      <c r="BR290" s="85"/>
      <c r="BS290" s="85"/>
      <c r="BT290" s="85"/>
      <c r="BU290" s="85"/>
      <c r="BV290" s="85"/>
      <c r="BW290" s="85"/>
      <c r="BX290" s="85"/>
      <c r="BY290" s="85"/>
      <c r="BZ290" s="85"/>
      <c r="CA290" s="85"/>
      <c r="CB290" s="85"/>
      <c r="CC290" s="85"/>
      <c r="CD290" s="85"/>
      <c r="CE290" s="85"/>
      <c r="CF290" s="85"/>
      <c r="CG290" s="85"/>
      <c r="CH290" s="85"/>
      <c r="CI290" s="85"/>
      <c r="CJ290" s="85"/>
    </row>
    <row r="291" spans="1:88" x14ac:dyDescent="0.25">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c r="AA291" s="85"/>
      <c r="AB291" s="85"/>
      <c r="AC291" s="85"/>
      <c r="AD291" s="85"/>
      <c r="AE291" s="85"/>
      <c r="AF291" s="85"/>
      <c r="AG291" s="85"/>
      <c r="AH291" s="85"/>
      <c r="AI291" s="85"/>
      <c r="AJ291" s="85"/>
      <c r="AK291" s="85"/>
      <c r="AL291" s="85"/>
      <c r="AM291" s="85"/>
      <c r="AN291" s="85"/>
      <c r="AO291" s="85"/>
      <c r="AP291" s="85"/>
      <c r="AQ291" s="85"/>
      <c r="AR291" s="85"/>
      <c r="AS291" s="85"/>
      <c r="AT291" s="85"/>
      <c r="AU291" s="85"/>
      <c r="AV291" s="85"/>
      <c r="AW291" s="85"/>
      <c r="AX291" s="85"/>
      <c r="AY291" s="85"/>
      <c r="AZ291" s="85"/>
      <c r="BA291" s="85"/>
      <c r="BB291" s="85"/>
      <c r="BC291" s="85"/>
      <c r="BD291" s="85"/>
      <c r="BE291" s="85"/>
      <c r="BF291" s="85"/>
      <c r="BG291" s="85"/>
      <c r="BH291" s="85"/>
      <c r="BI291" s="85"/>
      <c r="BJ291" s="85"/>
      <c r="BK291" s="85"/>
      <c r="BL291" s="85"/>
      <c r="BM291" s="85"/>
      <c r="BN291" s="85"/>
      <c r="BO291" s="85"/>
      <c r="BP291" s="85"/>
      <c r="BQ291" s="85"/>
      <c r="BR291" s="85"/>
      <c r="BS291" s="85"/>
      <c r="BT291" s="85"/>
      <c r="BU291" s="85"/>
      <c r="BV291" s="85"/>
      <c r="BW291" s="85"/>
      <c r="BX291" s="85"/>
      <c r="BY291" s="85"/>
      <c r="BZ291" s="85"/>
      <c r="CA291" s="85"/>
      <c r="CB291" s="85"/>
      <c r="CC291" s="85"/>
      <c r="CD291" s="85"/>
      <c r="CE291" s="85"/>
      <c r="CF291" s="85"/>
      <c r="CG291" s="85"/>
      <c r="CH291" s="85"/>
      <c r="CI291" s="85"/>
      <c r="CJ291" s="85"/>
    </row>
    <row r="292" spans="1:88" x14ac:dyDescent="0.25">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c r="AA292" s="85"/>
      <c r="AB292" s="85"/>
      <c r="AC292" s="85"/>
      <c r="AD292" s="85"/>
      <c r="AE292" s="85"/>
      <c r="AF292" s="85"/>
      <c r="AG292" s="85"/>
      <c r="AH292" s="85"/>
      <c r="AI292" s="85"/>
      <c r="AJ292" s="85"/>
      <c r="AK292" s="85"/>
      <c r="AL292" s="85"/>
      <c r="AM292" s="85"/>
      <c r="AN292" s="85"/>
      <c r="AO292" s="85"/>
      <c r="AP292" s="85"/>
      <c r="AQ292" s="85"/>
      <c r="AR292" s="85"/>
      <c r="AS292" s="85"/>
      <c r="AT292" s="85"/>
      <c r="AU292" s="85"/>
      <c r="AV292" s="85"/>
      <c r="AW292" s="85"/>
      <c r="AX292" s="85"/>
      <c r="AY292" s="85"/>
      <c r="AZ292" s="85"/>
      <c r="BA292" s="85"/>
      <c r="BB292" s="85"/>
      <c r="BC292" s="85"/>
      <c r="BD292" s="85"/>
      <c r="BE292" s="85"/>
      <c r="BF292" s="85"/>
      <c r="BG292" s="85"/>
      <c r="BH292" s="85"/>
      <c r="BI292" s="85"/>
      <c r="BJ292" s="85"/>
      <c r="BK292" s="85"/>
      <c r="BL292" s="85"/>
      <c r="BM292" s="85"/>
      <c r="BN292" s="85"/>
      <c r="BO292" s="85"/>
      <c r="BP292" s="85"/>
      <c r="BQ292" s="85"/>
      <c r="BR292" s="85"/>
      <c r="BS292" s="85"/>
      <c r="BT292" s="85"/>
      <c r="BU292" s="85"/>
      <c r="BV292" s="85"/>
      <c r="BW292" s="85"/>
      <c r="BX292" s="85"/>
      <c r="BY292" s="85"/>
      <c r="BZ292" s="85"/>
      <c r="CA292" s="85"/>
      <c r="CB292" s="85"/>
      <c r="CC292" s="85"/>
      <c r="CD292" s="85"/>
      <c r="CE292" s="85"/>
      <c r="CF292" s="85"/>
      <c r="CG292" s="85"/>
      <c r="CH292" s="85"/>
      <c r="CI292" s="85"/>
      <c r="CJ292" s="85"/>
    </row>
    <row r="293" spans="1:88" x14ac:dyDescent="0.25">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c r="AA293" s="85"/>
      <c r="AB293" s="85"/>
      <c r="AC293" s="85"/>
      <c r="AD293" s="85"/>
      <c r="AE293" s="85"/>
      <c r="AF293" s="85"/>
      <c r="AG293" s="85"/>
      <c r="AH293" s="85"/>
      <c r="AI293" s="85"/>
      <c r="AJ293" s="85"/>
      <c r="AK293" s="85"/>
      <c r="AL293" s="85"/>
      <c r="AM293" s="85"/>
      <c r="AN293" s="85"/>
      <c r="AO293" s="85"/>
      <c r="AP293" s="85"/>
      <c r="AQ293" s="85"/>
      <c r="AR293" s="85"/>
      <c r="AS293" s="85"/>
      <c r="AT293" s="85"/>
      <c r="AU293" s="85"/>
      <c r="AV293" s="85"/>
      <c r="AW293" s="85"/>
      <c r="AX293" s="85"/>
      <c r="AY293" s="85"/>
      <c r="AZ293" s="85"/>
      <c r="BA293" s="85"/>
      <c r="BB293" s="85"/>
      <c r="BC293" s="85"/>
      <c r="BD293" s="85"/>
      <c r="BE293" s="85"/>
      <c r="BF293" s="85"/>
      <c r="BG293" s="85"/>
      <c r="BH293" s="85"/>
      <c r="BI293" s="85"/>
      <c r="BJ293" s="85"/>
      <c r="BK293" s="85"/>
      <c r="BL293" s="85"/>
      <c r="BM293" s="85"/>
      <c r="BN293" s="85"/>
      <c r="BO293" s="85"/>
      <c r="BP293" s="85"/>
      <c r="BQ293" s="85"/>
      <c r="BR293" s="85"/>
      <c r="BS293" s="85"/>
      <c r="BT293" s="85"/>
      <c r="BU293" s="85"/>
      <c r="BV293" s="85"/>
      <c r="BW293" s="85"/>
      <c r="BX293" s="85"/>
      <c r="BY293" s="85"/>
      <c r="BZ293" s="85"/>
      <c r="CA293" s="85"/>
      <c r="CB293" s="85"/>
      <c r="CC293" s="85"/>
      <c r="CD293" s="85"/>
      <c r="CE293" s="85"/>
      <c r="CF293" s="85"/>
      <c r="CG293" s="85"/>
      <c r="CH293" s="85"/>
      <c r="CI293" s="85"/>
      <c r="CJ293" s="85"/>
    </row>
    <row r="294" spans="1:88" x14ac:dyDescent="0.25">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c r="AA294" s="85"/>
      <c r="AB294" s="85"/>
      <c r="AC294" s="85"/>
      <c r="AD294" s="85"/>
      <c r="AE294" s="85"/>
      <c r="AF294" s="85"/>
      <c r="AG294" s="85"/>
      <c r="AH294" s="85"/>
      <c r="AI294" s="85"/>
      <c r="AJ294" s="85"/>
      <c r="AK294" s="85"/>
      <c r="AL294" s="85"/>
      <c r="AM294" s="85"/>
      <c r="AN294" s="85"/>
      <c r="AO294" s="85"/>
      <c r="AP294" s="85"/>
      <c r="AQ294" s="85"/>
      <c r="AR294" s="85"/>
      <c r="AS294" s="85"/>
      <c r="AT294" s="85"/>
      <c r="AU294" s="85"/>
      <c r="AV294" s="85"/>
      <c r="AW294" s="85"/>
      <c r="AX294" s="85"/>
      <c r="AY294" s="85"/>
      <c r="AZ294" s="85"/>
      <c r="BA294" s="85"/>
      <c r="BB294" s="85"/>
      <c r="BC294" s="85"/>
      <c r="BD294" s="85"/>
      <c r="BE294" s="85"/>
      <c r="BF294" s="85"/>
      <c r="BG294" s="85"/>
      <c r="BH294" s="85"/>
      <c r="BI294" s="85"/>
      <c r="BJ294" s="85"/>
      <c r="BK294" s="85"/>
      <c r="BL294" s="85"/>
      <c r="BM294" s="85"/>
      <c r="BN294" s="85"/>
      <c r="BO294" s="85"/>
      <c r="BP294" s="85"/>
      <c r="BQ294" s="85"/>
      <c r="BR294" s="85"/>
      <c r="BS294" s="85"/>
      <c r="BT294" s="85"/>
      <c r="BU294" s="85"/>
      <c r="BV294" s="85"/>
      <c r="BW294" s="85"/>
      <c r="BX294" s="85"/>
      <c r="BY294" s="85"/>
      <c r="BZ294" s="85"/>
      <c r="CA294" s="85"/>
      <c r="CB294" s="85"/>
      <c r="CC294" s="85"/>
      <c r="CD294" s="85"/>
      <c r="CE294" s="85"/>
      <c r="CF294" s="85"/>
      <c r="CG294" s="85"/>
      <c r="CH294" s="85"/>
      <c r="CI294" s="85"/>
      <c r="CJ294" s="85"/>
    </row>
    <row r="295" spans="1:88" x14ac:dyDescent="0.25">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c r="AA295" s="85"/>
      <c r="AB295" s="85"/>
      <c r="AC295" s="85"/>
      <c r="AD295" s="85"/>
      <c r="AE295" s="85"/>
      <c r="AF295" s="85"/>
      <c r="AG295" s="85"/>
      <c r="AH295" s="85"/>
      <c r="AI295" s="85"/>
      <c r="AJ295" s="85"/>
      <c r="AK295" s="85"/>
      <c r="AL295" s="85"/>
      <c r="AM295" s="85"/>
      <c r="AN295" s="85"/>
      <c r="AO295" s="85"/>
      <c r="AP295" s="85"/>
      <c r="AQ295" s="85"/>
      <c r="AR295" s="85"/>
      <c r="AS295" s="85"/>
      <c r="AT295" s="85"/>
      <c r="AU295" s="85"/>
      <c r="AV295" s="85"/>
      <c r="AW295" s="85"/>
      <c r="AX295" s="85"/>
      <c r="AY295" s="85"/>
      <c r="AZ295" s="85"/>
      <c r="BA295" s="85"/>
      <c r="BB295" s="85"/>
      <c r="BC295" s="85"/>
      <c r="BD295" s="85"/>
      <c r="BE295" s="85"/>
      <c r="BF295" s="85"/>
      <c r="BG295" s="85"/>
      <c r="BH295" s="85"/>
      <c r="BI295" s="85"/>
      <c r="BJ295" s="85"/>
      <c r="BK295" s="85"/>
      <c r="BL295" s="85"/>
      <c r="BM295" s="85"/>
      <c r="BN295" s="85"/>
      <c r="BO295" s="85"/>
      <c r="BP295" s="85"/>
      <c r="BQ295" s="85"/>
      <c r="BR295" s="85"/>
      <c r="BS295" s="85"/>
      <c r="BT295" s="85"/>
      <c r="BU295" s="85"/>
      <c r="BV295" s="85"/>
      <c r="BW295" s="85"/>
      <c r="BX295" s="85"/>
      <c r="BY295" s="85"/>
      <c r="BZ295" s="85"/>
      <c r="CA295" s="85"/>
      <c r="CB295" s="85"/>
      <c r="CC295" s="85"/>
      <c r="CD295" s="85"/>
      <c r="CE295" s="85"/>
      <c r="CF295" s="85"/>
      <c r="CG295" s="85"/>
      <c r="CH295" s="85"/>
      <c r="CI295" s="85"/>
      <c r="CJ295" s="85"/>
    </row>
    <row r="296" spans="1:88" x14ac:dyDescent="0.25">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c r="AA296" s="85"/>
      <c r="AB296" s="85"/>
      <c r="AC296" s="85"/>
      <c r="AD296" s="85"/>
      <c r="AE296" s="85"/>
      <c r="AF296" s="85"/>
      <c r="AG296" s="85"/>
      <c r="AH296" s="85"/>
      <c r="AI296" s="85"/>
      <c r="AJ296" s="85"/>
      <c r="AK296" s="85"/>
      <c r="AL296" s="85"/>
      <c r="AM296" s="85"/>
      <c r="AN296" s="85"/>
      <c r="AO296" s="85"/>
      <c r="AP296" s="85"/>
      <c r="AQ296" s="85"/>
      <c r="AR296" s="85"/>
      <c r="AS296" s="85"/>
      <c r="AT296" s="85"/>
      <c r="AU296" s="85"/>
      <c r="AV296" s="85"/>
      <c r="AW296" s="85"/>
      <c r="AX296" s="85"/>
      <c r="AY296" s="85"/>
      <c r="AZ296" s="85"/>
      <c r="BA296" s="85"/>
      <c r="BB296" s="85"/>
      <c r="BC296" s="85"/>
      <c r="BD296" s="85"/>
      <c r="BE296" s="85"/>
      <c r="BF296" s="85"/>
      <c r="BG296" s="85"/>
      <c r="BH296" s="85"/>
      <c r="BI296" s="85"/>
      <c r="BJ296" s="85"/>
      <c r="BK296" s="85"/>
      <c r="BL296" s="85"/>
      <c r="BM296" s="85"/>
      <c r="BN296" s="85"/>
      <c r="BO296" s="85"/>
      <c r="BP296" s="85"/>
      <c r="BQ296" s="85"/>
      <c r="BR296" s="85"/>
      <c r="BS296" s="85"/>
      <c r="BT296" s="85"/>
      <c r="BU296" s="85"/>
      <c r="BV296" s="85"/>
      <c r="BW296" s="85"/>
      <c r="BX296" s="85"/>
      <c r="BY296" s="85"/>
      <c r="BZ296" s="85"/>
      <c r="CA296" s="85"/>
      <c r="CB296" s="85"/>
      <c r="CC296" s="85"/>
      <c r="CD296" s="85"/>
      <c r="CE296" s="85"/>
      <c r="CF296" s="85"/>
      <c r="CG296" s="85"/>
      <c r="CH296" s="85"/>
      <c r="CI296" s="85"/>
      <c r="CJ296" s="85"/>
    </row>
    <row r="297" spans="1:88" x14ac:dyDescent="0.25">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c r="AA297" s="85"/>
      <c r="AB297" s="85"/>
      <c r="AC297" s="85"/>
      <c r="AD297" s="85"/>
      <c r="AE297" s="85"/>
      <c r="AF297" s="85"/>
      <c r="AG297" s="85"/>
      <c r="AH297" s="85"/>
      <c r="AI297" s="85"/>
      <c r="AJ297" s="85"/>
      <c r="AK297" s="85"/>
      <c r="AL297" s="85"/>
      <c r="AM297" s="85"/>
      <c r="AN297" s="85"/>
      <c r="AO297" s="85"/>
      <c r="AP297" s="85"/>
      <c r="AQ297" s="85"/>
      <c r="AR297" s="85"/>
      <c r="AS297" s="85"/>
      <c r="AT297" s="85"/>
      <c r="AU297" s="85"/>
      <c r="AV297" s="85"/>
      <c r="AW297" s="85"/>
      <c r="AX297" s="85"/>
      <c r="AY297" s="85"/>
      <c r="AZ297" s="85"/>
      <c r="BA297" s="85"/>
      <c r="BB297" s="85"/>
      <c r="BC297" s="85"/>
      <c r="BD297" s="85"/>
      <c r="BE297" s="85"/>
      <c r="BF297" s="85"/>
      <c r="BG297" s="85"/>
      <c r="BH297" s="85"/>
      <c r="BI297" s="85"/>
      <c r="BJ297" s="85"/>
      <c r="BK297" s="85"/>
      <c r="BL297" s="85"/>
      <c r="BM297" s="85"/>
      <c r="BN297" s="85"/>
      <c r="BO297" s="85"/>
      <c r="BP297" s="85"/>
      <c r="BQ297" s="85"/>
      <c r="BR297" s="85"/>
      <c r="BS297" s="85"/>
      <c r="BT297" s="85"/>
      <c r="BU297" s="85"/>
      <c r="BV297" s="85"/>
      <c r="BW297" s="85"/>
      <c r="BX297" s="85"/>
      <c r="BY297" s="85"/>
      <c r="BZ297" s="85"/>
      <c r="CA297" s="85"/>
      <c r="CB297" s="85"/>
      <c r="CC297" s="85"/>
      <c r="CD297" s="85"/>
      <c r="CE297" s="85"/>
      <c r="CF297" s="85"/>
      <c r="CG297" s="85"/>
      <c r="CH297" s="85"/>
      <c r="CI297" s="85"/>
      <c r="CJ297" s="85"/>
    </row>
    <row r="298" spans="1:88" x14ac:dyDescent="0.25">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c r="AA298" s="85"/>
      <c r="AB298" s="85"/>
      <c r="AC298" s="85"/>
      <c r="AD298" s="85"/>
      <c r="AE298" s="85"/>
      <c r="AF298" s="85"/>
      <c r="AG298" s="85"/>
      <c r="AH298" s="85"/>
      <c r="AI298" s="85"/>
      <c r="AJ298" s="85"/>
      <c r="AK298" s="85"/>
      <c r="AL298" s="85"/>
      <c r="AM298" s="85"/>
      <c r="AN298" s="85"/>
      <c r="AO298" s="85"/>
      <c r="AP298" s="85"/>
      <c r="AQ298" s="85"/>
      <c r="AR298" s="85"/>
      <c r="AS298" s="85"/>
      <c r="AT298" s="85"/>
      <c r="AU298" s="85"/>
      <c r="AV298" s="85"/>
      <c r="AW298" s="85"/>
      <c r="AX298" s="85"/>
      <c r="AY298" s="85"/>
      <c r="AZ298" s="85"/>
      <c r="BA298" s="85"/>
      <c r="BB298" s="85"/>
      <c r="BC298" s="85"/>
      <c r="BD298" s="85"/>
      <c r="BE298" s="85"/>
      <c r="BF298" s="85"/>
      <c r="BG298" s="85"/>
      <c r="BH298" s="85"/>
      <c r="BI298" s="85"/>
      <c r="BJ298" s="85"/>
      <c r="BK298" s="85"/>
      <c r="BL298" s="85"/>
      <c r="BM298" s="85"/>
      <c r="BN298" s="85"/>
      <c r="BO298" s="85"/>
      <c r="BP298" s="85"/>
      <c r="BQ298" s="85"/>
      <c r="BR298" s="85"/>
      <c r="BS298" s="85"/>
      <c r="BT298" s="85"/>
      <c r="BU298" s="85"/>
      <c r="BV298" s="85"/>
      <c r="BW298" s="85"/>
      <c r="BX298" s="85"/>
      <c r="BY298" s="85"/>
      <c r="BZ298" s="85"/>
      <c r="CA298" s="85"/>
      <c r="CB298" s="85"/>
      <c r="CC298" s="85"/>
      <c r="CD298" s="85"/>
      <c r="CE298" s="85"/>
      <c r="CF298" s="85"/>
      <c r="CG298" s="85"/>
      <c r="CH298" s="85"/>
      <c r="CI298" s="85"/>
      <c r="CJ298" s="85"/>
    </row>
    <row r="299" spans="1:88" x14ac:dyDescent="0.25">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c r="AA299" s="85"/>
      <c r="AB299" s="85"/>
      <c r="AC299" s="85"/>
      <c r="AD299" s="85"/>
      <c r="AE299" s="85"/>
      <c r="AF299" s="85"/>
      <c r="AG299" s="85"/>
      <c r="AH299" s="85"/>
      <c r="AI299" s="85"/>
      <c r="AJ299" s="85"/>
      <c r="AK299" s="85"/>
      <c r="AL299" s="85"/>
      <c r="AM299" s="85"/>
      <c r="AN299" s="85"/>
      <c r="AO299" s="85"/>
      <c r="AP299" s="85"/>
      <c r="AQ299" s="85"/>
      <c r="AR299" s="85"/>
      <c r="AS299" s="85"/>
      <c r="AT299" s="85"/>
      <c r="AU299" s="85"/>
      <c r="AV299" s="85"/>
      <c r="AW299" s="85"/>
      <c r="AX299" s="85"/>
      <c r="AY299" s="85"/>
      <c r="AZ299" s="85"/>
      <c r="BA299" s="85"/>
      <c r="BB299" s="85"/>
      <c r="BC299" s="85"/>
      <c r="BD299" s="85"/>
      <c r="BE299" s="85"/>
      <c r="BF299" s="85"/>
      <c r="BG299" s="85"/>
      <c r="BH299" s="85"/>
      <c r="BI299" s="85"/>
      <c r="BJ299" s="85"/>
      <c r="BK299" s="85"/>
      <c r="BL299" s="85"/>
      <c r="BM299" s="85"/>
      <c r="BN299" s="85"/>
      <c r="BO299" s="85"/>
      <c r="BP299" s="85"/>
      <c r="BQ299" s="85"/>
      <c r="BR299" s="85"/>
      <c r="BS299" s="85"/>
      <c r="BT299" s="85"/>
      <c r="BU299" s="85"/>
      <c r="BV299" s="85"/>
      <c r="BW299" s="85"/>
      <c r="BX299" s="85"/>
      <c r="BY299" s="85"/>
      <c r="BZ299" s="85"/>
      <c r="CA299" s="85"/>
      <c r="CB299" s="85"/>
      <c r="CC299" s="85"/>
      <c r="CD299" s="85"/>
      <c r="CE299" s="85"/>
      <c r="CF299" s="85"/>
      <c r="CG299" s="85"/>
      <c r="CH299" s="85"/>
      <c r="CI299" s="85"/>
      <c r="CJ299" s="85"/>
    </row>
    <row r="300" spans="1:88" x14ac:dyDescent="0.25">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c r="AA300" s="85"/>
      <c r="AB300" s="85"/>
      <c r="AC300" s="85"/>
      <c r="AD300" s="85"/>
      <c r="AE300" s="85"/>
      <c r="AF300" s="85"/>
      <c r="AG300" s="85"/>
      <c r="AH300" s="85"/>
      <c r="AI300" s="85"/>
      <c r="AJ300" s="85"/>
      <c r="AK300" s="85"/>
      <c r="AL300" s="85"/>
      <c r="AM300" s="85"/>
      <c r="AN300" s="85"/>
      <c r="AO300" s="85"/>
      <c r="AP300" s="85"/>
      <c r="AQ300" s="85"/>
      <c r="AR300" s="85"/>
      <c r="AS300" s="85"/>
      <c r="AT300" s="85"/>
      <c r="AU300" s="85"/>
      <c r="AV300" s="85"/>
      <c r="AW300" s="85"/>
      <c r="AX300" s="85"/>
      <c r="AY300" s="85"/>
      <c r="AZ300" s="85"/>
      <c r="BA300" s="85"/>
      <c r="BB300" s="85"/>
      <c r="BC300" s="85"/>
      <c r="BD300" s="85"/>
      <c r="BE300" s="85"/>
      <c r="BF300" s="85"/>
      <c r="BG300" s="85"/>
      <c r="BH300" s="85"/>
      <c r="BI300" s="85"/>
      <c r="BJ300" s="85"/>
      <c r="BK300" s="85"/>
      <c r="BL300" s="85"/>
      <c r="BM300" s="85"/>
      <c r="BN300" s="85"/>
      <c r="BO300" s="85"/>
      <c r="BP300" s="85"/>
      <c r="BQ300" s="85"/>
      <c r="BR300" s="85"/>
      <c r="BS300" s="85"/>
      <c r="BT300" s="85"/>
      <c r="BU300" s="85"/>
      <c r="BV300" s="85"/>
      <c r="BW300" s="85"/>
      <c r="BX300" s="85"/>
      <c r="BY300" s="85"/>
      <c r="BZ300" s="85"/>
      <c r="CA300" s="85"/>
      <c r="CB300" s="85"/>
      <c r="CC300" s="85"/>
      <c r="CD300" s="85"/>
      <c r="CE300" s="85"/>
      <c r="CF300" s="85"/>
      <c r="CG300" s="85"/>
      <c r="CH300" s="85"/>
      <c r="CI300" s="85"/>
      <c r="CJ300" s="85"/>
    </row>
    <row r="301" spans="1:88" x14ac:dyDescent="0.25">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c r="AA301" s="85"/>
      <c r="AB301" s="85"/>
      <c r="AC301" s="85"/>
      <c r="AD301" s="85"/>
      <c r="AE301" s="85"/>
      <c r="AF301" s="85"/>
      <c r="AG301" s="85"/>
      <c r="AH301" s="85"/>
      <c r="AI301" s="85"/>
      <c r="AJ301" s="85"/>
      <c r="AK301" s="85"/>
      <c r="AL301" s="85"/>
      <c r="AM301" s="85"/>
      <c r="AN301" s="85"/>
      <c r="AO301" s="85"/>
      <c r="AP301" s="85"/>
      <c r="AQ301" s="85"/>
      <c r="AR301" s="85"/>
      <c r="AS301" s="85"/>
      <c r="AT301" s="85"/>
      <c r="AU301" s="85"/>
      <c r="AV301" s="85"/>
      <c r="AW301" s="85"/>
      <c r="AX301" s="85"/>
      <c r="AY301" s="85"/>
      <c r="AZ301" s="85"/>
      <c r="BA301" s="85"/>
      <c r="BB301" s="85"/>
      <c r="BC301" s="85"/>
      <c r="BD301" s="85"/>
      <c r="BE301" s="85"/>
      <c r="BF301" s="85"/>
      <c r="BG301" s="85"/>
      <c r="BH301" s="85"/>
      <c r="BI301" s="85"/>
      <c r="BJ301" s="85"/>
      <c r="BK301" s="85"/>
      <c r="BL301" s="85"/>
      <c r="BM301" s="85"/>
      <c r="BN301" s="85"/>
      <c r="BO301" s="85"/>
      <c r="BP301" s="85"/>
      <c r="BQ301" s="85"/>
      <c r="BR301" s="85"/>
      <c r="BS301" s="85"/>
      <c r="BT301" s="85"/>
      <c r="BU301" s="85"/>
      <c r="BV301" s="85"/>
      <c r="BW301" s="85"/>
      <c r="BX301" s="85"/>
      <c r="BY301" s="85"/>
      <c r="BZ301" s="85"/>
      <c r="CA301" s="85"/>
      <c r="CB301" s="85"/>
      <c r="CC301" s="85"/>
      <c r="CD301" s="85"/>
      <c r="CE301" s="85"/>
      <c r="CF301" s="85"/>
      <c r="CG301" s="85"/>
      <c r="CH301" s="85"/>
      <c r="CI301" s="85"/>
      <c r="CJ301" s="85"/>
    </row>
    <row r="302" spans="1:88" x14ac:dyDescent="0.25">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c r="AA302" s="85"/>
      <c r="AB302" s="85"/>
      <c r="AC302" s="85"/>
      <c r="AD302" s="85"/>
      <c r="AE302" s="85"/>
      <c r="AF302" s="85"/>
      <c r="AG302" s="85"/>
      <c r="AH302" s="85"/>
      <c r="AI302" s="85"/>
      <c r="AJ302" s="85"/>
      <c r="AK302" s="85"/>
      <c r="AL302" s="85"/>
      <c r="AM302" s="85"/>
      <c r="AN302" s="85"/>
      <c r="AO302" s="85"/>
      <c r="AP302" s="85"/>
      <c r="AQ302" s="85"/>
      <c r="AR302" s="85"/>
      <c r="AS302" s="85"/>
      <c r="AT302" s="85"/>
      <c r="AU302" s="85"/>
      <c r="AV302" s="85"/>
      <c r="AW302" s="85"/>
      <c r="AX302" s="85"/>
      <c r="AY302" s="85"/>
      <c r="AZ302" s="85"/>
      <c r="BA302" s="85"/>
      <c r="BB302" s="85"/>
      <c r="BC302" s="85"/>
      <c r="BD302" s="85"/>
      <c r="BE302" s="85"/>
      <c r="BF302" s="85"/>
      <c r="BG302" s="85"/>
      <c r="BH302" s="85"/>
      <c r="BI302" s="85"/>
      <c r="BJ302" s="85"/>
      <c r="BK302" s="85"/>
      <c r="BL302" s="85"/>
      <c r="BM302" s="85"/>
      <c r="BN302" s="85"/>
      <c r="BO302" s="85"/>
      <c r="BP302" s="85"/>
      <c r="BQ302" s="85"/>
      <c r="BR302" s="85"/>
      <c r="BS302" s="85"/>
      <c r="BT302" s="85"/>
      <c r="BU302" s="85"/>
      <c r="BV302" s="85"/>
      <c r="BW302" s="85"/>
      <c r="BX302" s="85"/>
      <c r="BY302" s="85"/>
      <c r="BZ302" s="85"/>
      <c r="CA302" s="85"/>
      <c r="CB302" s="85"/>
      <c r="CC302" s="85"/>
      <c r="CD302" s="85"/>
      <c r="CE302" s="85"/>
      <c r="CF302" s="85"/>
      <c r="CG302" s="85"/>
      <c r="CH302" s="85"/>
      <c r="CI302" s="85"/>
      <c r="CJ302" s="85"/>
    </row>
    <row r="303" spans="1:88" x14ac:dyDescent="0.25">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c r="AA303" s="85"/>
      <c r="AB303" s="85"/>
      <c r="AC303" s="85"/>
      <c r="AD303" s="85"/>
      <c r="AE303" s="85"/>
      <c r="AF303" s="85"/>
      <c r="AG303" s="85"/>
      <c r="AH303" s="85"/>
      <c r="AI303" s="85"/>
      <c r="AJ303" s="85"/>
      <c r="AK303" s="85"/>
      <c r="AL303" s="85"/>
      <c r="AM303" s="85"/>
      <c r="AN303" s="85"/>
      <c r="AO303" s="85"/>
      <c r="AP303" s="85"/>
      <c r="AQ303" s="85"/>
      <c r="AR303" s="85"/>
      <c r="AS303" s="85"/>
      <c r="AT303" s="85"/>
      <c r="AU303" s="85"/>
      <c r="AV303" s="85"/>
      <c r="AW303" s="85"/>
      <c r="AX303" s="85"/>
      <c r="AY303" s="85"/>
      <c r="AZ303" s="85"/>
      <c r="BA303" s="85"/>
      <c r="BB303" s="85"/>
      <c r="BC303" s="85"/>
      <c r="BD303" s="85"/>
      <c r="BE303" s="85"/>
      <c r="BF303" s="85"/>
      <c r="BG303" s="85"/>
      <c r="BH303" s="85"/>
      <c r="BI303" s="85"/>
      <c r="BJ303" s="85"/>
      <c r="BK303" s="85"/>
      <c r="BL303" s="85"/>
      <c r="BM303" s="85"/>
      <c r="BN303" s="85"/>
      <c r="BO303" s="85"/>
      <c r="BP303" s="85"/>
      <c r="BQ303" s="85"/>
      <c r="BR303" s="85"/>
      <c r="BS303" s="85"/>
      <c r="BT303" s="85"/>
      <c r="BU303" s="85"/>
      <c r="BV303" s="85"/>
      <c r="BW303" s="85"/>
      <c r="BX303" s="85"/>
      <c r="BY303" s="85"/>
      <c r="BZ303" s="85"/>
      <c r="CA303" s="85"/>
      <c r="CB303" s="85"/>
      <c r="CC303" s="85"/>
      <c r="CD303" s="85"/>
      <c r="CE303" s="85"/>
      <c r="CF303" s="85"/>
      <c r="CG303" s="85"/>
      <c r="CH303" s="85"/>
      <c r="CI303" s="85"/>
      <c r="CJ303" s="85"/>
    </row>
    <row r="304" spans="1:88" x14ac:dyDescent="0.25">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c r="AA304" s="85"/>
      <c r="AB304" s="85"/>
      <c r="AC304" s="85"/>
      <c r="AD304" s="85"/>
      <c r="AE304" s="85"/>
      <c r="AF304" s="85"/>
      <c r="AG304" s="85"/>
      <c r="AH304" s="85"/>
      <c r="AI304" s="85"/>
      <c r="AJ304" s="85"/>
      <c r="AK304" s="85"/>
      <c r="AL304" s="85"/>
      <c r="AM304" s="85"/>
      <c r="AN304" s="85"/>
      <c r="AO304" s="85"/>
      <c r="AP304" s="85"/>
      <c r="AQ304" s="85"/>
      <c r="AR304" s="85"/>
      <c r="AS304" s="85"/>
      <c r="AT304" s="85"/>
      <c r="AU304" s="85"/>
      <c r="AV304" s="85"/>
      <c r="AW304" s="85"/>
      <c r="AX304" s="85"/>
      <c r="AY304" s="85"/>
      <c r="AZ304" s="85"/>
      <c r="BA304" s="85"/>
      <c r="BB304" s="85"/>
      <c r="BC304" s="85"/>
      <c r="BD304" s="85"/>
      <c r="BE304" s="85"/>
      <c r="BF304" s="85"/>
      <c r="BG304" s="85"/>
      <c r="BH304" s="85"/>
      <c r="BI304" s="85"/>
      <c r="BJ304" s="85"/>
      <c r="BK304" s="85"/>
      <c r="BL304" s="85"/>
      <c r="BM304" s="85"/>
      <c r="BN304" s="85"/>
      <c r="BO304" s="85"/>
      <c r="BP304" s="85"/>
      <c r="BQ304" s="85"/>
      <c r="BR304" s="85"/>
      <c r="BS304" s="85"/>
      <c r="BT304" s="85"/>
      <c r="BU304" s="85"/>
      <c r="BV304" s="85"/>
      <c r="BW304" s="85"/>
      <c r="BX304" s="85"/>
      <c r="BY304" s="85"/>
      <c r="BZ304" s="85"/>
      <c r="CA304" s="85"/>
      <c r="CB304" s="85"/>
      <c r="CC304" s="85"/>
      <c r="CD304" s="85"/>
      <c r="CE304" s="85"/>
      <c r="CF304" s="85"/>
      <c r="CG304" s="85"/>
      <c r="CH304" s="85"/>
      <c r="CI304" s="85"/>
      <c r="CJ304" s="85"/>
    </row>
    <row r="305" spans="1:88" x14ac:dyDescent="0.25">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c r="AA305" s="85"/>
      <c r="AB305" s="85"/>
      <c r="AC305" s="85"/>
      <c r="AD305" s="85"/>
      <c r="AE305" s="85"/>
      <c r="AF305" s="85"/>
      <c r="AG305" s="85"/>
      <c r="AH305" s="85"/>
      <c r="AI305" s="85"/>
      <c r="AJ305" s="85"/>
      <c r="AK305" s="85"/>
      <c r="AL305" s="85"/>
      <c r="AM305" s="85"/>
      <c r="AN305" s="85"/>
      <c r="AO305" s="85"/>
      <c r="AP305" s="85"/>
      <c r="AQ305" s="85"/>
      <c r="AR305" s="85"/>
      <c r="AS305" s="85"/>
      <c r="AT305" s="85"/>
      <c r="AU305" s="85"/>
      <c r="AV305" s="85"/>
      <c r="AW305" s="85"/>
      <c r="AX305" s="85"/>
      <c r="AY305" s="85"/>
      <c r="AZ305" s="85"/>
      <c r="BA305" s="85"/>
      <c r="BB305" s="85"/>
      <c r="BC305" s="85"/>
      <c r="BD305" s="85"/>
      <c r="BE305" s="85"/>
      <c r="BF305" s="85"/>
      <c r="BG305" s="85"/>
      <c r="BH305" s="85"/>
      <c r="BI305" s="85"/>
      <c r="BJ305" s="85"/>
      <c r="BK305" s="85"/>
      <c r="BL305" s="85"/>
      <c r="BM305" s="85"/>
      <c r="BN305" s="85"/>
      <c r="BO305" s="85"/>
      <c r="BP305" s="85"/>
      <c r="BQ305" s="85"/>
      <c r="BR305" s="85"/>
      <c r="BS305" s="85"/>
      <c r="BT305" s="85"/>
      <c r="BU305" s="85"/>
      <c r="BV305" s="85"/>
      <c r="BW305" s="85"/>
      <c r="BX305" s="85"/>
      <c r="BY305" s="85"/>
      <c r="BZ305" s="85"/>
      <c r="CA305" s="85"/>
      <c r="CB305" s="85"/>
      <c r="CC305" s="85"/>
      <c r="CD305" s="85"/>
      <c r="CE305" s="85"/>
      <c r="CF305" s="85"/>
      <c r="CG305" s="85"/>
      <c r="CH305" s="85"/>
      <c r="CI305" s="85"/>
      <c r="CJ305" s="85"/>
    </row>
    <row r="306" spans="1:88" x14ac:dyDescent="0.25">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c r="AA306" s="85"/>
      <c r="AB306" s="85"/>
      <c r="AC306" s="85"/>
      <c r="AD306" s="85"/>
      <c r="AE306" s="85"/>
      <c r="AF306" s="85"/>
      <c r="AG306" s="85"/>
      <c r="AH306" s="85"/>
      <c r="AI306" s="85"/>
      <c r="AJ306" s="85"/>
      <c r="AK306" s="85"/>
      <c r="AL306" s="85"/>
      <c r="AM306" s="85"/>
      <c r="AN306" s="85"/>
      <c r="AO306" s="85"/>
      <c r="AP306" s="85"/>
      <c r="AQ306" s="85"/>
      <c r="AR306" s="85"/>
      <c r="AS306" s="85"/>
      <c r="AT306" s="85"/>
      <c r="AU306" s="85"/>
      <c r="AV306" s="85"/>
      <c r="AW306" s="85"/>
      <c r="AX306" s="85"/>
      <c r="AY306" s="85"/>
      <c r="AZ306" s="85"/>
      <c r="BA306" s="85"/>
      <c r="BB306" s="85"/>
      <c r="BC306" s="85"/>
      <c r="BD306" s="85"/>
      <c r="BE306" s="85"/>
      <c r="BF306" s="85"/>
      <c r="BG306" s="85"/>
      <c r="BH306" s="85"/>
      <c r="BI306" s="85"/>
      <c r="BJ306" s="85"/>
      <c r="BK306" s="85"/>
      <c r="BL306" s="85"/>
      <c r="BM306" s="85"/>
      <c r="BN306" s="85"/>
      <c r="BO306" s="85"/>
      <c r="BP306" s="85"/>
      <c r="BQ306" s="85"/>
      <c r="BR306" s="85"/>
      <c r="BS306" s="85"/>
      <c r="BT306" s="85"/>
      <c r="BU306" s="85"/>
      <c r="BV306" s="85"/>
      <c r="BW306" s="85"/>
      <c r="BX306" s="85"/>
      <c r="BY306" s="85"/>
      <c r="BZ306" s="85"/>
      <c r="CA306" s="85"/>
      <c r="CB306" s="85"/>
      <c r="CC306" s="85"/>
      <c r="CD306" s="85"/>
      <c r="CE306" s="85"/>
      <c r="CF306" s="85"/>
      <c r="CG306" s="85"/>
      <c r="CH306" s="85"/>
      <c r="CI306" s="85"/>
      <c r="CJ306" s="85"/>
    </row>
    <row r="307" spans="1:88" x14ac:dyDescent="0.25">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c r="AA307" s="85"/>
      <c r="AB307" s="85"/>
      <c r="AC307" s="85"/>
      <c r="AD307" s="85"/>
      <c r="AE307" s="85"/>
      <c r="AF307" s="85"/>
      <c r="AG307" s="85"/>
      <c r="AH307" s="85"/>
      <c r="AI307" s="85"/>
      <c r="AJ307" s="85"/>
      <c r="AK307" s="85"/>
      <c r="AL307" s="85"/>
      <c r="AM307" s="85"/>
      <c r="AN307" s="85"/>
      <c r="AO307" s="85"/>
      <c r="AP307" s="85"/>
      <c r="AQ307" s="85"/>
      <c r="AR307" s="85"/>
      <c r="AS307" s="85"/>
      <c r="AT307" s="85"/>
      <c r="AU307" s="85"/>
      <c r="AV307" s="85"/>
      <c r="AW307" s="85"/>
      <c r="AX307" s="85"/>
      <c r="AY307" s="85"/>
      <c r="AZ307" s="85"/>
      <c r="BA307" s="85"/>
      <c r="BB307" s="85"/>
      <c r="BC307" s="85"/>
      <c r="BD307" s="85"/>
      <c r="BE307" s="85"/>
      <c r="BF307" s="85"/>
      <c r="BG307" s="85"/>
      <c r="BH307" s="85"/>
      <c r="BI307" s="85"/>
      <c r="BJ307" s="85"/>
      <c r="BK307" s="85"/>
      <c r="BL307" s="85"/>
      <c r="BM307" s="85"/>
      <c r="BN307" s="85"/>
      <c r="BO307" s="85"/>
      <c r="BP307" s="85"/>
      <c r="BQ307" s="85"/>
      <c r="BR307" s="85"/>
      <c r="BS307" s="85"/>
      <c r="BT307" s="85"/>
      <c r="BU307" s="85"/>
      <c r="BV307" s="85"/>
      <c r="BW307" s="85"/>
      <c r="BX307" s="85"/>
      <c r="BY307" s="85"/>
      <c r="BZ307" s="85"/>
      <c r="CA307" s="85"/>
      <c r="CB307" s="85"/>
      <c r="CC307" s="85"/>
      <c r="CD307" s="85"/>
      <c r="CE307" s="85"/>
      <c r="CF307" s="85"/>
      <c r="CG307" s="85"/>
      <c r="CH307" s="85"/>
      <c r="CI307" s="85"/>
      <c r="CJ307" s="85"/>
    </row>
    <row r="308" spans="1:88" x14ac:dyDescent="0.25">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c r="AA308" s="85"/>
      <c r="AB308" s="85"/>
      <c r="AC308" s="85"/>
      <c r="AD308" s="85"/>
      <c r="AE308" s="85"/>
      <c r="AF308" s="85"/>
      <c r="AG308" s="85"/>
      <c r="AH308" s="85"/>
      <c r="AI308" s="85"/>
      <c r="AJ308" s="85"/>
      <c r="AK308" s="85"/>
      <c r="AL308" s="85"/>
      <c r="AM308" s="85"/>
      <c r="AN308" s="85"/>
      <c r="AO308" s="85"/>
      <c r="AP308" s="85"/>
      <c r="AQ308" s="85"/>
      <c r="AR308" s="85"/>
      <c r="AS308" s="85"/>
      <c r="AT308" s="85"/>
      <c r="AU308" s="85"/>
      <c r="AV308" s="85"/>
      <c r="AW308" s="85"/>
      <c r="AX308" s="85"/>
      <c r="AY308" s="85"/>
      <c r="AZ308" s="85"/>
      <c r="BA308" s="85"/>
      <c r="BB308" s="85"/>
      <c r="BC308" s="85"/>
      <c r="BD308" s="85"/>
      <c r="BE308" s="85"/>
      <c r="BF308" s="85"/>
      <c r="BG308" s="85"/>
      <c r="BH308" s="85"/>
      <c r="BI308" s="85"/>
      <c r="BJ308" s="85"/>
      <c r="BK308" s="85"/>
      <c r="BL308" s="85"/>
      <c r="BM308" s="85"/>
      <c r="BN308" s="85"/>
      <c r="BO308" s="85"/>
      <c r="BP308" s="85"/>
      <c r="BQ308" s="85"/>
      <c r="BR308" s="85"/>
      <c r="BS308" s="85"/>
      <c r="BT308" s="85"/>
      <c r="BU308" s="85"/>
      <c r="BV308" s="85"/>
      <c r="BW308" s="85"/>
      <c r="BX308" s="85"/>
      <c r="BY308" s="85"/>
      <c r="BZ308" s="85"/>
      <c r="CA308" s="85"/>
      <c r="CB308" s="85"/>
      <c r="CC308" s="85"/>
      <c r="CD308" s="85"/>
      <c r="CE308" s="85"/>
      <c r="CF308" s="85"/>
      <c r="CG308" s="85"/>
      <c r="CH308" s="85"/>
      <c r="CI308" s="85"/>
      <c r="CJ308" s="85"/>
    </row>
    <row r="309" spans="1:88" x14ac:dyDescent="0.25">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c r="AA309" s="85"/>
      <c r="AB309" s="85"/>
      <c r="AC309" s="85"/>
      <c r="AD309" s="85"/>
      <c r="AE309" s="85"/>
      <c r="AF309" s="85"/>
      <c r="AG309" s="85"/>
      <c r="AH309" s="85"/>
      <c r="AI309" s="85"/>
      <c r="AJ309" s="85"/>
      <c r="AK309" s="85"/>
      <c r="AL309" s="85"/>
      <c r="AM309" s="85"/>
      <c r="AN309" s="85"/>
      <c r="AO309" s="85"/>
      <c r="AP309" s="85"/>
      <c r="AQ309" s="85"/>
      <c r="AR309" s="85"/>
      <c r="AS309" s="85"/>
      <c r="AT309" s="85"/>
      <c r="AU309" s="85"/>
      <c r="AV309" s="85"/>
      <c r="AW309" s="85"/>
      <c r="AX309" s="85"/>
      <c r="AY309" s="85"/>
      <c r="AZ309" s="85"/>
      <c r="BA309" s="85"/>
      <c r="BB309" s="85"/>
      <c r="BC309" s="85"/>
      <c r="BD309" s="85"/>
      <c r="BE309" s="85"/>
      <c r="BF309" s="85"/>
      <c r="BG309" s="85"/>
      <c r="BH309" s="85"/>
      <c r="BI309" s="85"/>
      <c r="BJ309" s="85"/>
      <c r="BK309" s="85"/>
      <c r="BL309" s="85"/>
      <c r="BM309" s="85"/>
      <c r="BN309" s="85"/>
      <c r="BO309" s="85"/>
      <c r="BP309" s="85"/>
      <c r="BQ309" s="85"/>
      <c r="BR309" s="85"/>
      <c r="BS309" s="85"/>
      <c r="BT309" s="85"/>
      <c r="BU309" s="85"/>
      <c r="BV309" s="85"/>
      <c r="BW309" s="85"/>
      <c r="BX309" s="85"/>
      <c r="BY309" s="85"/>
      <c r="BZ309" s="85"/>
      <c r="CA309" s="85"/>
      <c r="CB309" s="85"/>
      <c r="CC309" s="85"/>
      <c r="CD309" s="85"/>
      <c r="CE309" s="85"/>
      <c r="CF309" s="85"/>
      <c r="CG309" s="85"/>
      <c r="CH309" s="85"/>
      <c r="CI309" s="85"/>
      <c r="CJ309" s="85"/>
    </row>
    <row r="310" spans="1:88" x14ac:dyDescent="0.25">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c r="AA310" s="85"/>
      <c r="AB310" s="85"/>
      <c r="AC310" s="85"/>
      <c r="AD310" s="85"/>
      <c r="AE310" s="85"/>
      <c r="AF310" s="85"/>
      <c r="AG310" s="85"/>
      <c r="AH310" s="85"/>
      <c r="AI310" s="85"/>
      <c r="AJ310" s="85"/>
      <c r="AK310" s="85"/>
      <c r="AL310" s="85"/>
      <c r="AM310" s="85"/>
      <c r="AN310" s="85"/>
      <c r="AO310" s="85"/>
      <c r="AP310" s="85"/>
      <c r="AQ310" s="85"/>
      <c r="AR310" s="85"/>
      <c r="AS310" s="85"/>
      <c r="AT310" s="85"/>
      <c r="AU310" s="85"/>
      <c r="AV310" s="85"/>
      <c r="AW310" s="85"/>
      <c r="AX310" s="85"/>
      <c r="AY310" s="85"/>
      <c r="AZ310" s="85"/>
      <c r="BA310" s="85"/>
      <c r="BB310" s="85"/>
      <c r="BC310" s="85"/>
      <c r="BD310" s="85"/>
      <c r="BE310" s="85"/>
      <c r="BF310" s="85"/>
      <c r="BG310" s="85"/>
      <c r="BH310" s="85"/>
      <c r="BI310" s="85"/>
      <c r="BJ310" s="85"/>
      <c r="BK310" s="85"/>
      <c r="BL310" s="85"/>
      <c r="BM310" s="85"/>
      <c r="BN310" s="85"/>
      <c r="BO310" s="85"/>
      <c r="BP310" s="85"/>
      <c r="BQ310" s="85"/>
      <c r="BR310" s="85"/>
      <c r="BS310" s="85"/>
      <c r="BT310" s="85"/>
      <c r="BU310" s="85"/>
      <c r="BV310" s="85"/>
      <c r="BW310" s="85"/>
      <c r="BX310" s="85"/>
      <c r="BY310" s="85"/>
      <c r="BZ310" s="85"/>
      <c r="CA310" s="85"/>
      <c r="CB310" s="85"/>
      <c r="CC310" s="85"/>
      <c r="CD310" s="85"/>
      <c r="CE310" s="85"/>
      <c r="CF310" s="85"/>
      <c r="CG310" s="85"/>
      <c r="CH310" s="85"/>
      <c r="CI310" s="85"/>
      <c r="CJ310" s="85"/>
    </row>
    <row r="311" spans="1:88" x14ac:dyDescent="0.25">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c r="AA311" s="85"/>
      <c r="AB311" s="85"/>
      <c r="AC311" s="85"/>
      <c r="AD311" s="85"/>
      <c r="AE311" s="85"/>
      <c r="AF311" s="85"/>
      <c r="AG311" s="85"/>
      <c r="AH311" s="85"/>
      <c r="AI311" s="85"/>
      <c r="AJ311" s="85"/>
      <c r="AK311" s="85"/>
      <c r="AL311" s="85"/>
      <c r="AM311" s="85"/>
      <c r="AN311" s="85"/>
      <c r="AO311" s="85"/>
      <c r="AP311" s="85"/>
      <c r="AQ311" s="85"/>
      <c r="AR311" s="85"/>
      <c r="AS311" s="85"/>
      <c r="AT311" s="85"/>
      <c r="AU311" s="85"/>
      <c r="AV311" s="85"/>
      <c r="AW311" s="85"/>
      <c r="AX311" s="85"/>
      <c r="AY311" s="85"/>
      <c r="AZ311" s="85"/>
      <c r="BA311" s="85"/>
      <c r="BB311" s="85"/>
      <c r="BC311" s="85"/>
      <c r="BD311" s="85"/>
      <c r="BE311" s="85"/>
      <c r="BF311" s="85"/>
      <c r="BG311" s="85"/>
      <c r="BH311" s="85"/>
      <c r="BI311" s="85"/>
      <c r="BJ311" s="85"/>
      <c r="BK311" s="85"/>
      <c r="BL311" s="85"/>
      <c r="BM311" s="85"/>
      <c r="BN311" s="85"/>
      <c r="BO311" s="85"/>
      <c r="BP311" s="85"/>
      <c r="BQ311" s="85"/>
      <c r="BR311" s="85"/>
      <c r="BS311" s="85"/>
      <c r="BT311" s="85"/>
      <c r="BU311" s="85"/>
      <c r="BV311" s="85"/>
      <c r="BW311" s="85"/>
      <c r="BX311" s="85"/>
      <c r="BY311" s="85"/>
      <c r="BZ311" s="85"/>
      <c r="CA311" s="85"/>
      <c r="CB311" s="85"/>
      <c r="CC311" s="85"/>
      <c r="CD311" s="85"/>
      <c r="CE311" s="85"/>
      <c r="CF311" s="85"/>
      <c r="CG311" s="85"/>
      <c r="CH311" s="85"/>
      <c r="CI311" s="85"/>
      <c r="CJ311" s="85"/>
    </row>
    <row r="312" spans="1:88" x14ac:dyDescent="0.25">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c r="AA312" s="85"/>
      <c r="AB312" s="85"/>
      <c r="AC312" s="85"/>
      <c r="AD312" s="85"/>
      <c r="AE312" s="85"/>
      <c r="AF312" s="85"/>
      <c r="AG312" s="85"/>
      <c r="AH312" s="85"/>
      <c r="AI312" s="85"/>
      <c r="AJ312" s="85"/>
      <c r="AK312" s="85"/>
      <c r="AL312" s="85"/>
      <c r="AM312" s="85"/>
      <c r="AN312" s="85"/>
      <c r="AO312" s="85"/>
      <c r="AP312" s="85"/>
      <c r="AQ312" s="85"/>
      <c r="AR312" s="85"/>
      <c r="AS312" s="85"/>
      <c r="AT312" s="85"/>
      <c r="AU312" s="85"/>
      <c r="AV312" s="85"/>
      <c r="AW312" s="85"/>
      <c r="AX312" s="85"/>
      <c r="AY312" s="85"/>
      <c r="AZ312" s="85"/>
      <c r="BA312" s="85"/>
      <c r="BB312" s="85"/>
      <c r="BC312" s="85"/>
      <c r="BD312" s="85"/>
      <c r="BE312" s="85"/>
      <c r="BF312" s="85"/>
      <c r="BG312" s="85"/>
      <c r="BH312" s="85"/>
      <c r="BI312" s="85"/>
      <c r="BJ312" s="85"/>
      <c r="BK312" s="85"/>
      <c r="BL312" s="85"/>
      <c r="BM312" s="85"/>
      <c r="BN312" s="85"/>
      <c r="BO312" s="85"/>
      <c r="BP312" s="85"/>
      <c r="BQ312" s="85"/>
      <c r="BR312" s="85"/>
      <c r="BS312" s="85"/>
      <c r="BT312" s="85"/>
      <c r="BU312" s="85"/>
      <c r="BV312" s="85"/>
      <c r="BW312" s="85"/>
      <c r="BX312" s="85"/>
      <c r="BY312" s="85"/>
      <c r="BZ312" s="85"/>
      <c r="CA312" s="85"/>
      <c r="CB312" s="85"/>
      <c r="CC312" s="85"/>
      <c r="CD312" s="85"/>
      <c r="CE312" s="85"/>
      <c r="CF312" s="85"/>
      <c r="CG312" s="85"/>
      <c r="CH312" s="85"/>
      <c r="CI312" s="85"/>
      <c r="CJ312" s="85"/>
    </row>
    <row r="313" spans="1:88" x14ac:dyDescent="0.25">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c r="AA313" s="85"/>
      <c r="AB313" s="85"/>
      <c r="AC313" s="85"/>
      <c r="AD313" s="85"/>
      <c r="AE313" s="85"/>
      <c r="AF313" s="85"/>
      <c r="AG313" s="85"/>
      <c r="AH313" s="85"/>
      <c r="AI313" s="85"/>
      <c r="AJ313" s="85"/>
      <c r="AK313" s="85"/>
      <c r="AL313" s="85"/>
      <c r="AM313" s="85"/>
      <c r="AN313" s="85"/>
      <c r="AO313" s="85"/>
      <c r="AP313" s="85"/>
      <c r="AQ313" s="85"/>
      <c r="AR313" s="85"/>
      <c r="AS313" s="85"/>
      <c r="AT313" s="85"/>
      <c r="AU313" s="85"/>
      <c r="AV313" s="85"/>
      <c r="AW313" s="85"/>
      <c r="AX313" s="85"/>
      <c r="AY313" s="85"/>
      <c r="AZ313" s="85"/>
      <c r="BA313" s="85"/>
      <c r="BB313" s="85"/>
      <c r="BC313" s="85"/>
      <c r="BD313" s="85"/>
      <c r="BE313" s="85"/>
      <c r="BF313" s="85"/>
      <c r="BG313" s="85"/>
      <c r="BH313" s="85"/>
      <c r="BI313" s="85"/>
      <c r="BJ313" s="85"/>
      <c r="BK313" s="85"/>
      <c r="BL313" s="85"/>
      <c r="BM313" s="85"/>
      <c r="BN313" s="85"/>
      <c r="BO313" s="85"/>
      <c r="BP313" s="85"/>
      <c r="BQ313" s="85"/>
      <c r="BR313" s="85"/>
      <c r="BS313" s="85"/>
      <c r="BT313" s="85"/>
      <c r="BU313" s="85"/>
      <c r="BV313" s="85"/>
      <c r="BW313" s="85"/>
      <c r="BX313" s="85"/>
      <c r="BY313" s="85"/>
      <c r="BZ313" s="85"/>
      <c r="CA313" s="85"/>
      <c r="CB313" s="85"/>
      <c r="CC313" s="85"/>
      <c r="CD313" s="85"/>
      <c r="CE313" s="85"/>
      <c r="CF313" s="85"/>
      <c r="CG313" s="85"/>
      <c r="CH313" s="85"/>
      <c r="CI313" s="85"/>
      <c r="CJ313" s="85"/>
    </row>
    <row r="314" spans="1:88" x14ac:dyDescent="0.25">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c r="AA314" s="85"/>
      <c r="AB314" s="85"/>
      <c r="AC314" s="85"/>
      <c r="AD314" s="85"/>
      <c r="AE314" s="85"/>
      <c r="AF314" s="85"/>
      <c r="AG314" s="85"/>
      <c r="AH314" s="85"/>
      <c r="AI314" s="85"/>
      <c r="AJ314" s="85"/>
      <c r="AK314" s="85"/>
      <c r="AL314" s="85"/>
      <c r="AM314" s="85"/>
      <c r="AN314" s="85"/>
      <c r="AO314" s="85"/>
      <c r="AP314" s="85"/>
      <c r="AQ314" s="85"/>
      <c r="AR314" s="85"/>
      <c r="AS314" s="85"/>
      <c r="AT314" s="85"/>
      <c r="AU314" s="85"/>
      <c r="AV314" s="85"/>
      <c r="AW314" s="85"/>
      <c r="AX314" s="85"/>
      <c r="AY314" s="85"/>
      <c r="AZ314" s="85"/>
      <c r="BA314" s="85"/>
      <c r="BB314" s="85"/>
      <c r="BC314" s="85"/>
      <c r="BD314" s="85"/>
      <c r="BE314" s="85"/>
      <c r="BF314" s="85"/>
      <c r="BG314" s="85"/>
      <c r="BH314" s="85"/>
      <c r="BI314" s="85"/>
      <c r="BJ314" s="85"/>
      <c r="BK314" s="85"/>
      <c r="BL314" s="85"/>
      <c r="BM314" s="85"/>
      <c r="BN314" s="85"/>
      <c r="BO314" s="85"/>
      <c r="BP314" s="85"/>
      <c r="BQ314" s="85"/>
      <c r="BR314" s="85"/>
      <c r="BS314" s="85"/>
      <c r="BT314" s="85"/>
      <c r="BU314" s="85"/>
      <c r="BV314" s="85"/>
      <c r="BW314" s="85"/>
      <c r="BX314" s="85"/>
      <c r="BY314" s="85"/>
      <c r="BZ314" s="85"/>
      <c r="CA314" s="85"/>
      <c r="CB314" s="85"/>
      <c r="CC314" s="85"/>
      <c r="CD314" s="85"/>
      <c r="CE314" s="85"/>
      <c r="CF314" s="85"/>
      <c r="CG314" s="85"/>
      <c r="CH314" s="85"/>
      <c r="CI314" s="85"/>
      <c r="CJ314" s="85"/>
    </row>
    <row r="315" spans="1:88" x14ac:dyDescent="0.25">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c r="AA315" s="85"/>
      <c r="AB315" s="85"/>
      <c r="AC315" s="85"/>
      <c r="AD315" s="85"/>
      <c r="AE315" s="85"/>
      <c r="AF315" s="85"/>
      <c r="AG315" s="85"/>
      <c r="AH315" s="85"/>
      <c r="AI315" s="85"/>
      <c r="AJ315" s="85"/>
      <c r="AK315" s="85"/>
      <c r="AL315" s="85"/>
      <c r="AM315" s="85"/>
      <c r="AN315" s="85"/>
      <c r="AO315" s="85"/>
      <c r="AP315" s="85"/>
      <c r="AQ315" s="85"/>
      <c r="AR315" s="85"/>
      <c r="AS315" s="85"/>
      <c r="AT315" s="85"/>
      <c r="AU315" s="85"/>
      <c r="AV315" s="85"/>
      <c r="AW315" s="85"/>
      <c r="AX315" s="85"/>
      <c r="AY315" s="85"/>
      <c r="AZ315" s="85"/>
      <c r="BA315" s="85"/>
      <c r="BB315" s="85"/>
      <c r="BC315" s="85"/>
      <c r="BD315" s="85"/>
      <c r="BE315" s="85"/>
      <c r="BF315" s="85"/>
      <c r="BG315" s="85"/>
      <c r="BH315" s="85"/>
      <c r="BI315" s="85"/>
      <c r="BJ315" s="85"/>
      <c r="BK315" s="85"/>
      <c r="BL315" s="85"/>
      <c r="BM315" s="85"/>
      <c r="BN315" s="85"/>
      <c r="BO315" s="85"/>
      <c r="BP315" s="85"/>
      <c r="BQ315" s="85"/>
      <c r="BR315" s="85"/>
      <c r="BS315" s="85"/>
      <c r="BT315" s="85"/>
      <c r="BU315" s="85"/>
      <c r="BV315" s="85"/>
      <c r="BW315" s="85"/>
      <c r="BX315" s="85"/>
      <c r="BY315" s="85"/>
      <c r="BZ315" s="85"/>
      <c r="CA315" s="85"/>
      <c r="CB315" s="85"/>
      <c r="CC315" s="85"/>
      <c r="CD315" s="85"/>
      <c r="CE315" s="85"/>
      <c r="CF315" s="85"/>
      <c r="CG315" s="85"/>
      <c r="CH315" s="85"/>
      <c r="CI315" s="85"/>
      <c r="CJ315" s="85"/>
    </row>
    <row r="316" spans="1:88" x14ac:dyDescent="0.25">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c r="AA316" s="85"/>
      <c r="AB316" s="85"/>
      <c r="AC316" s="85"/>
      <c r="AD316" s="85"/>
      <c r="AE316" s="85"/>
      <c r="AF316" s="85"/>
      <c r="AG316" s="85"/>
      <c r="AH316" s="85"/>
      <c r="AI316" s="85"/>
      <c r="AJ316" s="85"/>
      <c r="AK316" s="85"/>
      <c r="AL316" s="85"/>
      <c r="AM316" s="85"/>
      <c r="AN316" s="85"/>
      <c r="AO316" s="85"/>
      <c r="AP316" s="85"/>
      <c r="AQ316" s="85"/>
      <c r="AR316" s="85"/>
      <c r="AS316" s="85"/>
      <c r="AT316" s="85"/>
      <c r="AU316" s="85"/>
      <c r="AV316" s="85"/>
      <c r="AW316" s="85"/>
      <c r="AX316" s="85"/>
      <c r="AY316" s="85"/>
      <c r="AZ316" s="85"/>
      <c r="BA316" s="85"/>
      <c r="BB316" s="85"/>
      <c r="BC316" s="85"/>
      <c r="BD316" s="85"/>
      <c r="BE316" s="85"/>
      <c r="BF316" s="85"/>
      <c r="BG316" s="85"/>
      <c r="BH316" s="85"/>
      <c r="BI316" s="85"/>
      <c r="BJ316" s="85"/>
      <c r="BK316" s="85"/>
      <c r="BL316" s="85"/>
      <c r="BM316" s="85"/>
      <c r="BN316" s="85"/>
      <c r="BO316" s="85"/>
      <c r="BP316" s="85"/>
      <c r="BQ316" s="85"/>
      <c r="BR316" s="85"/>
      <c r="BS316" s="85"/>
      <c r="BT316" s="85"/>
      <c r="BU316" s="85"/>
      <c r="BV316" s="85"/>
      <c r="BW316" s="85"/>
      <c r="BX316" s="85"/>
      <c r="BY316" s="85"/>
      <c r="BZ316" s="85"/>
      <c r="CA316" s="85"/>
      <c r="CB316" s="85"/>
      <c r="CC316" s="85"/>
      <c r="CD316" s="85"/>
      <c r="CE316" s="85"/>
      <c r="CF316" s="85"/>
      <c r="CG316" s="85"/>
      <c r="CH316" s="85"/>
      <c r="CI316" s="85"/>
      <c r="CJ316" s="85"/>
    </row>
    <row r="317" spans="1:88" x14ac:dyDescent="0.25">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c r="AA317" s="85"/>
      <c r="AB317" s="85"/>
      <c r="AC317" s="85"/>
      <c r="AD317" s="85"/>
      <c r="AE317" s="85"/>
      <c r="AF317" s="85"/>
      <c r="AG317" s="85"/>
      <c r="AH317" s="85"/>
      <c r="AI317" s="85"/>
      <c r="AJ317" s="85"/>
      <c r="AK317" s="85"/>
      <c r="AL317" s="85"/>
      <c r="AM317" s="85"/>
      <c r="AN317" s="85"/>
      <c r="AO317" s="85"/>
      <c r="AP317" s="85"/>
      <c r="AQ317" s="85"/>
      <c r="AR317" s="85"/>
      <c r="AS317" s="85"/>
      <c r="AT317" s="85"/>
      <c r="AU317" s="85"/>
      <c r="AV317" s="85"/>
      <c r="AW317" s="85"/>
      <c r="AX317" s="85"/>
      <c r="AY317" s="85"/>
      <c r="AZ317" s="85"/>
      <c r="BA317" s="85"/>
      <c r="BB317" s="85"/>
      <c r="BC317" s="85"/>
      <c r="BD317" s="85"/>
      <c r="BE317" s="85"/>
      <c r="BF317" s="85"/>
      <c r="BG317" s="85"/>
      <c r="BH317" s="85"/>
      <c r="BI317" s="85"/>
      <c r="BJ317" s="85"/>
      <c r="BK317" s="85"/>
      <c r="BL317" s="85"/>
      <c r="BM317" s="85"/>
      <c r="BN317" s="85"/>
      <c r="BO317" s="85"/>
      <c r="BP317" s="85"/>
      <c r="BQ317" s="85"/>
      <c r="BR317" s="85"/>
      <c r="BS317" s="85"/>
      <c r="BT317" s="85"/>
      <c r="BU317" s="85"/>
      <c r="BV317" s="85"/>
      <c r="BW317" s="85"/>
      <c r="BX317" s="85"/>
      <c r="BY317" s="85"/>
      <c r="BZ317" s="85"/>
      <c r="CA317" s="85"/>
      <c r="CB317" s="85"/>
      <c r="CC317" s="85"/>
      <c r="CD317" s="85"/>
      <c r="CE317" s="85"/>
      <c r="CF317" s="85"/>
      <c r="CG317" s="85"/>
      <c r="CH317" s="85"/>
      <c r="CI317" s="85"/>
      <c r="CJ317" s="85"/>
    </row>
    <row r="318" spans="1:88" x14ac:dyDescent="0.25">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c r="AA318" s="85"/>
      <c r="AB318" s="85"/>
      <c r="AC318" s="85"/>
      <c r="AD318" s="85"/>
      <c r="AE318" s="85"/>
      <c r="AF318" s="85"/>
      <c r="AG318" s="85"/>
      <c r="AH318" s="85"/>
      <c r="AI318" s="85"/>
      <c r="AJ318" s="85"/>
      <c r="AK318" s="85"/>
      <c r="AL318" s="85"/>
      <c r="AM318" s="85"/>
      <c r="AN318" s="85"/>
      <c r="AO318" s="85"/>
      <c r="AP318" s="85"/>
      <c r="AQ318" s="85"/>
      <c r="AR318" s="85"/>
      <c r="AS318" s="85"/>
      <c r="AT318" s="85"/>
      <c r="AU318" s="85"/>
      <c r="AV318" s="85"/>
      <c r="AW318" s="85"/>
      <c r="AX318" s="85"/>
      <c r="AY318" s="85"/>
      <c r="AZ318" s="85"/>
      <c r="BA318" s="85"/>
      <c r="BB318" s="85"/>
      <c r="BC318" s="85"/>
      <c r="BD318" s="85"/>
      <c r="BE318" s="85"/>
      <c r="BF318" s="85"/>
      <c r="BG318" s="85"/>
      <c r="BH318" s="85"/>
      <c r="BI318" s="85"/>
      <c r="BJ318" s="85"/>
      <c r="BK318" s="85"/>
      <c r="BL318" s="85"/>
      <c r="BM318" s="85"/>
      <c r="BN318" s="85"/>
      <c r="BO318" s="85"/>
      <c r="BP318" s="85"/>
      <c r="BQ318" s="85"/>
      <c r="BR318" s="85"/>
      <c r="BS318" s="85"/>
      <c r="BT318" s="85"/>
      <c r="BU318" s="85"/>
      <c r="BV318" s="85"/>
      <c r="BW318" s="85"/>
      <c r="BX318" s="85"/>
      <c r="BY318" s="85"/>
      <c r="BZ318" s="85"/>
      <c r="CA318" s="85"/>
      <c r="CB318" s="85"/>
      <c r="CC318" s="85"/>
      <c r="CD318" s="85"/>
      <c r="CE318" s="85"/>
      <c r="CF318" s="85"/>
      <c r="CG318" s="85"/>
      <c r="CH318" s="85"/>
      <c r="CI318" s="85"/>
      <c r="CJ318" s="85"/>
    </row>
    <row r="319" spans="1:88" x14ac:dyDescent="0.25">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c r="AA319" s="85"/>
      <c r="AB319" s="85"/>
      <c r="AC319" s="85"/>
      <c r="AD319" s="85"/>
      <c r="AE319" s="85"/>
      <c r="AF319" s="85"/>
      <c r="AG319" s="85"/>
      <c r="AH319" s="85"/>
      <c r="AI319" s="85"/>
      <c r="AJ319" s="85"/>
      <c r="AK319" s="85"/>
      <c r="AL319" s="85"/>
      <c r="AM319" s="85"/>
      <c r="AN319" s="85"/>
      <c r="AO319" s="85"/>
      <c r="AP319" s="85"/>
      <c r="AQ319" s="85"/>
      <c r="AR319" s="85"/>
      <c r="AS319" s="85"/>
      <c r="AT319" s="85"/>
      <c r="AU319" s="85"/>
      <c r="AV319" s="85"/>
      <c r="AW319" s="85"/>
      <c r="AX319" s="85"/>
      <c r="AY319" s="85"/>
      <c r="AZ319" s="85"/>
      <c r="BA319" s="85"/>
      <c r="BB319" s="85"/>
      <c r="BC319" s="85"/>
      <c r="BD319" s="85"/>
      <c r="BE319" s="85"/>
      <c r="BF319" s="85"/>
      <c r="BG319" s="85"/>
      <c r="BH319" s="85"/>
      <c r="BI319" s="85"/>
      <c r="BJ319" s="85"/>
      <c r="BK319" s="85"/>
      <c r="BL319" s="85"/>
      <c r="BM319" s="85"/>
      <c r="BN319" s="85"/>
      <c r="BO319" s="85"/>
      <c r="BP319" s="85"/>
      <c r="BQ319" s="85"/>
      <c r="BR319" s="85"/>
      <c r="BS319" s="85"/>
      <c r="BT319" s="85"/>
      <c r="BU319" s="85"/>
      <c r="BV319" s="85"/>
      <c r="BW319" s="85"/>
      <c r="BX319" s="85"/>
      <c r="BY319" s="85"/>
      <c r="BZ319" s="85"/>
      <c r="CA319" s="85"/>
      <c r="CB319" s="85"/>
      <c r="CC319" s="85"/>
      <c r="CD319" s="85"/>
      <c r="CE319" s="85"/>
      <c r="CF319" s="85"/>
      <c r="CG319" s="85"/>
      <c r="CH319" s="85"/>
      <c r="CI319" s="85"/>
      <c r="CJ319" s="85"/>
    </row>
    <row r="320" spans="1:88" x14ac:dyDescent="0.25">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c r="AA320" s="85"/>
      <c r="AB320" s="85"/>
      <c r="AC320" s="85"/>
      <c r="AD320" s="85"/>
      <c r="AE320" s="85"/>
      <c r="AF320" s="85"/>
      <c r="AG320" s="85"/>
      <c r="AH320" s="85"/>
      <c r="AI320" s="85"/>
      <c r="AJ320" s="85"/>
      <c r="AK320" s="85"/>
      <c r="AL320" s="85"/>
      <c r="AM320" s="85"/>
      <c r="AN320" s="85"/>
      <c r="AO320" s="85"/>
      <c r="AP320" s="85"/>
      <c r="AQ320" s="85"/>
      <c r="AR320" s="85"/>
      <c r="AS320" s="85"/>
      <c r="AT320" s="85"/>
      <c r="AU320" s="85"/>
      <c r="AV320" s="85"/>
      <c r="AW320" s="85"/>
      <c r="AX320" s="85"/>
      <c r="AY320" s="85"/>
      <c r="AZ320" s="85"/>
      <c r="BA320" s="85"/>
      <c r="BB320" s="85"/>
      <c r="BC320" s="85"/>
      <c r="BD320" s="85"/>
      <c r="BE320" s="85"/>
      <c r="BF320" s="85"/>
      <c r="BG320" s="85"/>
      <c r="BH320" s="85"/>
      <c r="BI320" s="85"/>
      <c r="BJ320" s="85"/>
      <c r="BK320" s="85"/>
      <c r="BL320" s="85"/>
      <c r="BM320" s="85"/>
      <c r="BN320" s="85"/>
      <c r="BO320" s="85"/>
      <c r="BP320" s="85"/>
      <c r="BQ320" s="85"/>
      <c r="BR320" s="85"/>
      <c r="BS320" s="85"/>
      <c r="BT320" s="85"/>
      <c r="BU320" s="85"/>
      <c r="BV320" s="85"/>
      <c r="BW320" s="85"/>
      <c r="BX320" s="85"/>
      <c r="BY320" s="85"/>
      <c r="BZ320" s="85"/>
      <c r="CA320" s="85"/>
      <c r="CB320" s="85"/>
      <c r="CC320" s="85"/>
      <c r="CD320" s="85"/>
      <c r="CE320" s="85"/>
      <c r="CF320" s="85"/>
      <c r="CG320" s="85"/>
      <c r="CH320" s="85"/>
      <c r="CI320" s="85"/>
      <c r="CJ320" s="85"/>
    </row>
    <row r="321" spans="1:88" x14ac:dyDescent="0.25">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c r="AA321" s="85"/>
      <c r="AB321" s="85"/>
      <c r="AC321" s="85"/>
      <c r="AD321" s="85"/>
      <c r="AE321" s="85"/>
      <c r="AF321" s="85"/>
      <c r="AG321" s="85"/>
      <c r="AH321" s="85"/>
      <c r="AI321" s="85"/>
      <c r="AJ321" s="85"/>
      <c r="AK321" s="85"/>
      <c r="AL321" s="85"/>
      <c r="AM321" s="85"/>
      <c r="AN321" s="85"/>
      <c r="AO321" s="85"/>
      <c r="AP321" s="85"/>
      <c r="AQ321" s="85"/>
      <c r="AR321" s="85"/>
      <c r="AS321" s="85"/>
      <c r="AT321" s="85"/>
      <c r="AU321" s="85"/>
      <c r="AV321" s="85"/>
      <c r="AW321" s="85"/>
      <c r="AX321" s="85"/>
      <c r="AY321" s="85"/>
      <c r="AZ321" s="85"/>
      <c r="BA321" s="85"/>
      <c r="BB321" s="85"/>
      <c r="BC321" s="85"/>
      <c r="BD321" s="85"/>
      <c r="BE321" s="85"/>
      <c r="BF321" s="85"/>
      <c r="BG321" s="85"/>
      <c r="BH321" s="85"/>
      <c r="BI321" s="85"/>
      <c r="BJ321" s="85"/>
      <c r="BK321" s="85"/>
      <c r="BL321" s="85"/>
      <c r="BM321" s="85"/>
      <c r="BN321" s="85"/>
      <c r="BO321" s="85"/>
      <c r="BP321" s="85"/>
      <c r="BQ321" s="85"/>
      <c r="BR321" s="85"/>
      <c r="BS321" s="85"/>
      <c r="BT321" s="85"/>
      <c r="BU321" s="85"/>
      <c r="BV321" s="85"/>
      <c r="BW321" s="85"/>
      <c r="BX321" s="85"/>
      <c r="BY321" s="85"/>
      <c r="BZ321" s="85"/>
      <c r="CA321" s="85"/>
      <c r="CB321" s="85"/>
      <c r="CC321" s="85"/>
      <c r="CD321" s="85"/>
      <c r="CE321" s="85"/>
      <c r="CF321" s="85"/>
      <c r="CG321" s="85"/>
      <c r="CH321" s="85"/>
      <c r="CI321" s="85"/>
      <c r="CJ321" s="85"/>
    </row>
    <row r="322" spans="1:88" x14ac:dyDescent="0.25">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c r="AA322" s="85"/>
      <c r="AB322" s="85"/>
      <c r="AC322" s="85"/>
      <c r="AD322" s="85"/>
      <c r="AE322" s="85"/>
      <c r="AF322" s="85"/>
      <c r="AG322" s="85"/>
      <c r="AH322" s="85"/>
      <c r="AI322" s="85"/>
      <c r="AJ322" s="85"/>
      <c r="AK322" s="85"/>
      <c r="AL322" s="85"/>
      <c r="AM322" s="85"/>
      <c r="AN322" s="85"/>
      <c r="AO322" s="85"/>
      <c r="AP322" s="85"/>
      <c r="AQ322" s="85"/>
      <c r="AR322" s="85"/>
      <c r="AS322" s="85"/>
      <c r="AT322" s="85"/>
      <c r="AU322" s="85"/>
      <c r="AV322" s="85"/>
      <c r="AW322" s="85"/>
      <c r="AX322" s="85"/>
      <c r="AY322" s="85"/>
      <c r="AZ322" s="85"/>
      <c r="BA322" s="85"/>
      <c r="BB322" s="85"/>
      <c r="BC322" s="85"/>
      <c r="BD322" s="85"/>
      <c r="BE322" s="85"/>
      <c r="BF322" s="85"/>
      <c r="BG322" s="85"/>
      <c r="BH322" s="85"/>
      <c r="BI322" s="85"/>
      <c r="BJ322" s="85"/>
      <c r="BK322" s="85"/>
      <c r="BL322" s="85"/>
      <c r="BM322" s="85"/>
      <c r="BN322" s="85"/>
      <c r="BO322" s="85"/>
      <c r="BP322" s="85"/>
      <c r="BQ322" s="85"/>
      <c r="BR322" s="85"/>
      <c r="BS322" s="85"/>
      <c r="BT322" s="85"/>
      <c r="BU322" s="85"/>
      <c r="BV322" s="85"/>
      <c r="BW322" s="85"/>
      <c r="BX322" s="85"/>
      <c r="BY322" s="85"/>
      <c r="BZ322" s="85"/>
      <c r="CA322" s="85"/>
      <c r="CB322" s="85"/>
      <c r="CC322" s="85"/>
      <c r="CD322" s="85"/>
      <c r="CE322" s="85"/>
      <c r="CF322" s="85"/>
      <c r="CG322" s="85"/>
      <c r="CH322" s="85"/>
      <c r="CI322" s="85"/>
      <c r="CJ322" s="85"/>
    </row>
    <row r="323" spans="1:88" x14ac:dyDescent="0.25">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c r="AA323" s="85"/>
      <c r="AB323" s="85"/>
      <c r="AC323" s="85"/>
      <c r="AD323" s="85"/>
      <c r="AE323" s="85"/>
      <c r="AF323" s="85"/>
      <c r="AG323" s="85"/>
      <c r="AH323" s="85"/>
      <c r="AI323" s="85"/>
      <c r="AJ323" s="85"/>
      <c r="AK323" s="85"/>
      <c r="AL323" s="85"/>
      <c r="AM323" s="85"/>
      <c r="AN323" s="85"/>
      <c r="AO323" s="85"/>
      <c r="AP323" s="85"/>
      <c r="AQ323" s="85"/>
      <c r="AR323" s="85"/>
      <c r="AS323" s="85"/>
      <c r="AT323" s="85"/>
      <c r="AU323" s="85"/>
      <c r="AV323" s="85"/>
      <c r="AW323" s="85"/>
      <c r="AX323" s="85"/>
      <c r="AY323" s="85"/>
      <c r="AZ323" s="85"/>
      <c r="BA323" s="85"/>
      <c r="BB323" s="85"/>
      <c r="BC323" s="85"/>
      <c r="BD323" s="85"/>
      <c r="BE323" s="85"/>
      <c r="BF323" s="85"/>
      <c r="BG323" s="85"/>
      <c r="BH323" s="85"/>
      <c r="BI323" s="85"/>
      <c r="BJ323" s="85"/>
      <c r="BK323" s="85"/>
      <c r="BL323" s="85"/>
      <c r="BM323" s="85"/>
      <c r="BN323" s="85"/>
      <c r="BO323" s="85"/>
      <c r="BP323" s="85"/>
      <c r="BQ323" s="85"/>
      <c r="BR323" s="85"/>
      <c r="BS323" s="85"/>
      <c r="BT323" s="85"/>
      <c r="BU323" s="85"/>
      <c r="BV323" s="85"/>
      <c r="BW323" s="85"/>
      <c r="BX323" s="85"/>
      <c r="BY323" s="85"/>
      <c r="BZ323" s="85"/>
      <c r="CA323" s="85"/>
      <c r="CB323" s="85"/>
      <c r="CC323" s="85"/>
      <c r="CD323" s="85"/>
      <c r="CE323" s="85"/>
      <c r="CF323" s="85"/>
      <c r="CG323" s="85"/>
      <c r="CH323" s="85"/>
      <c r="CI323" s="85"/>
      <c r="CJ323" s="85"/>
    </row>
    <row r="324" spans="1:88" x14ac:dyDescent="0.25">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c r="AA324" s="85"/>
      <c r="AB324" s="85"/>
      <c r="AC324" s="85"/>
      <c r="AD324" s="85"/>
      <c r="AE324" s="85"/>
      <c r="AF324" s="85"/>
      <c r="AG324" s="85"/>
      <c r="AH324" s="85"/>
      <c r="AI324" s="85"/>
      <c r="AJ324" s="85"/>
      <c r="AK324" s="85"/>
      <c r="AL324" s="85"/>
      <c r="AM324" s="85"/>
      <c r="AN324" s="85"/>
      <c r="AO324" s="85"/>
      <c r="AP324" s="85"/>
      <c r="AQ324" s="85"/>
      <c r="AR324" s="85"/>
      <c r="AS324" s="85"/>
      <c r="AT324" s="85"/>
      <c r="AU324" s="85"/>
      <c r="AV324" s="85"/>
      <c r="AW324" s="85"/>
      <c r="AX324" s="85"/>
      <c r="AY324" s="85"/>
      <c r="AZ324" s="85"/>
      <c r="BA324" s="85"/>
      <c r="BB324" s="85"/>
      <c r="BC324" s="85"/>
      <c r="BD324" s="85"/>
      <c r="BE324" s="85"/>
      <c r="BF324" s="85"/>
      <c r="BG324" s="85"/>
      <c r="BH324" s="85"/>
      <c r="BI324" s="85"/>
      <c r="BJ324" s="85"/>
      <c r="BK324" s="85"/>
      <c r="BL324" s="85"/>
      <c r="BM324" s="85"/>
      <c r="BN324" s="85"/>
      <c r="BO324" s="85"/>
      <c r="BP324" s="85"/>
      <c r="BQ324" s="85"/>
      <c r="BR324" s="85"/>
      <c r="BS324" s="85"/>
      <c r="BT324" s="85"/>
      <c r="BU324" s="85"/>
      <c r="BV324" s="85"/>
      <c r="BW324" s="85"/>
      <c r="BX324" s="85"/>
      <c r="BY324" s="85"/>
      <c r="BZ324" s="85"/>
      <c r="CA324" s="85"/>
      <c r="CB324" s="85"/>
      <c r="CC324" s="85"/>
      <c r="CD324" s="85"/>
      <c r="CE324" s="85"/>
      <c r="CF324" s="85"/>
      <c r="CG324" s="85"/>
      <c r="CH324" s="85"/>
      <c r="CI324" s="85"/>
      <c r="CJ324" s="85"/>
    </row>
    <row r="325" spans="1:88" x14ac:dyDescent="0.25">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c r="AA325" s="85"/>
      <c r="AB325" s="85"/>
      <c r="AC325" s="85"/>
      <c r="AD325" s="85"/>
      <c r="AE325" s="85"/>
      <c r="AF325" s="85"/>
      <c r="AG325" s="85"/>
      <c r="AH325" s="85"/>
      <c r="AI325" s="85"/>
      <c r="AJ325" s="85"/>
      <c r="AK325" s="85"/>
      <c r="AL325" s="85"/>
      <c r="AM325" s="85"/>
      <c r="AN325" s="85"/>
      <c r="AO325" s="85"/>
      <c r="AP325" s="85"/>
      <c r="AQ325" s="85"/>
      <c r="AR325" s="85"/>
      <c r="AS325" s="85"/>
      <c r="AT325" s="85"/>
      <c r="AU325" s="85"/>
      <c r="AV325" s="85"/>
      <c r="AW325" s="85"/>
      <c r="AX325" s="85"/>
      <c r="AY325" s="85"/>
      <c r="AZ325" s="85"/>
      <c r="BA325" s="85"/>
      <c r="BB325" s="85"/>
      <c r="BC325" s="85"/>
      <c r="BD325" s="85"/>
      <c r="BE325" s="85"/>
      <c r="BF325" s="85"/>
      <c r="BG325" s="85"/>
      <c r="BH325" s="85"/>
      <c r="BI325" s="85"/>
      <c r="BJ325" s="85"/>
      <c r="BK325" s="85"/>
      <c r="BL325" s="85"/>
      <c r="BM325" s="85"/>
      <c r="BN325" s="85"/>
      <c r="BO325" s="85"/>
      <c r="BP325" s="85"/>
      <c r="BQ325" s="85"/>
      <c r="BR325" s="85"/>
      <c r="BS325" s="85"/>
      <c r="BT325" s="85"/>
      <c r="BU325" s="85"/>
      <c r="BV325" s="85"/>
      <c r="BW325" s="85"/>
      <c r="BX325" s="85"/>
      <c r="BY325" s="85"/>
      <c r="BZ325" s="85"/>
      <c r="CA325" s="85"/>
      <c r="CB325" s="85"/>
      <c r="CC325" s="85"/>
      <c r="CD325" s="85"/>
      <c r="CE325" s="85"/>
      <c r="CF325" s="85"/>
      <c r="CG325" s="85"/>
      <c r="CH325" s="85"/>
      <c r="CI325" s="85"/>
      <c r="CJ325" s="85"/>
    </row>
    <row r="326" spans="1:88" x14ac:dyDescent="0.25">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c r="AA326" s="85"/>
      <c r="AB326" s="85"/>
      <c r="AC326" s="85"/>
      <c r="AD326" s="85"/>
      <c r="AE326" s="85"/>
      <c r="AF326" s="85"/>
      <c r="AG326" s="85"/>
      <c r="AH326" s="85"/>
      <c r="AI326" s="85"/>
      <c r="AJ326" s="85"/>
      <c r="AK326" s="85"/>
      <c r="AL326" s="85"/>
      <c r="AM326" s="85"/>
      <c r="AN326" s="85"/>
      <c r="AO326" s="85"/>
      <c r="AP326" s="85"/>
      <c r="AQ326" s="85"/>
      <c r="AR326" s="85"/>
      <c r="AS326" s="85"/>
      <c r="AT326" s="85"/>
      <c r="AU326" s="85"/>
      <c r="AV326" s="85"/>
      <c r="AW326" s="85"/>
      <c r="AX326" s="85"/>
      <c r="AY326" s="85"/>
      <c r="AZ326" s="85"/>
      <c r="BA326" s="85"/>
      <c r="BB326" s="85"/>
      <c r="BC326" s="85"/>
      <c r="BD326" s="85"/>
      <c r="BE326" s="85"/>
      <c r="BF326" s="85"/>
      <c r="BG326" s="85"/>
      <c r="BH326" s="85"/>
      <c r="BI326" s="85"/>
      <c r="BJ326" s="85"/>
      <c r="BK326" s="85"/>
      <c r="BL326" s="85"/>
      <c r="BM326" s="85"/>
      <c r="BN326" s="85"/>
      <c r="BO326" s="85"/>
      <c r="BP326" s="85"/>
      <c r="BQ326" s="85"/>
      <c r="BR326" s="85"/>
      <c r="BS326" s="85"/>
      <c r="BT326" s="85"/>
      <c r="BU326" s="85"/>
      <c r="BV326" s="85"/>
      <c r="BW326" s="85"/>
      <c r="BX326" s="85"/>
      <c r="BY326" s="85"/>
      <c r="BZ326" s="85"/>
      <c r="CA326" s="85"/>
      <c r="CB326" s="85"/>
      <c r="CC326" s="85"/>
      <c r="CD326" s="85"/>
      <c r="CE326" s="85"/>
      <c r="CF326" s="85"/>
      <c r="CG326" s="85"/>
      <c r="CH326" s="85"/>
      <c r="CI326" s="85"/>
      <c r="CJ326" s="85"/>
    </row>
    <row r="327" spans="1:88" x14ac:dyDescent="0.25">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c r="AA327" s="85"/>
      <c r="AB327" s="85"/>
      <c r="AC327" s="85"/>
      <c r="AD327" s="85"/>
      <c r="AE327" s="85"/>
      <c r="AF327" s="85"/>
      <c r="AG327" s="85"/>
      <c r="AH327" s="85"/>
      <c r="AI327" s="85"/>
      <c r="AJ327" s="85"/>
      <c r="AK327" s="85"/>
      <c r="AL327" s="85"/>
      <c r="AM327" s="85"/>
      <c r="AN327" s="85"/>
      <c r="AO327" s="85"/>
      <c r="AP327" s="85"/>
      <c r="AQ327" s="85"/>
      <c r="AR327" s="85"/>
      <c r="AS327" s="85"/>
      <c r="AT327" s="85"/>
      <c r="AU327" s="85"/>
      <c r="AV327" s="85"/>
      <c r="AW327" s="85"/>
      <c r="AX327" s="85"/>
      <c r="AY327" s="85"/>
      <c r="AZ327" s="85"/>
      <c r="BA327" s="85"/>
      <c r="BB327" s="85"/>
      <c r="BC327" s="85"/>
      <c r="BD327" s="85"/>
      <c r="BE327" s="85"/>
      <c r="BF327" s="85"/>
      <c r="BG327" s="85"/>
      <c r="BH327" s="85"/>
      <c r="BI327" s="85"/>
      <c r="BJ327" s="85"/>
      <c r="BK327" s="85"/>
      <c r="BL327" s="85"/>
      <c r="BM327" s="85"/>
      <c r="BN327" s="85"/>
      <c r="BO327" s="85"/>
      <c r="BP327" s="85"/>
      <c r="BQ327" s="85"/>
      <c r="BR327" s="85"/>
      <c r="BS327" s="85"/>
      <c r="BT327" s="85"/>
      <c r="BU327" s="85"/>
      <c r="BV327" s="85"/>
      <c r="BW327" s="85"/>
      <c r="BX327" s="85"/>
      <c r="BY327" s="85"/>
      <c r="BZ327" s="85"/>
      <c r="CA327" s="85"/>
      <c r="CB327" s="85"/>
      <c r="CC327" s="85"/>
      <c r="CD327" s="85"/>
      <c r="CE327" s="85"/>
      <c r="CF327" s="85"/>
      <c r="CG327" s="85"/>
      <c r="CH327" s="85"/>
      <c r="CI327" s="85"/>
      <c r="CJ327" s="85"/>
    </row>
    <row r="328" spans="1:88" x14ac:dyDescent="0.25">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c r="AA328" s="85"/>
      <c r="AB328" s="85"/>
      <c r="AC328" s="85"/>
      <c r="AD328" s="85"/>
      <c r="AE328" s="85"/>
      <c r="AF328" s="85"/>
      <c r="AG328" s="85"/>
      <c r="AH328" s="85"/>
      <c r="AI328" s="85"/>
      <c r="AJ328" s="85"/>
      <c r="AK328" s="85"/>
      <c r="AL328" s="85"/>
      <c r="AM328" s="85"/>
      <c r="AN328" s="85"/>
      <c r="AO328" s="85"/>
      <c r="AP328" s="85"/>
      <c r="AQ328" s="85"/>
      <c r="AR328" s="85"/>
      <c r="AS328" s="85"/>
      <c r="AT328" s="85"/>
      <c r="AU328" s="85"/>
      <c r="AV328" s="85"/>
      <c r="AW328" s="85"/>
      <c r="AX328" s="85"/>
      <c r="AY328" s="85"/>
      <c r="AZ328" s="85"/>
      <c r="BA328" s="85"/>
      <c r="BB328" s="85"/>
      <c r="BC328" s="85"/>
      <c r="BD328" s="85"/>
      <c r="BE328" s="85"/>
      <c r="BF328" s="85"/>
      <c r="BG328" s="85"/>
      <c r="BH328" s="85"/>
      <c r="BI328" s="85"/>
      <c r="BJ328" s="85"/>
      <c r="BK328" s="85"/>
      <c r="BL328" s="85"/>
      <c r="BM328" s="85"/>
      <c r="BN328" s="85"/>
      <c r="BO328" s="85"/>
      <c r="BP328" s="85"/>
      <c r="BQ328" s="85"/>
      <c r="BR328" s="85"/>
      <c r="BS328" s="85"/>
      <c r="BT328" s="85"/>
      <c r="BU328" s="85"/>
      <c r="BV328" s="85"/>
      <c r="BW328" s="85"/>
      <c r="BX328" s="85"/>
      <c r="BY328" s="85"/>
      <c r="BZ328" s="85"/>
      <c r="CA328" s="85"/>
      <c r="CB328" s="85"/>
      <c r="CC328" s="85"/>
      <c r="CD328" s="85"/>
      <c r="CE328" s="85"/>
      <c r="CF328" s="85"/>
      <c r="CG328" s="85"/>
      <c r="CH328" s="85"/>
      <c r="CI328" s="85"/>
      <c r="CJ328" s="85"/>
    </row>
    <row r="329" spans="1:88" x14ac:dyDescent="0.25">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c r="AA329" s="85"/>
      <c r="AB329" s="85"/>
      <c r="AC329" s="85"/>
      <c r="AD329" s="85"/>
      <c r="AE329" s="85"/>
      <c r="AF329" s="85"/>
      <c r="AG329" s="85"/>
      <c r="AH329" s="85"/>
      <c r="AI329" s="85"/>
      <c r="AJ329" s="85"/>
      <c r="AK329" s="85"/>
      <c r="AL329" s="85"/>
      <c r="AM329" s="85"/>
      <c r="AN329" s="85"/>
      <c r="AO329" s="85"/>
      <c r="AP329" s="85"/>
      <c r="AQ329" s="85"/>
      <c r="AR329" s="85"/>
      <c r="AS329" s="85"/>
      <c r="AT329" s="85"/>
      <c r="AU329" s="85"/>
      <c r="AV329" s="85"/>
      <c r="AW329" s="85"/>
      <c r="AX329" s="85"/>
      <c r="AY329" s="85"/>
      <c r="AZ329" s="85"/>
      <c r="BA329" s="85"/>
      <c r="BB329" s="85"/>
      <c r="BC329" s="85"/>
      <c r="BD329" s="85"/>
      <c r="BE329" s="85"/>
      <c r="BF329" s="85"/>
      <c r="BG329" s="85"/>
      <c r="BH329" s="85"/>
      <c r="BI329" s="85"/>
      <c r="BJ329" s="85"/>
      <c r="BK329" s="85"/>
      <c r="BL329" s="85"/>
      <c r="BM329" s="85"/>
      <c r="BN329" s="85"/>
      <c r="BO329" s="85"/>
      <c r="BP329" s="85"/>
      <c r="BQ329" s="85"/>
      <c r="BR329" s="85"/>
      <c r="BS329" s="85"/>
      <c r="BT329" s="85"/>
      <c r="BU329" s="85"/>
      <c r="BV329" s="85"/>
      <c r="BW329" s="85"/>
      <c r="BX329" s="85"/>
      <c r="BY329" s="85"/>
      <c r="BZ329" s="85"/>
      <c r="CA329" s="85"/>
      <c r="CB329" s="85"/>
      <c r="CC329" s="85"/>
      <c r="CD329" s="85"/>
      <c r="CE329" s="85"/>
      <c r="CF329" s="85"/>
      <c r="CG329" s="85"/>
      <c r="CH329" s="85"/>
      <c r="CI329" s="85"/>
      <c r="CJ329" s="85"/>
    </row>
    <row r="330" spans="1:88" x14ac:dyDescent="0.25">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c r="AA330" s="85"/>
      <c r="AB330" s="85"/>
      <c r="AC330" s="85"/>
      <c r="AD330" s="85"/>
      <c r="AE330" s="85"/>
      <c r="AF330" s="85"/>
      <c r="AG330" s="85"/>
      <c r="AH330" s="85"/>
      <c r="AI330" s="85"/>
      <c r="AJ330" s="85"/>
      <c r="AK330" s="85"/>
      <c r="AL330" s="85"/>
      <c r="AM330" s="85"/>
      <c r="AN330" s="85"/>
      <c r="AO330" s="85"/>
      <c r="AP330" s="85"/>
      <c r="AQ330" s="85"/>
      <c r="AR330" s="85"/>
      <c r="AS330" s="85"/>
      <c r="AT330" s="85"/>
      <c r="AU330" s="85"/>
      <c r="AV330" s="85"/>
      <c r="AW330" s="85"/>
      <c r="AX330" s="85"/>
      <c r="AY330" s="85"/>
      <c r="AZ330" s="85"/>
      <c r="BA330" s="85"/>
      <c r="BB330" s="85"/>
      <c r="BC330" s="85"/>
      <c r="BD330" s="85"/>
      <c r="BE330" s="85"/>
      <c r="BF330" s="85"/>
      <c r="BG330" s="85"/>
      <c r="BH330" s="85"/>
      <c r="BI330" s="85"/>
      <c r="BJ330" s="85"/>
      <c r="BK330" s="85"/>
      <c r="BL330" s="85"/>
      <c r="BM330" s="85"/>
      <c r="BN330" s="85"/>
      <c r="BO330" s="85"/>
      <c r="BP330" s="85"/>
      <c r="BQ330" s="85"/>
      <c r="BR330" s="85"/>
      <c r="BS330" s="85"/>
      <c r="BT330" s="85"/>
      <c r="BU330" s="85"/>
      <c r="BV330" s="85"/>
      <c r="BW330" s="85"/>
      <c r="BX330" s="85"/>
      <c r="BY330" s="85"/>
      <c r="BZ330" s="85"/>
      <c r="CA330" s="85"/>
      <c r="CB330" s="85"/>
      <c r="CC330" s="85"/>
      <c r="CD330" s="85"/>
      <c r="CE330" s="85"/>
      <c r="CF330" s="85"/>
      <c r="CG330" s="85"/>
      <c r="CH330" s="85"/>
      <c r="CI330" s="85"/>
      <c r="CJ330" s="85"/>
    </row>
    <row r="331" spans="1:88" x14ac:dyDescent="0.25">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c r="AA331" s="85"/>
      <c r="AB331" s="85"/>
      <c r="AC331" s="85"/>
      <c r="AD331" s="85"/>
      <c r="AE331" s="85"/>
      <c r="AF331" s="85"/>
      <c r="AG331" s="85"/>
      <c r="AH331" s="85"/>
      <c r="AI331" s="85"/>
      <c r="AJ331" s="85"/>
      <c r="AK331" s="85"/>
      <c r="AL331" s="85"/>
      <c r="AM331" s="85"/>
      <c r="AN331" s="85"/>
      <c r="AO331" s="85"/>
      <c r="AP331" s="85"/>
      <c r="AQ331" s="85"/>
      <c r="AR331" s="85"/>
      <c r="AS331" s="85"/>
      <c r="AT331" s="85"/>
      <c r="AU331" s="85"/>
      <c r="AV331" s="85"/>
      <c r="AW331" s="85"/>
      <c r="AX331" s="85"/>
      <c r="AY331" s="85"/>
      <c r="AZ331" s="85"/>
      <c r="BA331" s="85"/>
      <c r="BB331" s="85"/>
      <c r="BC331" s="85"/>
      <c r="BD331" s="85"/>
      <c r="BE331" s="85"/>
      <c r="BF331" s="85"/>
      <c r="BG331" s="85"/>
      <c r="BH331" s="85"/>
      <c r="BI331" s="85"/>
      <c r="BJ331" s="85"/>
      <c r="BK331" s="85"/>
      <c r="BL331" s="85"/>
      <c r="BM331" s="85"/>
      <c r="BN331" s="85"/>
      <c r="BO331" s="85"/>
      <c r="BP331" s="85"/>
      <c r="BQ331" s="85"/>
      <c r="BR331" s="85"/>
      <c r="BS331" s="85"/>
      <c r="BT331" s="85"/>
      <c r="BU331" s="85"/>
      <c r="BV331" s="85"/>
      <c r="BW331" s="85"/>
      <c r="BX331" s="85"/>
      <c r="BY331" s="85"/>
      <c r="BZ331" s="85"/>
      <c r="CA331" s="85"/>
      <c r="CB331" s="85"/>
      <c r="CC331" s="85"/>
      <c r="CD331" s="85"/>
      <c r="CE331" s="85"/>
      <c r="CF331" s="85"/>
      <c r="CG331" s="85"/>
      <c r="CH331" s="85"/>
      <c r="CI331" s="85"/>
      <c r="CJ331" s="85"/>
    </row>
    <row r="332" spans="1:88" x14ac:dyDescent="0.25">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c r="AA332" s="85"/>
      <c r="AB332" s="85"/>
      <c r="AC332" s="85"/>
      <c r="AD332" s="85"/>
      <c r="AE332" s="85"/>
      <c r="AF332" s="85"/>
      <c r="AG332" s="85"/>
      <c r="AH332" s="85"/>
      <c r="AI332" s="85"/>
      <c r="AJ332" s="85"/>
      <c r="AK332" s="85"/>
      <c r="AL332" s="85"/>
      <c r="AM332" s="85"/>
      <c r="AN332" s="85"/>
      <c r="AO332" s="85"/>
      <c r="AP332" s="85"/>
      <c r="AQ332" s="85"/>
      <c r="AR332" s="85"/>
      <c r="AS332" s="85"/>
      <c r="AT332" s="85"/>
      <c r="AU332" s="85"/>
      <c r="AV332" s="85"/>
      <c r="AW332" s="85"/>
      <c r="AX332" s="85"/>
      <c r="AY332" s="85"/>
      <c r="AZ332" s="85"/>
      <c r="BA332" s="85"/>
      <c r="BB332" s="85"/>
      <c r="BC332" s="85"/>
      <c r="BD332" s="85"/>
      <c r="BE332" s="85"/>
      <c r="BF332" s="85"/>
      <c r="BG332" s="85"/>
      <c r="BH332" s="85"/>
      <c r="BI332" s="85"/>
      <c r="BJ332" s="85"/>
      <c r="BK332" s="85"/>
      <c r="BL332" s="85"/>
      <c r="BM332" s="85"/>
      <c r="BN332" s="85"/>
      <c r="BO332" s="85"/>
      <c r="BP332" s="85"/>
      <c r="BQ332" s="85"/>
      <c r="BR332" s="85"/>
      <c r="BS332" s="85"/>
      <c r="BT332" s="85"/>
      <c r="BU332" s="85"/>
      <c r="BV332" s="85"/>
      <c r="BW332" s="85"/>
      <c r="BX332" s="85"/>
      <c r="BY332" s="85"/>
      <c r="BZ332" s="85"/>
      <c r="CA332" s="85"/>
      <c r="CB332" s="85"/>
      <c r="CC332" s="85"/>
      <c r="CD332" s="85"/>
      <c r="CE332" s="85"/>
      <c r="CF332" s="85"/>
      <c r="CG332" s="85"/>
      <c r="CH332" s="85"/>
      <c r="CI332" s="85"/>
      <c r="CJ332" s="85"/>
    </row>
    <row r="333" spans="1:88" x14ac:dyDescent="0.25">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c r="AA333" s="85"/>
      <c r="AB333" s="85"/>
      <c r="AC333" s="85"/>
      <c r="AD333" s="85"/>
      <c r="AE333" s="85"/>
      <c r="AF333" s="85"/>
      <c r="AG333" s="85"/>
      <c r="AH333" s="85"/>
      <c r="AI333" s="85"/>
      <c r="AJ333" s="85"/>
      <c r="AK333" s="85"/>
      <c r="AL333" s="85"/>
      <c r="AM333" s="85"/>
      <c r="AN333" s="85"/>
      <c r="AO333" s="85"/>
      <c r="AP333" s="85"/>
      <c r="AQ333" s="85"/>
      <c r="AR333" s="85"/>
      <c r="AS333" s="85"/>
      <c r="AT333" s="85"/>
      <c r="AU333" s="85"/>
      <c r="AV333" s="85"/>
      <c r="AW333" s="85"/>
      <c r="AX333" s="85"/>
      <c r="AY333" s="85"/>
      <c r="AZ333" s="85"/>
      <c r="BA333" s="85"/>
      <c r="BB333" s="85"/>
      <c r="BC333" s="85"/>
      <c r="BD333" s="85"/>
      <c r="BE333" s="85"/>
      <c r="BF333" s="85"/>
      <c r="BG333" s="85"/>
      <c r="BH333" s="85"/>
      <c r="BI333" s="85"/>
      <c r="BJ333" s="85"/>
      <c r="BK333" s="85"/>
      <c r="BL333" s="85"/>
      <c r="BM333" s="85"/>
      <c r="BN333" s="85"/>
      <c r="BO333" s="85"/>
      <c r="BP333" s="85"/>
      <c r="BQ333" s="85"/>
      <c r="BR333" s="85"/>
      <c r="BS333" s="85"/>
      <c r="BT333" s="85"/>
      <c r="BU333" s="85"/>
      <c r="BV333" s="85"/>
      <c r="BW333" s="85"/>
      <c r="BX333" s="85"/>
      <c r="BY333" s="85"/>
      <c r="BZ333" s="85"/>
      <c r="CA333" s="85"/>
      <c r="CB333" s="85"/>
      <c r="CC333" s="85"/>
      <c r="CD333" s="85"/>
      <c r="CE333" s="85"/>
      <c r="CF333" s="85"/>
      <c r="CG333" s="85"/>
      <c r="CH333" s="85"/>
      <c r="CI333" s="85"/>
      <c r="CJ333" s="85"/>
    </row>
    <row r="334" spans="1:88" x14ac:dyDescent="0.25">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c r="AA334" s="85"/>
      <c r="AB334" s="85"/>
      <c r="AC334" s="85"/>
      <c r="AD334" s="85"/>
      <c r="AE334" s="85"/>
      <c r="AF334" s="85"/>
      <c r="AG334" s="85"/>
      <c r="AH334" s="85"/>
      <c r="AI334" s="85"/>
      <c r="AJ334" s="85"/>
      <c r="AK334" s="85"/>
      <c r="AL334" s="85"/>
      <c r="AM334" s="85"/>
      <c r="AN334" s="85"/>
      <c r="AO334" s="85"/>
      <c r="AP334" s="85"/>
      <c r="AQ334" s="85"/>
      <c r="AR334" s="85"/>
      <c r="AS334" s="85"/>
      <c r="AT334" s="85"/>
      <c r="AU334" s="85"/>
      <c r="AV334" s="85"/>
      <c r="AW334" s="85"/>
      <c r="AX334" s="85"/>
      <c r="AY334" s="85"/>
      <c r="AZ334" s="85"/>
      <c r="BA334" s="85"/>
      <c r="BB334" s="85"/>
      <c r="BC334" s="85"/>
      <c r="BD334" s="85"/>
      <c r="BE334" s="85"/>
      <c r="BF334" s="85"/>
      <c r="BG334" s="85"/>
      <c r="BH334" s="85"/>
      <c r="BI334" s="85"/>
      <c r="BJ334" s="85"/>
      <c r="BK334" s="85"/>
      <c r="BL334" s="85"/>
      <c r="BM334" s="85"/>
      <c r="BN334" s="85"/>
      <c r="BO334" s="85"/>
      <c r="BP334" s="85"/>
      <c r="BQ334" s="85"/>
      <c r="BR334" s="85"/>
      <c r="BS334" s="85"/>
      <c r="BT334" s="85"/>
      <c r="BU334" s="85"/>
      <c r="BV334" s="85"/>
      <c r="BW334" s="85"/>
      <c r="BX334" s="85"/>
      <c r="BY334" s="85"/>
      <c r="BZ334" s="85"/>
      <c r="CA334" s="85"/>
      <c r="CB334" s="85"/>
      <c r="CC334" s="85"/>
      <c r="CD334" s="85"/>
      <c r="CE334" s="85"/>
      <c r="CF334" s="85"/>
      <c r="CG334" s="85"/>
      <c r="CH334" s="85"/>
      <c r="CI334" s="85"/>
      <c r="CJ334" s="85"/>
    </row>
    <row r="335" spans="1:88" x14ac:dyDescent="0.25">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c r="AA335" s="85"/>
      <c r="AB335" s="85"/>
      <c r="AC335" s="85"/>
      <c r="AD335" s="85"/>
      <c r="AE335" s="85"/>
      <c r="AF335" s="85"/>
      <c r="AG335" s="85"/>
      <c r="AH335" s="85"/>
      <c r="AI335" s="85"/>
      <c r="AJ335" s="85"/>
      <c r="AK335" s="85"/>
      <c r="AL335" s="85"/>
      <c r="AM335" s="85"/>
      <c r="AN335" s="85"/>
      <c r="AO335" s="85"/>
      <c r="AP335" s="85"/>
      <c r="AQ335" s="85"/>
      <c r="AR335" s="85"/>
      <c r="AS335" s="85"/>
      <c r="AT335" s="85"/>
      <c r="AU335" s="85"/>
      <c r="AV335" s="85"/>
      <c r="AW335" s="85"/>
      <c r="AX335" s="85"/>
      <c r="AY335" s="85"/>
      <c r="AZ335" s="85"/>
      <c r="BA335" s="85"/>
      <c r="BB335" s="85"/>
      <c r="BC335" s="85"/>
      <c r="BD335" s="85"/>
      <c r="BE335" s="85"/>
      <c r="BF335" s="85"/>
      <c r="BG335" s="85"/>
      <c r="BH335" s="85"/>
      <c r="BI335" s="85"/>
      <c r="BJ335" s="85"/>
      <c r="BK335" s="85"/>
      <c r="BL335" s="85"/>
      <c r="BM335" s="85"/>
      <c r="BN335" s="85"/>
      <c r="BO335" s="85"/>
      <c r="BP335" s="85"/>
      <c r="BQ335" s="85"/>
      <c r="BR335" s="85"/>
      <c r="BS335" s="85"/>
      <c r="BT335" s="85"/>
      <c r="BU335" s="85"/>
      <c r="BV335" s="85"/>
      <c r="BW335" s="85"/>
      <c r="BX335" s="85"/>
      <c r="BY335" s="85"/>
      <c r="BZ335" s="85"/>
      <c r="CA335" s="85"/>
      <c r="CB335" s="85"/>
      <c r="CC335" s="85"/>
      <c r="CD335" s="85"/>
      <c r="CE335" s="85"/>
      <c r="CF335" s="85"/>
      <c r="CG335" s="85"/>
      <c r="CH335" s="85"/>
      <c r="CI335" s="85"/>
      <c r="CJ335" s="85"/>
    </row>
    <row r="336" spans="1:88" x14ac:dyDescent="0.25">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c r="AA336" s="85"/>
      <c r="AB336" s="85"/>
      <c r="AC336" s="85"/>
      <c r="AD336" s="85"/>
      <c r="AE336" s="85"/>
      <c r="AF336" s="85"/>
      <c r="AG336" s="85"/>
      <c r="AH336" s="85"/>
      <c r="AI336" s="85"/>
      <c r="AJ336" s="85"/>
      <c r="AK336" s="85"/>
      <c r="AL336" s="85"/>
      <c r="AM336" s="85"/>
      <c r="AN336" s="85"/>
      <c r="AO336" s="85"/>
      <c r="AP336" s="85"/>
      <c r="AQ336" s="85"/>
      <c r="AR336" s="85"/>
      <c r="AS336" s="85"/>
      <c r="AT336" s="85"/>
      <c r="AU336" s="85"/>
      <c r="AV336" s="85"/>
      <c r="AW336" s="85"/>
      <c r="AX336" s="85"/>
      <c r="AY336" s="85"/>
      <c r="AZ336" s="85"/>
      <c r="BA336" s="85"/>
      <c r="BB336" s="85"/>
      <c r="BC336" s="85"/>
      <c r="BD336" s="85"/>
      <c r="BE336" s="85"/>
      <c r="BF336" s="85"/>
      <c r="BG336" s="85"/>
      <c r="BH336" s="85"/>
      <c r="BI336" s="85"/>
      <c r="BJ336" s="85"/>
      <c r="BK336" s="85"/>
      <c r="BL336" s="85"/>
      <c r="BM336" s="85"/>
      <c r="BN336" s="85"/>
      <c r="BO336" s="85"/>
      <c r="BP336" s="85"/>
      <c r="BQ336" s="85"/>
      <c r="BR336" s="85"/>
      <c r="BS336" s="85"/>
      <c r="BT336" s="85"/>
      <c r="BU336" s="85"/>
      <c r="BV336" s="85"/>
      <c r="BW336" s="85"/>
      <c r="BX336" s="85"/>
      <c r="BY336" s="85"/>
      <c r="BZ336" s="85"/>
      <c r="CA336" s="85"/>
      <c r="CB336" s="85"/>
      <c r="CC336" s="85"/>
      <c r="CD336" s="85"/>
      <c r="CE336" s="85"/>
      <c r="CF336" s="85"/>
      <c r="CG336" s="85"/>
      <c r="CH336" s="85"/>
      <c r="CI336" s="85"/>
      <c r="CJ336" s="85"/>
    </row>
    <row r="337" spans="1:88" x14ac:dyDescent="0.25">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c r="AA337" s="85"/>
      <c r="AB337" s="85"/>
      <c r="AC337" s="85"/>
      <c r="AD337" s="85"/>
      <c r="AE337" s="85"/>
      <c r="AF337" s="85"/>
      <c r="AG337" s="85"/>
      <c r="AH337" s="85"/>
      <c r="AI337" s="85"/>
      <c r="AJ337" s="85"/>
      <c r="AK337" s="85"/>
      <c r="AL337" s="85"/>
      <c r="AM337" s="85"/>
      <c r="AN337" s="85"/>
      <c r="AO337" s="85"/>
      <c r="AP337" s="85"/>
      <c r="AQ337" s="85"/>
      <c r="AR337" s="85"/>
      <c r="AS337" s="85"/>
      <c r="AT337" s="85"/>
      <c r="AU337" s="85"/>
      <c r="AV337" s="85"/>
      <c r="AW337" s="85"/>
      <c r="AX337" s="85"/>
      <c r="AY337" s="85"/>
      <c r="AZ337" s="85"/>
      <c r="BA337" s="85"/>
      <c r="BB337" s="85"/>
      <c r="BC337" s="85"/>
      <c r="BD337" s="85"/>
      <c r="BE337" s="85"/>
      <c r="BF337" s="85"/>
      <c r="BG337" s="85"/>
      <c r="BH337" s="85"/>
      <c r="BI337" s="85"/>
      <c r="BJ337" s="85"/>
      <c r="BK337" s="85"/>
      <c r="BL337" s="85"/>
      <c r="BM337" s="85"/>
      <c r="BN337" s="85"/>
      <c r="BO337" s="85"/>
      <c r="BP337" s="85"/>
      <c r="BQ337" s="85"/>
      <c r="BR337" s="85"/>
      <c r="BS337" s="85"/>
      <c r="BT337" s="85"/>
      <c r="BU337" s="85"/>
      <c r="BV337" s="85"/>
      <c r="BW337" s="85"/>
      <c r="BX337" s="85"/>
      <c r="BY337" s="85"/>
      <c r="BZ337" s="85"/>
      <c r="CA337" s="85"/>
      <c r="CB337" s="85"/>
      <c r="CC337" s="85"/>
      <c r="CD337" s="85"/>
      <c r="CE337" s="85"/>
      <c r="CF337" s="85"/>
      <c r="CG337" s="85"/>
      <c r="CH337" s="85"/>
      <c r="CI337" s="85"/>
      <c r="CJ337" s="85"/>
    </row>
    <row r="338" spans="1:88" x14ac:dyDescent="0.25">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c r="AA338" s="85"/>
      <c r="AB338" s="85"/>
      <c r="AC338" s="85"/>
      <c r="AD338" s="85"/>
      <c r="AE338" s="85"/>
      <c r="AF338" s="85"/>
      <c r="AG338" s="85"/>
      <c r="AH338" s="85"/>
      <c r="AI338" s="85"/>
      <c r="AJ338" s="85"/>
      <c r="AK338" s="85"/>
      <c r="AL338" s="85"/>
      <c r="AM338" s="85"/>
      <c r="AN338" s="85"/>
      <c r="AO338" s="85"/>
      <c r="AP338" s="85"/>
      <c r="AQ338" s="85"/>
      <c r="AR338" s="85"/>
      <c r="AS338" s="85"/>
      <c r="AT338" s="85"/>
      <c r="AU338" s="85"/>
      <c r="AV338" s="85"/>
      <c r="AW338" s="85"/>
      <c r="AX338" s="85"/>
      <c r="AY338" s="85"/>
      <c r="AZ338" s="85"/>
      <c r="BA338" s="85"/>
      <c r="BB338" s="85"/>
      <c r="BC338" s="85"/>
      <c r="BD338" s="85"/>
      <c r="BE338" s="85"/>
      <c r="BF338" s="85"/>
      <c r="BG338" s="85"/>
      <c r="BH338" s="85"/>
      <c r="BI338" s="85"/>
      <c r="BJ338" s="85"/>
      <c r="BK338" s="85"/>
      <c r="BL338" s="85"/>
      <c r="BM338" s="85"/>
      <c r="BN338" s="85"/>
      <c r="BO338" s="85"/>
      <c r="BP338" s="85"/>
      <c r="BQ338" s="85"/>
      <c r="BR338" s="85"/>
      <c r="BS338" s="85"/>
      <c r="BT338" s="85"/>
      <c r="BU338" s="85"/>
      <c r="BV338" s="85"/>
      <c r="BW338" s="85"/>
      <c r="BX338" s="85"/>
      <c r="BY338" s="85"/>
      <c r="BZ338" s="85"/>
      <c r="CA338" s="85"/>
      <c r="CB338" s="85"/>
      <c r="CC338" s="85"/>
      <c r="CD338" s="85"/>
      <c r="CE338" s="85"/>
      <c r="CF338" s="85"/>
      <c r="CG338" s="85"/>
      <c r="CH338" s="85"/>
      <c r="CI338" s="85"/>
      <c r="CJ338" s="85"/>
    </row>
    <row r="339" spans="1:88" x14ac:dyDescent="0.25">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c r="AA339" s="85"/>
      <c r="AB339" s="85"/>
      <c r="AC339" s="85"/>
      <c r="AD339" s="85"/>
      <c r="AE339" s="85"/>
      <c r="AF339" s="85"/>
      <c r="AG339" s="85"/>
      <c r="AH339" s="85"/>
      <c r="AI339" s="85"/>
      <c r="AJ339" s="85"/>
      <c r="AK339" s="85"/>
      <c r="AL339" s="85"/>
      <c r="AM339" s="85"/>
      <c r="AN339" s="85"/>
      <c r="AO339" s="85"/>
      <c r="AP339" s="85"/>
      <c r="AQ339" s="85"/>
      <c r="AR339" s="85"/>
      <c r="AS339" s="85"/>
      <c r="AT339" s="85"/>
      <c r="AU339" s="85"/>
      <c r="AV339" s="85"/>
      <c r="AW339" s="85"/>
      <c r="AX339" s="85"/>
      <c r="AY339" s="85"/>
      <c r="AZ339" s="85"/>
      <c r="BA339" s="85"/>
      <c r="BB339" s="85"/>
      <c r="BC339" s="85"/>
      <c r="BD339" s="85"/>
      <c r="BE339" s="85"/>
      <c r="BF339" s="85"/>
      <c r="BG339" s="85"/>
      <c r="BH339" s="85"/>
      <c r="BI339" s="85"/>
      <c r="BJ339" s="85"/>
      <c r="BK339" s="85"/>
      <c r="BL339" s="85"/>
      <c r="BM339" s="85"/>
      <c r="BN339" s="85"/>
      <c r="BO339" s="85"/>
      <c r="BP339" s="85"/>
      <c r="BQ339" s="85"/>
      <c r="BR339" s="85"/>
      <c r="BS339" s="85"/>
      <c r="BT339" s="85"/>
      <c r="BU339" s="85"/>
      <c r="BV339" s="85"/>
      <c r="BW339" s="85"/>
      <c r="BX339" s="85"/>
      <c r="BY339" s="85"/>
      <c r="BZ339" s="85"/>
      <c r="CA339" s="85"/>
      <c r="CB339" s="85"/>
      <c r="CC339" s="85"/>
      <c r="CD339" s="85"/>
      <c r="CE339" s="85"/>
      <c r="CF339" s="85"/>
      <c r="CG339" s="85"/>
      <c r="CH339" s="85"/>
      <c r="CI339" s="85"/>
      <c r="CJ339" s="85"/>
    </row>
    <row r="340" spans="1:88" x14ac:dyDescent="0.25">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c r="AA340" s="85"/>
      <c r="AB340" s="85"/>
      <c r="AC340" s="85"/>
      <c r="AD340" s="85"/>
      <c r="AE340" s="85"/>
      <c r="AF340" s="85"/>
      <c r="AG340" s="85"/>
      <c r="AH340" s="85"/>
      <c r="AI340" s="85"/>
      <c r="AJ340" s="85"/>
      <c r="AK340" s="85"/>
      <c r="AL340" s="85"/>
      <c r="AM340" s="85"/>
      <c r="AN340" s="85"/>
      <c r="AO340" s="85"/>
      <c r="AP340" s="85"/>
      <c r="AQ340" s="85"/>
      <c r="AR340" s="85"/>
      <c r="AS340" s="85"/>
      <c r="AT340" s="85"/>
      <c r="AU340" s="85"/>
      <c r="AV340" s="85"/>
      <c r="AW340" s="85"/>
      <c r="AX340" s="85"/>
      <c r="AY340" s="85"/>
      <c r="AZ340" s="85"/>
      <c r="BA340" s="85"/>
      <c r="BB340" s="85"/>
      <c r="BC340" s="85"/>
      <c r="BD340" s="85"/>
      <c r="BE340" s="85"/>
      <c r="BF340" s="85"/>
      <c r="BG340" s="85"/>
      <c r="BH340" s="85"/>
      <c r="BI340" s="85"/>
      <c r="BJ340" s="85"/>
      <c r="BK340" s="85"/>
      <c r="BL340" s="85"/>
      <c r="BM340" s="85"/>
      <c r="BN340" s="85"/>
      <c r="BO340" s="85"/>
      <c r="BP340" s="85"/>
      <c r="BQ340" s="85"/>
      <c r="BR340" s="85"/>
      <c r="BS340" s="85"/>
      <c r="BT340" s="85"/>
      <c r="BU340" s="85"/>
      <c r="BV340" s="85"/>
      <c r="BW340" s="85"/>
      <c r="BX340" s="85"/>
      <c r="BY340" s="85"/>
      <c r="BZ340" s="85"/>
      <c r="CA340" s="85"/>
      <c r="CB340" s="85"/>
      <c r="CC340" s="85"/>
      <c r="CD340" s="85"/>
      <c r="CE340" s="85"/>
      <c r="CF340" s="85"/>
      <c r="CG340" s="85"/>
      <c r="CH340" s="85"/>
      <c r="CI340" s="85"/>
      <c r="CJ340" s="85"/>
    </row>
    <row r="341" spans="1:88" x14ac:dyDescent="0.25">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c r="AA341" s="85"/>
      <c r="AB341" s="85"/>
      <c r="AC341" s="85"/>
      <c r="AD341" s="85"/>
      <c r="AE341" s="85"/>
      <c r="AF341" s="85"/>
      <c r="AG341" s="85"/>
      <c r="AH341" s="85"/>
      <c r="AI341" s="85"/>
      <c r="AJ341" s="85"/>
      <c r="AK341" s="85"/>
      <c r="AL341" s="85"/>
      <c r="AM341" s="85"/>
      <c r="AN341" s="85"/>
      <c r="AO341" s="85"/>
      <c r="AP341" s="85"/>
      <c r="AQ341" s="85"/>
      <c r="AR341" s="85"/>
      <c r="AS341" s="85"/>
      <c r="AT341" s="85"/>
      <c r="AU341" s="85"/>
      <c r="AV341" s="85"/>
      <c r="AW341" s="85"/>
      <c r="AX341" s="85"/>
      <c r="AY341" s="85"/>
      <c r="AZ341" s="85"/>
      <c r="BA341" s="85"/>
      <c r="BB341" s="85"/>
      <c r="BC341" s="85"/>
      <c r="BD341" s="85"/>
      <c r="BE341" s="85"/>
      <c r="BF341" s="85"/>
      <c r="BG341" s="85"/>
      <c r="BH341" s="85"/>
      <c r="BI341" s="85"/>
      <c r="BJ341" s="85"/>
      <c r="BK341" s="85"/>
      <c r="BL341" s="85"/>
      <c r="BM341" s="85"/>
      <c r="BN341" s="85"/>
      <c r="BO341" s="85"/>
      <c r="BP341" s="85"/>
      <c r="BQ341" s="85"/>
      <c r="BR341" s="85"/>
      <c r="BS341" s="85"/>
      <c r="BT341" s="85"/>
      <c r="BU341" s="85"/>
      <c r="BV341" s="85"/>
      <c r="BW341" s="85"/>
      <c r="BX341" s="85"/>
      <c r="BY341" s="85"/>
      <c r="BZ341" s="85"/>
      <c r="CA341" s="85"/>
      <c r="CB341" s="85"/>
      <c r="CC341" s="85"/>
      <c r="CD341" s="85"/>
      <c r="CE341" s="85"/>
      <c r="CF341" s="85"/>
      <c r="CG341" s="85"/>
      <c r="CH341" s="85"/>
      <c r="CI341" s="85"/>
      <c r="CJ341" s="85"/>
    </row>
    <row r="342" spans="1:88" x14ac:dyDescent="0.25">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c r="AA342" s="85"/>
      <c r="AB342" s="85"/>
      <c r="AC342" s="85"/>
      <c r="AD342" s="85"/>
      <c r="AE342" s="85"/>
      <c r="AF342" s="85"/>
      <c r="AG342" s="85"/>
      <c r="AH342" s="85"/>
      <c r="AI342" s="85"/>
      <c r="AJ342" s="85"/>
      <c r="AK342" s="85"/>
      <c r="AL342" s="85"/>
      <c r="AM342" s="85"/>
      <c r="AN342" s="85"/>
      <c r="AO342" s="85"/>
      <c r="AP342" s="85"/>
      <c r="AQ342" s="85"/>
      <c r="AR342" s="85"/>
      <c r="AS342" s="85"/>
      <c r="AT342" s="85"/>
      <c r="AU342" s="85"/>
      <c r="AV342" s="85"/>
      <c r="AW342" s="85"/>
      <c r="AX342" s="85"/>
      <c r="AY342" s="85"/>
      <c r="AZ342" s="85"/>
      <c r="BA342" s="85"/>
      <c r="BB342" s="85"/>
      <c r="BC342" s="85"/>
      <c r="BD342" s="85"/>
      <c r="BE342" s="85"/>
      <c r="BF342" s="85"/>
      <c r="BG342" s="85"/>
      <c r="BH342" s="85"/>
      <c r="BI342" s="85"/>
      <c r="BJ342" s="85"/>
      <c r="BK342" s="85"/>
      <c r="BL342" s="85"/>
      <c r="BM342" s="85"/>
      <c r="BN342" s="85"/>
      <c r="BO342" s="85"/>
      <c r="BP342" s="85"/>
      <c r="BQ342" s="85"/>
      <c r="BR342" s="85"/>
      <c r="BS342" s="85"/>
      <c r="BT342" s="85"/>
      <c r="BU342" s="85"/>
      <c r="BV342" s="85"/>
      <c r="BW342" s="85"/>
      <c r="BX342" s="85"/>
      <c r="BY342" s="85"/>
      <c r="BZ342" s="85"/>
      <c r="CA342" s="85"/>
      <c r="CB342" s="85"/>
      <c r="CC342" s="85"/>
      <c r="CD342" s="85"/>
      <c r="CE342" s="85"/>
      <c r="CF342" s="85"/>
      <c r="CG342" s="85"/>
      <c r="CH342" s="85"/>
      <c r="CI342" s="85"/>
      <c r="CJ342" s="85"/>
    </row>
    <row r="343" spans="1:88" x14ac:dyDescent="0.25">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c r="AA343" s="85"/>
      <c r="AB343" s="85"/>
      <c r="AC343" s="85"/>
      <c r="AD343" s="85"/>
      <c r="AE343" s="85"/>
      <c r="AF343" s="85"/>
      <c r="AG343" s="85"/>
      <c r="AH343" s="85"/>
      <c r="AI343" s="85"/>
      <c r="AJ343" s="85"/>
      <c r="AK343" s="85"/>
      <c r="AL343" s="85"/>
      <c r="AM343" s="85"/>
      <c r="AN343" s="85"/>
      <c r="AO343" s="85"/>
      <c r="AP343" s="85"/>
      <c r="AQ343" s="85"/>
      <c r="AR343" s="85"/>
      <c r="AS343" s="85"/>
      <c r="AT343" s="85"/>
      <c r="AU343" s="85"/>
      <c r="AV343" s="85"/>
      <c r="AW343" s="85"/>
      <c r="AX343" s="85"/>
      <c r="AY343" s="85"/>
      <c r="AZ343" s="85"/>
      <c r="BA343" s="85"/>
      <c r="BB343" s="85"/>
      <c r="BC343" s="85"/>
      <c r="BD343" s="85"/>
      <c r="BE343" s="85"/>
      <c r="BF343" s="85"/>
      <c r="BG343" s="85"/>
      <c r="BH343" s="85"/>
      <c r="BI343" s="85"/>
      <c r="BJ343" s="85"/>
      <c r="BK343" s="85"/>
      <c r="BL343" s="85"/>
      <c r="BM343" s="85"/>
      <c r="BN343" s="85"/>
      <c r="BO343" s="85"/>
      <c r="BP343" s="85"/>
      <c r="BQ343" s="85"/>
      <c r="BR343" s="85"/>
      <c r="BS343" s="85"/>
      <c r="BT343" s="85"/>
      <c r="BU343" s="85"/>
      <c r="BV343" s="85"/>
      <c r="BW343" s="85"/>
      <c r="BX343" s="85"/>
      <c r="BY343" s="85"/>
      <c r="BZ343" s="85"/>
      <c r="CA343" s="85"/>
      <c r="CB343" s="85"/>
      <c r="CC343" s="85"/>
      <c r="CD343" s="85"/>
      <c r="CE343" s="85"/>
      <c r="CF343" s="85"/>
      <c r="CG343" s="85"/>
      <c r="CH343" s="85"/>
      <c r="CI343" s="85"/>
      <c r="CJ343" s="85"/>
    </row>
    <row r="344" spans="1:88" x14ac:dyDescent="0.25">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c r="AA344" s="85"/>
      <c r="AB344" s="85"/>
      <c r="AC344" s="85"/>
      <c r="AD344" s="85"/>
      <c r="AE344" s="85"/>
      <c r="AF344" s="85"/>
      <c r="AG344" s="85"/>
      <c r="AH344" s="85"/>
      <c r="AI344" s="85"/>
      <c r="AJ344" s="85"/>
      <c r="AK344" s="85"/>
      <c r="AL344" s="85"/>
      <c r="AM344" s="85"/>
      <c r="AN344" s="85"/>
      <c r="AO344" s="85"/>
      <c r="AP344" s="85"/>
      <c r="AQ344" s="85"/>
      <c r="AR344" s="85"/>
      <c r="AS344" s="85"/>
      <c r="AT344" s="85"/>
      <c r="AU344" s="85"/>
      <c r="AV344" s="85"/>
      <c r="AW344" s="85"/>
      <c r="AX344" s="85"/>
      <c r="AY344" s="85"/>
      <c r="AZ344" s="85"/>
      <c r="BA344" s="85"/>
      <c r="BB344" s="85"/>
      <c r="BC344" s="85"/>
      <c r="BD344" s="85"/>
      <c r="BE344" s="85"/>
      <c r="BF344" s="85"/>
      <c r="BG344" s="85"/>
      <c r="BH344" s="85"/>
      <c r="BI344" s="85"/>
      <c r="BJ344" s="85"/>
      <c r="BK344" s="85"/>
      <c r="BL344" s="85"/>
      <c r="BM344" s="85"/>
      <c r="BN344" s="85"/>
      <c r="BO344" s="85"/>
      <c r="BP344" s="85"/>
      <c r="BQ344" s="85"/>
      <c r="BR344" s="85"/>
      <c r="BS344" s="85"/>
      <c r="BT344" s="85"/>
      <c r="BU344" s="85"/>
      <c r="BV344" s="85"/>
      <c r="BW344" s="85"/>
      <c r="BX344" s="85"/>
      <c r="BY344" s="85"/>
      <c r="BZ344" s="85"/>
      <c r="CA344" s="85"/>
      <c r="CB344" s="85"/>
      <c r="CC344" s="85"/>
      <c r="CD344" s="85"/>
      <c r="CE344" s="85"/>
      <c r="CF344" s="85"/>
      <c r="CG344" s="85"/>
      <c r="CH344" s="85"/>
      <c r="CI344" s="85"/>
      <c r="CJ344" s="85"/>
    </row>
    <row r="345" spans="1:88" x14ac:dyDescent="0.25">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c r="AA345" s="85"/>
      <c r="AB345" s="85"/>
      <c r="AC345" s="85"/>
      <c r="AD345" s="85"/>
      <c r="AE345" s="85"/>
      <c r="AF345" s="85"/>
      <c r="AG345" s="85"/>
      <c r="AH345" s="85"/>
      <c r="AI345" s="85"/>
      <c r="AJ345" s="85"/>
      <c r="AK345" s="85"/>
      <c r="AL345" s="85"/>
      <c r="AM345" s="85"/>
      <c r="AN345" s="85"/>
      <c r="AO345" s="85"/>
      <c r="AP345" s="85"/>
      <c r="AQ345" s="85"/>
      <c r="AR345" s="85"/>
      <c r="AS345" s="85"/>
      <c r="AT345" s="85"/>
      <c r="AU345" s="85"/>
      <c r="AV345" s="85"/>
      <c r="AW345" s="85"/>
      <c r="AX345" s="85"/>
      <c r="AY345" s="85"/>
      <c r="AZ345" s="85"/>
      <c r="BA345" s="85"/>
      <c r="BB345" s="85"/>
      <c r="BC345" s="85"/>
      <c r="BD345" s="85"/>
      <c r="BE345" s="85"/>
      <c r="BF345" s="85"/>
      <c r="BG345" s="85"/>
      <c r="BH345" s="85"/>
      <c r="BI345" s="85"/>
      <c r="BJ345" s="85"/>
      <c r="BK345" s="85"/>
      <c r="BL345" s="85"/>
      <c r="BM345" s="85"/>
      <c r="BN345" s="85"/>
      <c r="BO345" s="85"/>
      <c r="BP345" s="85"/>
      <c r="BQ345" s="85"/>
      <c r="BR345" s="85"/>
      <c r="BS345" s="85"/>
      <c r="BT345" s="85"/>
      <c r="BU345" s="85"/>
      <c r="BV345" s="85"/>
      <c r="BW345" s="85"/>
      <c r="BX345" s="85"/>
      <c r="BY345" s="85"/>
      <c r="BZ345" s="85"/>
      <c r="CA345" s="85"/>
      <c r="CB345" s="85"/>
      <c r="CC345" s="85"/>
      <c r="CD345" s="85"/>
      <c r="CE345" s="85"/>
      <c r="CF345" s="85"/>
      <c r="CG345" s="85"/>
      <c r="CH345" s="85"/>
      <c r="CI345" s="85"/>
      <c r="CJ345" s="85"/>
    </row>
    <row r="346" spans="1:88" x14ac:dyDescent="0.25">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c r="AA346" s="85"/>
      <c r="AB346" s="85"/>
      <c r="AC346" s="85"/>
      <c r="AD346" s="85"/>
      <c r="AE346" s="85"/>
      <c r="AF346" s="85"/>
      <c r="AG346" s="85"/>
      <c r="AH346" s="85"/>
      <c r="AI346" s="85"/>
      <c r="AJ346" s="85"/>
      <c r="AK346" s="85"/>
      <c r="AL346" s="85"/>
      <c r="AM346" s="85"/>
      <c r="AN346" s="85"/>
      <c r="AO346" s="85"/>
      <c r="AP346" s="85"/>
      <c r="AQ346" s="85"/>
      <c r="AR346" s="85"/>
      <c r="AS346" s="85"/>
      <c r="AT346" s="85"/>
      <c r="AU346" s="85"/>
      <c r="AV346" s="85"/>
      <c r="AW346" s="85"/>
      <c r="AX346" s="85"/>
      <c r="AY346" s="85"/>
      <c r="AZ346" s="85"/>
      <c r="BA346" s="85"/>
      <c r="BB346" s="85"/>
      <c r="BC346" s="85"/>
      <c r="BD346" s="85"/>
      <c r="BE346" s="85"/>
      <c r="BF346" s="85"/>
      <c r="BG346" s="85"/>
      <c r="BH346" s="85"/>
      <c r="BI346" s="85"/>
      <c r="BJ346" s="85"/>
      <c r="BK346" s="85"/>
      <c r="BL346" s="85"/>
      <c r="BM346" s="85"/>
      <c r="BN346" s="85"/>
      <c r="BO346" s="85"/>
      <c r="BP346" s="85"/>
      <c r="BQ346" s="85"/>
      <c r="BR346" s="85"/>
      <c r="BS346" s="85"/>
      <c r="BT346" s="85"/>
      <c r="BU346" s="85"/>
      <c r="BV346" s="85"/>
      <c r="BW346" s="85"/>
      <c r="BX346" s="85"/>
      <c r="BY346" s="85"/>
      <c r="BZ346" s="85"/>
      <c r="CA346" s="85"/>
      <c r="CB346" s="85"/>
      <c r="CC346" s="85"/>
      <c r="CD346" s="85"/>
      <c r="CE346" s="85"/>
      <c r="CF346" s="85"/>
      <c r="CG346" s="85"/>
      <c r="CH346" s="85"/>
      <c r="CI346" s="85"/>
      <c r="CJ346" s="85"/>
    </row>
    <row r="347" spans="1:88" x14ac:dyDescent="0.25">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c r="AA347" s="85"/>
      <c r="AB347" s="85"/>
      <c r="AC347" s="85"/>
      <c r="AD347" s="85"/>
      <c r="AE347" s="85"/>
      <c r="AF347" s="85"/>
      <c r="AG347" s="85"/>
      <c r="AH347" s="85"/>
      <c r="AI347" s="85"/>
      <c r="AJ347" s="85"/>
      <c r="AK347" s="85"/>
      <c r="AL347" s="85"/>
      <c r="AM347" s="85"/>
      <c r="AN347" s="85"/>
      <c r="AO347" s="85"/>
      <c r="AP347" s="85"/>
      <c r="AQ347" s="85"/>
      <c r="AR347" s="85"/>
      <c r="AS347" s="85"/>
      <c r="AT347" s="85"/>
      <c r="AU347" s="85"/>
      <c r="AV347" s="85"/>
      <c r="AW347" s="85"/>
      <c r="AX347" s="85"/>
      <c r="AY347" s="85"/>
      <c r="AZ347" s="85"/>
      <c r="BA347" s="85"/>
      <c r="BB347" s="85"/>
      <c r="BC347" s="85"/>
      <c r="BD347" s="85"/>
      <c r="BE347" s="85"/>
      <c r="BF347" s="85"/>
      <c r="BG347" s="85"/>
      <c r="BH347" s="85"/>
      <c r="BI347" s="85"/>
      <c r="BJ347" s="85"/>
      <c r="BK347" s="85"/>
      <c r="BL347" s="85"/>
      <c r="BM347" s="85"/>
      <c r="BN347" s="85"/>
      <c r="BO347" s="85"/>
      <c r="BP347" s="85"/>
      <c r="BQ347" s="85"/>
      <c r="BR347" s="85"/>
      <c r="BS347" s="85"/>
      <c r="BT347" s="85"/>
      <c r="BU347" s="85"/>
      <c r="BV347" s="85"/>
      <c r="BW347" s="85"/>
      <c r="BX347" s="85"/>
      <c r="BY347" s="85"/>
      <c r="BZ347" s="85"/>
      <c r="CA347" s="85"/>
      <c r="CB347" s="85"/>
      <c r="CC347" s="85"/>
      <c r="CD347" s="85"/>
      <c r="CE347" s="85"/>
      <c r="CF347" s="85"/>
      <c r="CG347" s="85"/>
      <c r="CH347" s="85"/>
      <c r="CI347" s="85"/>
      <c r="CJ347" s="85"/>
    </row>
    <row r="348" spans="1:88" x14ac:dyDescent="0.25">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c r="AA348" s="85"/>
      <c r="AB348" s="85"/>
      <c r="AC348" s="85"/>
      <c r="AD348" s="85"/>
      <c r="AE348" s="85"/>
      <c r="AF348" s="85"/>
      <c r="AG348" s="85"/>
      <c r="AH348" s="85"/>
      <c r="AI348" s="85"/>
      <c r="AJ348" s="85"/>
      <c r="AK348" s="85"/>
      <c r="AL348" s="85"/>
      <c r="AM348" s="85"/>
      <c r="AN348" s="85"/>
      <c r="AO348" s="85"/>
      <c r="AP348" s="85"/>
      <c r="AQ348" s="85"/>
      <c r="AR348" s="85"/>
      <c r="AS348" s="85"/>
      <c r="AT348" s="85"/>
      <c r="AU348" s="85"/>
      <c r="AV348" s="85"/>
      <c r="AW348" s="85"/>
      <c r="AX348" s="85"/>
      <c r="AY348" s="85"/>
      <c r="AZ348" s="85"/>
      <c r="BA348" s="85"/>
      <c r="BB348" s="85"/>
      <c r="BC348" s="85"/>
      <c r="BD348" s="85"/>
      <c r="BE348" s="85"/>
      <c r="BF348" s="85"/>
      <c r="BG348" s="85"/>
      <c r="BH348" s="85"/>
      <c r="BI348" s="85"/>
      <c r="BJ348" s="85"/>
      <c r="BK348" s="85"/>
      <c r="BL348" s="85"/>
      <c r="BM348" s="85"/>
      <c r="BN348" s="85"/>
      <c r="BO348" s="85"/>
      <c r="BP348" s="85"/>
      <c r="BQ348" s="85"/>
      <c r="BR348" s="85"/>
      <c r="BS348" s="85"/>
      <c r="BT348" s="85"/>
      <c r="BU348" s="85"/>
      <c r="BV348" s="85"/>
      <c r="BW348" s="85"/>
      <c r="BX348" s="85"/>
      <c r="BY348" s="85"/>
      <c r="BZ348" s="85"/>
      <c r="CA348" s="85"/>
      <c r="CB348" s="85"/>
      <c r="CC348" s="85"/>
      <c r="CD348" s="85"/>
      <c r="CE348" s="85"/>
      <c r="CF348" s="85"/>
      <c r="CG348" s="85"/>
      <c r="CH348" s="85"/>
      <c r="CI348" s="85"/>
      <c r="CJ348" s="85"/>
    </row>
    <row r="349" spans="1:88" x14ac:dyDescent="0.25">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c r="AA349" s="85"/>
      <c r="AB349" s="85"/>
      <c r="AC349" s="85"/>
      <c r="AD349" s="85"/>
      <c r="AE349" s="85"/>
      <c r="AF349" s="85"/>
      <c r="AG349" s="85"/>
      <c r="AH349" s="85"/>
      <c r="AI349" s="85"/>
      <c r="AJ349" s="85"/>
      <c r="AK349" s="85"/>
      <c r="AL349" s="85"/>
      <c r="AM349" s="85"/>
      <c r="AN349" s="85"/>
      <c r="AO349" s="85"/>
      <c r="AP349" s="85"/>
      <c r="AQ349" s="85"/>
      <c r="AR349" s="85"/>
      <c r="AS349" s="85"/>
      <c r="AT349" s="85"/>
      <c r="AU349" s="85"/>
      <c r="AV349" s="85"/>
      <c r="AW349" s="85"/>
      <c r="AX349" s="85"/>
      <c r="AY349" s="85"/>
      <c r="AZ349" s="85"/>
      <c r="BA349" s="85"/>
      <c r="BB349" s="85"/>
      <c r="BC349" s="85"/>
      <c r="BD349" s="85"/>
      <c r="BE349" s="85"/>
      <c r="BF349" s="85"/>
      <c r="BG349" s="85"/>
      <c r="BH349" s="85"/>
      <c r="BI349" s="85"/>
      <c r="BJ349" s="85"/>
      <c r="BK349" s="85"/>
      <c r="BL349" s="85"/>
      <c r="BM349" s="85"/>
      <c r="BN349" s="85"/>
      <c r="BO349" s="85"/>
      <c r="BP349" s="85"/>
      <c r="BQ349" s="85"/>
      <c r="BR349" s="85"/>
      <c r="BS349" s="85"/>
      <c r="BT349" s="85"/>
      <c r="BU349" s="85"/>
      <c r="BV349" s="85"/>
      <c r="BW349" s="85"/>
      <c r="BX349" s="85"/>
      <c r="BY349" s="85"/>
      <c r="BZ349" s="85"/>
      <c r="CA349" s="85"/>
      <c r="CB349" s="85"/>
      <c r="CC349" s="85"/>
      <c r="CD349" s="85"/>
      <c r="CE349" s="85"/>
      <c r="CF349" s="85"/>
      <c r="CG349" s="85"/>
      <c r="CH349" s="85"/>
      <c r="CI349" s="85"/>
      <c r="CJ349" s="85"/>
    </row>
    <row r="350" spans="1:88" x14ac:dyDescent="0.25">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c r="AA350" s="85"/>
      <c r="AB350" s="85"/>
      <c r="AC350" s="85"/>
      <c r="AD350" s="85"/>
      <c r="AE350" s="85"/>
      <c r="AF350" s="85"/>
      <c r="AG350" s="85"/>
      <c r="AH350" s="85"/>
      <c r="AI350" s="85"/>
      <c r="AJ350" s="85"/>
      <c r="AK350" s="85"/>
      <c r="AL350" s="85"/>
      <c r="AM350" s="85"/>
      <c r="AN350" s="85"/>
      <c r="AO350" s="85"/>
      <c r="AP350" s="85"/>
      <c r="AQ350" s="85"/>
      <c r="AR350" s="85"/>
      <c r="AS350" s="85"/>
      <c r="AT350" s="85"/>
      <c r="AU350" s="85"/>
      <c r="AV350" s="85"/>
      <c r="AW350" s="85"/>
      <c r="AX350" s="85"/>
      <c r="AY350" s="85"/>
      <c r="AZ350" s="85"/>
      <c r="BA350" s="85"/>
      <c r="BB350" s="85"/>
      <c r="BC350" s="85"/>
      <c r="BD350" s="85"/>
      <c r="BE350" s="85"/>
      <c r="BF350" s="85"/>
      <c r="BG350" s="85"/>
      <c r="BH350" s="85"/>
      <c r="BI350" s="85"/>
      <c r="BJ350" s="85"/>
      <c r="BK350" s="85"/>
      <c r="BL350" s="85"/>
      <c r="BM350" s="85"/>
      <c r="BN350" s="85"/>
      <c r="BO350" s="85"/>
      <c r="BP350" s="85"/>
      <c r="BQ350" s="85"/>
      <c r="BR350" s="85"/>
      <c r="BS350" s="85"/>
      <c r="BT350" s="85"/>
      <c r="BU350" s="85"/>
      <c r="BV350" s="85"/>
      <c r="BW350" s="85"/>
      <c r="BX350" s="85"/>
      <c r="BY350" s="85"/>
      <c r="BZ350" s="85"/>
      <c r="CA350" s="85"/>
      <c r="CB350" s="85"/>
      <c r="CC350" s="85"/>
      <c r="CD350" s="85"/>
      <c r="CE350" s="85"/>
      <c r="CF350" s="85"/>
      <c r="CG350" s="85"/>
      <c r="CH350" s="85"/>
      <c r="CI350" s="85"/>
      <c r="CJ350" s="85"/>
    </row>
    <row r="351" spans="1:88" x14ac:dyDescent="0.25">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c r="AA351" s="85"/>
      <c r="AB351" s="85"/>
      <c r="AC351" s="85"/>
      <c r="AD351" s="85"/>
      <c r="AE351" s="85"/>
      <c r="AF351" s="85"/>
      <c r="AG351" s="85"/>
      <c r="AH351" s="85"/>
      <c r="AI351" s="85"/>
      <c r="AJ351" s="85"/>
      <c r="AK351" s="85"/>
      <c r="AL351" s="85"/>
      <c r="AM351" s="85"/>
      <c r="AN351" s="85"/>
      <c r="AO351" s="85"/>
      <c r="AP351" s="85"/>
      <c r="AQ351" s="85"/>
      <c r="AR351" s="85"/>
      <c r="AS351" s="85"/>
      <c r="AT351" s="85"/>
      <c r="AU351" s="85"/>
      <c r="AV351" s="85"/>
      <c r="AW351" s="85"/>
      <c r="AX351" s="85"/>
      <c r="AY351" s="85"/>
      <c r="AZ351" s="85"/>
      <c r="BA351" s="85"/>
      <c r="BB351" s="85"/>
      <c r="BC351" s="85"/>
      <c r="BD351" s="85"/>
      <c r="BE351" s="85"/>
      <c r="BF351" s="85"/>
      <c r="BG351" s="85"/>
      <c r="BH351" s="85"/>
      <c r="BI351" s="85"/>
      <c r="BJ351" s="85"/>
      <c r="BK351" s="85"/>
      <c r="BL351" s="85"/>
      <c r="BM351" s="85"/>
      <c r="BN351" s="85"/>
      <c r="BO351" s="85"/>
      <c r="BP351" s="85"/>
      <c r="BQ351" s="85"/>
      <c r="BR351" s="85"/>
      <c r="BS351" s="85"/>
      <c r="BT351" s="85"/>
      <c r="BU351" s="85"/>
      <c r="BV351" s="85"/>
      <c r="BW351" s="85"/>
      <c r="BX351" s="85"/>
      <c r="BY351" s="85"/>
      <c r="BZ351" s="85"/>
      <c r="CA351" s="85"/>
      <c r="CB351" s="85"/>
      <c r="CC351" s="85"/>
      <c r="CD351" s="85"/>
      <c r="CE351" s="85"/>
      <c r="CF351" s="85"/>
      <c r="CG351" s="85"/>
      <c r="CH351" s="85"/>
      <c r="CI351" s="85"/>
      <c r="CJ351" s="85"/>
    </row>
    <row r="352" spans="1:88" x14ac:dyDescent="0.25">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c r="AA352" s="85"/>
      <c r="AB352" s="85"/>
      <c r="AC352" s="85"/>
      <c r="AD352" s="85"/>
      <c r="AE352" s="85"/>
      <c r="AF352" s="85"/>
      <c r="AG352" s="85"/>
      <c r="AH352" s="85"/>
      <c r="AI352" s="85"/>
      <c r="AJ352" s="85"/>
      <c r="AK352" s="85"/>
      <c r="AL352" s="85"/>
      <c r="AM352" s="85"/>
      <c r="AN352" s="85"/>
      <c r="AO352" s="85"/>
      <c r="AP352" s="85"/>
      <c r="AQ352" s="85"/>
      <c r="AR352" s="85"/>
      <c r="AS352" s="85"/>
      <c r="AT352" s="85"/>
      <c r="AU352" s="85"/>
      <c r="AV352" s="85"/>
      <c r="AW352" s="85"/>
      <c r="AX352" s="85"/>
      <c r="AY352" s="85"/>
      <c r="AZ352" s="85"/>
      <c r="BA352" s="85"/>
      <c r="BB352" s="85"/>
      <c r="BC352" s="85"/>
      <c r="BD352" s="85"/>
      <c r="BE352" s="85"/>
      <c r="BF352" s="85"/>
      <c r="BG352" s="85"/>
      <c r="BH352" s="85"/>
      <c r="BI352" s="85"/>
      <c r="BJ352" s="85"/>
      <c r="BK352" s="85"/>
      <c r="BL352" s="85"/>
      <c r="BM352" s="85"/>
      <c r="BN352" s="85"/>
      <c r="BO352" s="85"/>
      <c r="BP352" s="85"/>
      <c r="BQ352" s="85"/>
      <c r="BR352" s="85"/>
      <c r="BS352" s="85"/>
      <c r="BT352" s="85"/>
      <c r="BU352" s="85"/>
      <c r="BV352" s="85"/>
      <c r="BW352" s="85"/>
      <c r="BX352" s="85"/>
      <c r="BY352" s="85"/>
      <c r="BZ352" s="85"/>
      <c r="CA352" s="85"/>
      <c r="CB352" s="85"/>
      <c r="CC352" s="85"/>
      <c r="CD352" s="85"/>
      <c r="CE352" s="85"/>
      <c r="CF352" s="85"/>
      <c r="CG352" s="85"/>
      <c r="CH352" s="85"/>
      <c r="CI352" s="85"/>
      <c r="CJ352" s="85"/>
    </row>
    <row r="353" spans="1:88" x14ac:dyDescent="0.25">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c r="AA353" s="85"/>
      <c r="AB353" s="85"/>
      <c r="AC353" s="85"/>
      <c r="AD353" s="85"/>
      <c r="AE353" s="85"/>
      <c r="AF353" s="85"/>
      <c r="AG353" s="85"/>
      <c r="AH353" s="85"/>
      <c r="AI353" s="85"/>
      <c r="AJ353" s="85"/>
      <c r="AK353" s="85"/>
      <c r="AL353" s="85"/>
      <c r="AM353" s="85"/>
      <c r="AN353" s="85"/>
      <c r="AO353" s="85"/>
      <c r="AP353" s="85"/>
      <c r="AQ353" s="85"/>
      <c r="AR353" s="85"/>
      <c r="AS353" s="85"/>
      <c r="AT353" s="85"/>
      <c r="AU353" s="85"/>
      <c r="AV353" s="85"/>
      <c r="AW353" s="85"/>
      <c r="AX353" s="85"/>
      <c r="AY353" s="85"/>
      <c r="AZ353" s="85"/>
      <c r="BA353" s="85"/>
      <c r="BB353" s="85"/>
      <c r="BC353" s="85"/>
      <c r="BD353" s="85"/>
      <c r="BE353" s="85"/>
      <c r="BF353" s="85"/>
      <c r="BG353" s="85"/>
      <c r="BH353" s="85"/>
      <c r="BI353" s="85"/>
      <c r="BJ353" s="85"/>
      <c r="BK353" s="85"/>
      <c r="BL353" s="85"/>
      <c r="BM353" s="85"/>
      <c r="BN353" s="85"/>
      <c r="BO353" s="85"/>
      <c r="BP353" s="85"/>
      <c r="BQ353" s="85"/>
      <c r="BR353" s="85"/>
      <c r="BS353" s="85"/>
      <c r="BT353" s="85"/>
      <c r="BU353" s="85"/>
      <c r="BV353" s="85"/>
      <c r="BW353" s="85"/>
      <c r="BX353" s="85"/>
      <c r="BY353" s="85"/>
      <c r="BZ353" s="85"/>
      <c r="CA353" s="85"/>
      <c r="CB353" s="85"/>
      <c r="CC353" s="85"/>
      <c r="CD353" s="85"/>
      <c r="CE353" s="85"/>
      <c r="CF353" s="85"/>
      <c r="CG353" s="85"/>
      <c r="CH353" s="85"/>
      <c r="CI353" s="85"/>
      <c r="CJ353" s="85"/>
    </row>
    <row r="354" spans="1:88" x14ac:dyDescent="0.25">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c r="AA354" s="85"/>
      <c r="AB354" s="85"/>
      <c r="AC354" s="85"/>
      <c r="AD354" s="85"/>
      <c r="AE354" s="85"/>
      <c r="AF354" s="85"/>
      <c r="AG354" s="85"/>
      <c r="AH354" s="85"/>
      <c r="AI354" s="85"/>
      <c r="AJ354" s="85"/>
      <c r="AK354" s="85"/>
      <c r="AL354" s="85"/>
      <c r="AM354" s="85"/>
      <c r="AN354" s="85"/>
      <c r="AO354" s="85"/>
      <c r="AP354" s="85"/>
      <c r="AQ354" s="85"/>
      <c r="AR354" s="85"/>
      <c r="AS354" s="85"/>
      <c r="AT354" s="85"/>
      <c r="AU354" s="85"/>
      <c r="AV354" s="85"/>
      <c r="AW354" s="85"/>
      <c r="AX354" s="85"/>
      <c r="AY354" s="85"/>
      <c r="AZ354" s="85"/>
      <c r="BA354" s="85"/>
      <c r="BB354" s="85"/>
      <c r="BC354" s="85"/>
      <c r="BD354" s="85"/>
      <c r="BE354" s="85"/>
      <c r="BF354" s="85"/>
      <c r="BG354" s="85"/>
      <c r="BH354" s="85"/>
      <c r="BI354" s="85"/>
      <c r="BJ354" s="85"/>
      <c r="BK354" s="85"/>
      <c r="BL354" s="85"/>
      <c r="BM354" s="85"/>
      <c r="BN354" s="85"/>
      <c r="BO354" s="85"/>
      <c r="BP354" s="85"/>
      <c r="BQ354" s="85"/>
      <c r="BR354" s="85"/>
      <c r="BS354" s="85"/>
      <c r="BT354" s="85"/>
      <c r="BU354" s="85"/>
      <c r="BV354" s="85"/>
      <c r="BW354" s="85"/>
      <c r="BX354" s="85"/>
      <c r="BY354" s="85"/>
      <c r="BZ354" s="85"/>
      <c r="CA354" s="85"/>
      <c r="CB354" s="85"/>
      <c r="CC354" s="85"/>
      <c r="CD354" s="85"/>
      <c r="CE354" s="85"/>
      <c r="CF354" s="85"/>
      <c r="CG354" s="85"/>
      <c r="CH354" s="85"/>
      <c r="CI354" s="85"/>
      <c r="CJ354" s="85"/>
    </row>
    <row r="355" spans="1:88" x14ac:dyDescent="0.25">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c r="AA355" s="85"/>
      <c r="AB355" s="85"/>
      <c r="AC355" s="85"/>
      <c r="AD355" s="85"/>
      <c r="AE355" s="85"/>
      <c r="AF355" s="85"/>
      <c r="AG355" s="85"/>
      <c r="AH355" s="85"/>
      <c r="AI355" s="85"/>
      <c r="AJ355" s="85"/>
      <c r="AK355" s="85"/>
      <c r="AL355" s="85"/>
      <c r="AM355" s="85"/>
      <c r="AN355" s="85"/>
      <c r="AO355" s="85"/>
      <c r="AP355" s="85"/>
      <c r="AQ355" s="85"/>
      <c r="AR355" s="85"/>
      <c r="AS355" s="85"/>
      <c r="AT355" s="85"/>
      <c r="AU355" s="85"/>
      <c r="AV355" s="85"/>
      <c r="AW355" s="85"/>
      <c r="AX355" s="85"/>
      <c r="AY355" s="85"/>
      <c r="AZ355" s="85"/>
      <c r="BA355" s="85"/>
      <c r="BB355" s="85"/>
      <c r="BC355" s="85"/>
      <c r="BD355" s="85"/>
      <c r="BE355" s="85"/>
      <c r="BF355" s="85"/>
      <c r="BG355" s="85"/>
      <c r="BH355" s="85"/>
      <c r="BI355" s="85"/>
      <c r="BJ355" s="85"/>
      <c r="BK355" s="85"/>
      <c r="BL355" s="85"/>
      <c r="BM355" s="85"/>
      <c r="BN355" s="85"/>
      <c r="BO355" s="85"/>
      <c r="BP355" s="85"/>
      <c r="BQ355" s="85"/>
      <c r="BR355" s="85"/>
      <c r="BS355" s="85"/>
      <c r="BT355" s="85"/>
      <c r="BU355" s="85"/>
      <c r="BV355" s="85"/>
      <c r="BW355" s="85"/>
      <c r="BX355" s="85"/>
      <c r="BY355" s="85"/>
      <c r="BZ355" s="85"/>
      <c r="CA355" s="85"/>
      <c r="CB355" s="85"/>
      <c r="CC355" s="85"/>
      <c r="CD355" s="85"/>
      <c r="CE355" s="85"/>
      <c r="CF355" s="85"/>
      <c r="CG355" s="85"/>
      <c r="CH355" s="85"/>
      <c r="CI355" s="85"/>
      <c r="CJ355" s="85"/>
    </row>
    <row r="356" spans="1:88" x14ac:dyDescent="0.25">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c r="AA356" s="85"/>
      <c r="AB356" s="85"/>
      <c r="AC356" s="85"/>
      <c r="AD356" s="85"/>
      <c r="AE356" s="85"/>
      <c r="AF356" s="85"/>
      <c r="AG356" s="85"/>
      <c r="AH356" s="85"/>
      <c r="AI356" s="85"/>
      <c r="AJ356" s="85"/>
      <c r="AK356" s="85"/>
      <c r="AL356" s="85"/>
      <c r="AM356" s="85"/>
      <c r="AN356" s="85"/>
      <c r="AO356" s="85"/>
      <c r="AP356" s="85"/>
      <c r="AQ356" s="85"/>
      <c r="AR356" s="85"/>
      <c r="AS356" s="85"/>
      <c r="AT356" s="85"/>
      <c r="AU356" s="85"/>
      <c r="AV356" s="85"/>
      <c r="AW356" s="85"/>
      <c r="AX356" s="85"/>
      <c r="AY356" s="85"/>
      <c r="AZ356" s="85"/>
      <c r="BA356" s="85"/>
      <c r="BB356" s="85"/>
      <c r="BC356" s="85"/>
      <c r="BD356" s="85"/>
      <c r="BE356" s="85"/>
      <c r="BF356" s="85"/>
      <c r="BG356" s="85"/>
      <c r="BH356" s="85"/>
      <c r="BI356" s="85"/>
      <c r="BJ356" s="85"/>
      <c r="BK356" s="85"/>
      <c r="BL356" s="85"/>
      <c r="BM356" s="85"/>
      <c r="BN356" s="85"/>
      <c r="BO356" s="85"/>
      <c r="BP356" s="85"/>
      <c r="BQ356" s="85"/>
      <c r="BR356" s="85"/>
      <c r="BS356" s="85"/>
      <c r="BT356" s="85"/>
      <c r="BU356" s="85"/>
      <c r="BV356" s="85"/>
      <c r="BW356" s="85"/>
      <c r="BX356" s="85"/>
      <c r="BY356" s="85"/>
      <c r="BZ356" s="85"/>
      <c r="CA356" s="85"/>
      <c r="CB356" s="85"/>
      <c r="CC356" s="85"/>
      <c r="CD356" s="85"/>
      <c r="CE356" s="85"/>
      <c r="CF356" s="85"/>
      <c r="CG356" s="85"/>
      <c r="CH356" s="85"/>
      <c r="CI356" s="85"/>
      <c r="CJ356" s="85"/>
    </row>
    <row r="357" spans="1:88" x14ac:dyDescent="0.25">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c r="AA357" s="85"/>
      <c r="AB357" s="85"/>
      <c r="AC357" s="85"/>
      <c r="AD357" s="85"/>
      <c r="AE357" s="85"/>
      <c r="AF357" s="85"/>
      <c r="AG357" s="85"/>
      <c r="AH357" s="85"/>
      <c r="AI357" s="85"/>
      <c r="AJ357" s="85"/>
      <c r="AK357" s="85"/>
      <c r="AL357" s="85"/>
      <c r="AM357" s="85"/>
      <c r="AN357" s="85"/>
      <c r="AO357" s="85"/>
      <c r="AP357" s="85"/>
      <c r="AQ357" s="85"/>
      <c r="AR357" s="85"/>
      <c r="AS357" s="85"/>
      <c r="AT357" s="85"/>
      <c r="AU357" s="85"/>
      <c r="AV357" s="85"/>
      <c r="AW357" s="85"/>
      <c r="AX357" s="85"/>
      <c r="AY357" s="85"/>
      <c r="AZ357" s="85"/>
      <c r="BA357" s="85"/>
      <c r="BB357" s="85"/>
      <c r="BC357" s="85"/>
      <c r="BD357" s="85"/>
      <c r="BE357" s="85"/>
      <c r="BF357" s="85"/>
      <c r="BG357" s="85"/>
      <c r="BH357" s="85"/>
      <c r="BI357" s="85"/>
      <c r="BJ357" s="85"/>
      <c r="BK357" s="85"/>
      <c r="BL357" s="85"/>
      <c r="BM357" s="85"/>
      <c r="BN357" s="85"/>
      <c r="BO357" s="85"/>
      <c r="BP357" s="85"/>
      <c r="BQ357" s="85"/>
      <c r="BR357" s="85"/>
      <c r="BS357" s="85"/>
      <c r="BT357" s="85"/>
      <c r="BU357" s="85"/>
      <c r="BV357" s="85"/>
      <c r="BW357" s="85"/>
      <c r="BX357" s="85"/>
      <c r="BY357" s="85"/>
      <c r="BZ357" s="85"/>
      <c r="CA357" s="85"/>
      <c r="CB357" s="85"/>
      <c r="CC357" s="85"/>
      <c r="CD357" s="85"/>
      <c r="CE357" s="85"/>
      <c r="CF357" s="85"/>
      <c r="CG357" s="85"/>
      <c r="CH357" s="85"/>
      <c r="CI357" s="85"/>
      <c r="CJ357" s="85"/>
    </row>
    <row r="358" spans="1:88" x14ac:dyDescent="0.25">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c r="AA358" s="85"/>
      <c r="AB358" s="85"/>
      <c r="AC358" s="85"/>
      <c r="AD358" s="85"/>
      <c r="AE358" s="85"/>
      <c r="AF358" s="85"/>
      <c r="AG358" s="85"/>
      <c r="AH358" s="85"/>
      <c r="AI358" s="85"/>
      <c r="AJ358" s="85"/>
      <c r="AK358" s="85"/>
      <c r="AL358" s="85"/>
      <c r="AM358" s="85"/>
      <c r="AN358" s="85"/>
      <c r="AO358" s="85"/>
      <c r="AP358" s="85"/>
      <c r="AQ358" s="85"/>
      <c r="AR358" s="85"/>
      <c r="AS358" s="85"/>
      <c r="AT358" s="85"/>
      <c r="AU358" s="85"/>
      <c r="AV358" s="85"/>
      <c r="AW358" s="85"/>
      <c r="AX358" s="85"/>
      <c r="AY358" s="85"/>
      <c r="AZ358" s="85"/>
      <c r="BA358" s="85"/>
      <c r="BB358" s="85"/>
      <c r="BC358" s="85"/>
      <c r="BD358" s="85"/>
      <c r="BE358" s="85"/>
      <c r="BF358" s="85"/>
      <c r="BG358" s="85"/>
      <c r="BH358" s="85"/>
      <c r="BI358" s="85"/>
      <c r="BJ358" s="85"/>
      <c r="BK358" s="85"/>
      <c r="BL358" s="85"/>
      <c r="BM358" s="85"/>
      <c r="BN358" s="85"/>
      <c r="BO358" s="85"/>
      <c r="BP358" s="85"/>
      <c r="BQ358" s="85"/>
      <c r="BR358" s="85"/>
      <c r="BS358" s="85"/>
      <c r="BT358" s="85"/>
      <c r="BU358" s="85"/>
      <c r="BV358" s="85"/>
      <c r="BW358" s="85"/>
      <c r="BX358" s="85"/>
      <c r="BY358" s="85"/>
      <c r="BZ358" s="85"/>
      <c r="CA358" s="85"/>
      <c r="CB358" s="85"/>
      <c r="CC358" s="85"/>
      <c r="CD358" s="85"/>
      <c r="CE358" s="85"/>
      <c r="CF358" s="85"/>
      <c r="CG358" s="85"/>
      <c r="CH358" s="85"/>
      <c r="CI358" s="85"/>
      <c r="CJ358" s="85"/>
    </row>
    <row r="359" spans="1:88" x14ac:dyDescent="0.25">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c r="AA359" s="85"/>
      <c r="AB359" s="85"/>
      <c r="AC359" s="85"/>
      <c r="AD359" s="85"/>
      <c r="AE359" s="85"/>
      <c r="AF359" s="85"/>
      <c r="AG359" s="85"/>
      <c r="AH359" s="85"/>
      <c r="AI359" s="85"/>
      <c r="AJ359" s="85"/>
      <c r="AK359" s="85"/>
      <c r="AL359" s="85"/>
      <c r="AM359" s="85"/>
      <c r="AN359" s="85"/>
      <c r="AO359" s="85"/>
      <c r="AP359" s="85"/>
      <c r="AQ359" s="85"/>
      <c r="AR359" s="85"/>
      <c r="AS359" s="85"/>
      <c r="AT359" s="85"/>
      <c r="AU359" s="85"/>
      <c r="AV359" s="85"/>
      <c r="AW359" s="85"/>
      <c r="AX359" s="85"/>
      <c r="AY359" s="85"/>
      <c r="AZ359" s="85"/>
      <c r="BA359" s="85"/>
      <c r="BB359" s="85"/>
      <c r="BC359" s="85"/>
      <c r="BD359" s="85"/>
      <c r="BE359" s="85"/>
      <c r="BF359" s="85"/>
      <c r="BG359" s="85"/>
      <c r="BH359" s="85"/>
      <c r="BI359" s="85"/>
      <c r="BJ359" s="85"/>
      <c r="BK359" s="85"/>
      <c r="BL359" s="85"/>
      <c r="BM359" s="85"/>
      <c r="BN359" s="85"/>
      <c r="BO359" s="85"/>
      <c r="BP359" s="85"/>
      <c r="BQ359" s="85"/>
      <c r="BR359" s="85"/>
      <c r="BS359" s="85"/>
      <c r="BT359" s="85"/>
      <c r="BU359" s="85"/>
      <c r="BV359" s="85"/>
      <c r="BW359" s="85"/>
      <c r="BX359" s="85"/>
      <c r="BY359" s="85"/>
      <c r="BZ359" s="85"/>
      <c r="CA359" s="85"/>
      <c r="CB359" s="85"/>
      <c r="CC359" s="85"/>
      <c r="CD359" s="85"/>
      <c r="CE359" s="85"/>
      <c r="CF359" s="85"/>
      <c r="CG359" s="85"/>
      <c r="CH359" s="85"/>
      <c r="CI359" s="85"/>
      <c r="CJ359" s="85"/>
    </row>
    <row r="360" spans="1:88" x14ac:dyDescent="0.25">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c r="AA360" s="85"/>
      <c r="AB360" s="85"/>
      <c r="AC360" s="85"/>
      <c r="AD360" s="85"/>
      <c r="AE360" s="85"/>
      <c r="AF360" s="85"/>
      <c r="AG360" s="85"/>
      <c r="AH360" s="85"/>
      <c r="AI360" s="85"/>
      <c r="AJ360" s="85"/>
      <c r="AK360" s="85"/>
      <c r="AL360" s="85"/>
      <c r="AM360" s="85"/>
      <c r="AN360" s="85"/>
      <c r="AO360" s="85"/>
      <c r="AP360" s="85"/>
      <c r="AQ360" s="85"/>
      <c r="AR360" s="85"/>
      <c r="AS360" s="85"/>
      <c r="AT360" s="85"/>
      <c r="AU360" s="85"/>
      <c r="AV360" s="85"/>
      <c r="AW360" s="85"/>
      <c r="AX360" s="85"/>
      <c r="AY360" s="85"/>
      <c r="AZ360" s="85"/>
      <c r="BA360" s="85"/>
      <c r="BB360" s="85"/>
      <c r="BC360" s="85"/>
      <c r="BD360" s="85"/>
      <c r="BE360" s="85"/>
      <c r="BF360" s="85"/>
      <c r="BG360" s="85"/>
      <c r="BH360" s="85"/>
      <c r="BI360" s="85"/>
      <c r="BJ360" s="85"/>
      <c r="BK360" s="85"/>
      <c r="BL360" s="85"/>
      <c r="BM360" s="85"/>
      <c r="BN360" s="85"/>
      <c r="BO360" s="85"/>
      <c r="BP360" s="85"/>
      <c r="BQ360" s="85"/>
      <c r="BR360" s="85"/>
      <c r="BS360" s="85"/>
      <c r="BT360" s="85"/>
      <c r="BU360" s="85"/>
      <c r="BV360" s="85"/>
      <c r="BW360" s="85"/>
      <c r="BX360" s="85"/>
      <c r="BY360" s="85"/>
      <c r="BZ360" s="85"/>
      <c r="CA360" s="85"/>
      <c r="CB360" s="85"/>
      <c r="CC360" s="85"/>
      <c r="CD360" s="85"/>
      <c r="CE360" s="85"/>
      <c r="CF360" s="85"/>
      <c r="CG360" s="85"/>
      <c r="CH360" s="85"/>
      <c r="CI360" s="85"/>
      <c r="CJ360" s="85"/>
    </row>
    <row r="361" spans="1:88" x14ac:dyDescent="0.25">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c r="AA361" s="85"/>
      <c r="AB361" s="85"/>
      <c r="AC361" s="85"/>
      <c r="AD361" s="85"/>
      <c r="AE361" s="85"/>
      <c r="AF361" s="85"/>
      <c r="AG361" s="85"/>
      <c r="AH361" s="85"/>
      <c r="AI361" s="85"/>
      <c r="AJ361" s="85"/>
      <c r="AK361" s="85"/>
      <c r="AL361" s="85"/>
      <c r="AM361" s="85"/>
      <c r="AN361" s="85"/>
      <c r="AO361" s="85"/>
      <c r="AP361" s="85"/>
      <c r="AQ361" s="85"/>
      <c r="AR361" s="85"/>
      <c r="AS361" s="85"/>
      <c r="AT361" s="85"/>
      <c r="AU361" s="85"/>
      <c r="AV361" s="85"/>
      <c r="AW361" s="85"/>
      <c r="AX361" s="85"/>
      <c r="AY361" s="85"/>
      <c r="AZ361" s="85"/>
      <c r="BA361" s="85"/>
      <c r="BB361" s="85"/>
      <c r="BC361" s="85"/>
      <c r="BD361" s="85"/>
      <c r="BE361" s="85"/>
      <c r="BF361" s="85"/>
      <c r="BG361" s="85"/>
      <c r="BH361" s="85"/>
      <c r="BI361" s="85"/>
      <c r="BJ361" s="85"/>
      <c r="BK361" s="85"/>
      <c r="BL361" s="85"/>
      <c r="BM361" s="85"/>
      <c r="BN361" s="85"/>
      <c r="BO361" s="85"/>
      <c r="BP361" s="85"/>
      <c r="BQ361" s="85"/>
      <c r="BR361" s="85"/>
      <c r="BS361" s="85"/>
      <c r="BT361" s="85"/>
      <c r="BU361" s="85"/>
      <c r="BV361" s="85"/>
      <c r="BW361" s="85"/>
      <c r="BX361" s="85"/>
      <c r="BY361" s="85"/>
      <c r="BZ361" s="85"/>
      <c r="CA361" s="85"/>
      <c r="CB361" s="85"/>
      <c r="CC361" s="85"/>
      <c r="CD361" s="85"/>
      <c r="CE361" s="85"/>
      <c r="CF361" s="85"/>
      <c r="CG361" s="85"/>
      <c r="CH361" s="85"/>
      <c r="CI361" s="85"/>
      <c r="CJ361" s="85"/>
    </row>
    <row r="362" spans="1:88" x14ac:dyDescent="0.25">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c r="AA362" s="85"/>
      <c r="AB362" s="85"/>
      <c r="AC362" s="85"/>
      <c r="AD362" s="85"/>
      <c r="AE362" s="85"/>
      <c r="AF362" s="85"/>
      <c r="AG362" s="85"/>
      <c r="AH362" s="85"/>
      <c r="AI362" s="85"/>
      <c r="AJ362" s="85"/>
      <c r="AK362" s="85"/>
      <c r="AL362" s="85"/>
      <c r="AM362" s="85"/>
      <c r="AN362" s="85"/>
      <c r="AO362" s="85"/>
      <c r="AP362" s="85"/>
      <c r="AQ362" s="85"/>
      <c r="AR362" s="85"/>
      <c r="AS362" s="85"/>
      <c r="AT362" s="85"/>
      <c r="AU362" s="85"/>
      <c r="AV362" s="85"/>
      <c r="AW362" s="85"/>
      <c r="AX362" s="85"/>
      <c r="AY362" s="85"/>
      <c r="AZ362" s="85"/>
      <c r="BA362" s="85"/>
      <c r="BB362" s="85"/>
      <c r="BC362" s="85"/>
      <c r="BD362" s="85"/>
      <c r="BE362" s="85"/>
      <c r="BF362" s="85"/>
      <c r="BG362" s="85"/>
      <c r="BH362" s="85"/>
      <c r="BI362" s="85"/>
      <c r="BJ362" s="85"/>
      <c r="BK362" s="85"/>
      <c r="BL362" s="85"/>
      <c r="BM362" s="85"/>
      <c r="BN362" s="85"/>
      <c r="BO362" s="85"/>
      <c r="BP362" s="85"/>
      <c r="BQ362" s="85"/>
      <c r="BR362" s="85"/>
      <c r="BS362" s="85"/>
      <c r="BT362" s="85"/>
      <c r="BU362" s="85"/>
      <c r="BV362" s="85"/>
      <c r="BW362" s="85"/>
      <c r="BX362" s="85"/>
      <c r="BY362" s="85"/>
      <c r="BZ362" s="85"/>
      <c r="CA362" s="85"/>
      <c r="CB362" s="85"/>
      <c r="CC362" s="85"/>
      <c r="CD362" s="85"/>
      <c r="CE362" s="85"/>
      <c r="CF362" s="85"/>
      <c r="CG362" s="85"/>
      <c r="CH362" s="85"/>
      <c r="CI362" s="85"/>
      <c r="CJ362" s="85"/>
    </row>
    <row r="363" spans="1:88" x14ac:dyDescent="0.25">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c r="AA363" s="85"/>
      <c r="AB363" s="85"/>
      <c r="AC363" s="85"/>
      <c r="AD363" s="85"/>
      <c r="AE363" s="85"/>
      <c r="AF363" s="85"/>
      <c r="AG363" s="85"/>
      <c r="AH363" s="85"/>
      <c r="AI363" s="85"/>
      <c r="AJ363" s="85"/>
      <c r="AK363" s="85"/>
      <c r="AL363" s="85"/>
      <c r="AM363" s="85"/>
      <c r="AN363" s="85"/>
      <c r="AO363" s="85"/>
      <c r="AP363" s="85"/>
      <c r="AQ363" s="85"/>
      <c r="AR363" s="85"/>
      <c r="AS363" s="85"/>
      <c r="AT363" s="85"/>
      <c r="AU363" s="85"/>
      <c r="AV363" s="85"/>
      <c r="AW363" s="85"/>
      <c r="AX363" s="85"/>
      <c r="AY363" s="85"/>
      <c r="AZ363" s="85"/>
      <c r="BA363" s="85"/>
      <c r="BB363" s="85"/>
      <c r="BC363" s="85"/>
      <c r="BD363" s="85"/>
      <c r="BE363" s="85"/>
      <c r="BF363" s="85"/>
      <c r="BG363" s="85"/>
      <c r="BH363" s="85"/>
      <c r="BI363" s="85"/>
      <c r="BJ363" s="85"/>
      <c r="BK363" s="85"/>
      <c r="BL363" s="85"/>
      <c r="BM363" s="85"/>
      <c r="BN363" s="85"/>
      <c r="BO363" s="85"/>
      <c r="BP363" s="85"/>
      <c r="BQ363" s="85"/>
      <c r="BR363" s="85"/>
      <c r="BS363" s="85"/>
      <c r="BT363" s="85"/>
      <c r="BU363" s="85"/>
      <c r="BV363" s="85"/>
      <c r="BW363" s="85"/>
      <c r="BX363" s="85"/>
      <c r="BY363" s="85"/>
      <c r="BZ363" s="85"/>
      <c r="CA363" s="85"/>
      <c r="CB363" s="85"/>
      <c r="CC363" s="85"/>
      <c r="CD363" s="85"/>
      <c r="CE363" s="85"/>
      <c r="CF363" s="85"/>
      <c r="CG363" s="85"/>
      <c r="CH363" s="85"/>
      <c r="CI363" s="85"/>
      <c r="CJ363" s="85"/>
    </row>
    <row r="364" spans="1:88" x14ac:dyDescent="0.25">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85"/>
      <c r="AQ364" s="85"/>
      <c r="AR364" s="85"/>
      <c r="AS364" s="85"/>
      <c r="AT364" s="85"/>
      <c r="AU364" s="85"/>
      <c r="AV364" s="85"/>
      <c r="AW364" s="85"/>
      <c r="AX364" s="85"/>
      <c r="AY364" s="85"/>
      <c r="AZ364" s="85"/>
      <c r="BA364" s="85"/>
      <c r="BB364" s="85"/>
      <c r="BC364" s="85"/>
      <c r="BD364" s="85"/>
      <c r="BE364" s="85"/>
      <c r="BF364" s="85"/>
      <c r="BG364" s="85"/>
      <c r="BH364" s="85"/>
      <c r="BI364" s="85"/>
      <c r="BJ364" s="85"/>
      <c r="BK364" s="85"/>
      <c r="BL364" s="85"/>
      <c r="BM364" s="85"/>
      <c r="BN364" s="85"/>
      <c r="BO364" s="85"/>
      <c r="BP364" s="85"/>
      <c r="BQ364" s="85"/>
      <c r="BR364" s="85"/>
      <c r="BS364" s="85"/>
      <c r="BT364" s="85"/>
      <c r="BU364" s="85"/>
      <c r="BV364" s="85"/>
      <c r="BW364" s="85"/>
      <c r="BX364" s="85"/>
      <c r="BY364" s="85"/>
      <c r="BZ364" s="85"/>
      <c r="CA364" s="85"/>
      <c r="CB364" s="85"/>
      <c r="CC364" s="85"/>
      <c r="CD364" s="85"/>
      <c r="CE364" s="85"/>
      <c r="CF364" s="85"/>
      <c r="CG364" s="85"/>
      <c r="CH364" s="85"/>
      <c r="CI364" s="85"/>
      <c r="CJ364" s="85"/>
    </row>
    <row r="365" spans="1:88" x14ac:dyDescent="0.25">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c r="AA365" s="85"/>
      <c r="AB365" s="85"/>
      <c r="AC365" s="85"/>
      <c r="AD365" s="85"/>
      <c r="AE365" s="85"/>
      <c r="AF365" s="85"/>
      <c r="AG365" s="85"/>
      <c r="AH365" s="85"/>
      <c r="AI365" s="85"/>
      <c r="AJ365" s="85"/>
      <c r="AK365" s="85"/>
      <c r="AL365" s="85"/>
      <c r="AM365" s="85"/>
      <c r="AN365" s="85"/>
      <c r="AO365" s="85"/>
      <c r="AP365" s="85"/>
      <c r="AQ365" s="85"/>
      <c r="AR365" s="85"/>
      <c r="AS365" s="85"/>
      <c r="AT365" s="85"/>
      <c r="AU365" s="85"/>
      <c r="AV365" s="85"/>
      <c r="AW365" s="85"/>
      <c r="AX365" s="85"/>
      <c r="AY365" s="85"/>
      <c r="AZ365" s="85"/>
      <c r="BA365" s="85"/>
      <c r="BB365" s="85"/>
      <c r="BC365" s="85"/>
      <c r="BD365" s="85"/>
      <c r="BE365" s="85"/>
      <c r="BF365" s="85"/>
      <c r="BG365" s="85"/>
      <c r="BH365" s="85"/>
      <c r="BI365" s="85"/>
      <c r="BJ365" s="85"/>
      <c r="BK365" s="85"/>
      <c r="BL365" s="85"/>
      <c r="BM365" s="85"/>
      <c r="BN365" s="85"/>
      <c r="BO365" s="85"/>
      <c r="BP365" s="85"/>
      <c r="BQ365" s="85"/>
      <c r="BR365" s="85"/>
      <c r="BS365" s="85"/>
      <c r="BT365" s="85"/>
      <c r="BU365" s="85"/>
      <c r="BV365" s="85"/>
      <c r="BW365" s="85"/>
      <c r="BX365" s="85"/>
      <c r="BY365" s="85"/>
      <c r="BZ365" s="85"/>
      <c r="CA365" s="85"/>
      <c r="CB365" s="85"/>
      <c r="CC365" s="85"/>
      <c r="CD365" s="85"/>
      <c r="CE365" s="85"/>
      <c r="CF365" s="85"/>
      <c r="CG365" s="85"/>
      <c r="CH365" s="85"/>
      <c r="CI365" s="85"/>
      <c r="CJ365" s="85"/>
    </row>
    <row r="366" spans="1:88" x14ac:dyDescent="0.25">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c r="AA366" s="85"/>
      <c r="AB366" s="85"/>
      <c r="AC366" s="85"/>
      <c r="AD366" s="85"/>
      <c r="AE366" s="85"/>
      <c r="AF366" s="85"/>
      <c r="AG366" s="85"/>
      <c r="AH366" s="85"/>
      <c r="AI366" s="85"/>
      <c r="AJ366" s="85"/>
      <c r="AK366" s="85"/>
      <c r="AL366" s="85"/>
      <c r="AM366" s="85"/>
      <c r="AN366" s="85"/>
      <c r="AO366" s="85"/>
      <c r="AP366" s="85"/>
      <c r="AQ366" s="85"/>
      <c r="AR366" s="85"/>
      <c r="AS366" s="85"/>
      <c r="AT366" s="85"/>
      <c r="AU366" s="85"/>
      <c r="AV366" s="85"/>
      <c r="AW366" s="85"/>
      <c r="AX366" s="85"/>
      <c r="AY366" s="85"/>
      <c r="AZ366" s="85"/>
      <c r="BA366" s="85"/>
      <c r="BB366" s="85"/>
      <c r="BC366" s="85"/>
      <c r="BD366" s="85"/>
      <c r="BE366" s="85"/>
      <c r="BF366" s="85"/>
      <c r="BG366" s="85"/>
      <c r="BH366" s="85"/>
      <c r="BI366" s="85"/>
      <c r="BJ366" s="85"/>
      <c r="BK366" s="85"/>
      <c r="BL366" s="85"/>
      <c r="BM366" s="85"/>
      <c r="BN366" s="85"/>
      <c r="BO366" s="85"/>
      <c r="BP366" s="85"/>
      <c r="BQ366" s="85"/>
      <c r="BR366" s="85"/>
      <c r="BS366" s="85"/>
      <c r="BT366" s="85"/>
      <c r="BU366" s="85"/>
      <c r="BV366" s="85"/>
      <c r="BW366" s="85"/>
      <c r="BX366" s="85"/>
      <c r="BY366" s="85"/>
      <c r="BZ366" s="85"/>
      <c r="CA366" s="85"/>
      <c r="CB366" s="85"/>
      <c r="CC366" s="85"/>
      <c r="CD366" s="85"/>
      <c r="CE366" s="85"/>
      <c r="CF366" s="85"/>
      <c r="CG366" s="85"/>
      <c r="CH366" s="85"/>
      <c r="CI366" s="85"/>
      <c r="CJ366" s="85"/>
    </row>
    <row r="367" spans="1:88" x14ac:dyDescent="0.25">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c r="AA367" s="85"/>
      <c r="AB367" s="85"/>
      <c r="AC367" s="85"/>
      <c r="AD367" s="85"/>
      <c r="AE367" s="85"/>
      <c r="AF367" s="85"/>
      <c r="AG367" s="85"/>
      <c r="AH367" s="85"/>
      <c r="AI367" s="85"/>
      <c r="AJ367" s="85"/>
      <c r="AK367" s="85"/>
      <c r="AL367" s="85"/>
      <c r="AM367" s="85"/>
      <c r="AN367" s="85"/>
      <c r="AO367" s="85"/>
      <c r="AP367" s="85"/>
      <c r="AQ367" s="85"/>
      <c r="AR367" s="85"/>
      <c r="AS367" s="85"/>
      <c r="AT367" s="85"/>
      <c r="AU367" s="85"/>
      <c r="AV367" s="85"/>
      <c r="AW367" s="85"/>
      <c r="AX367" s="85"/>
      <c r="AY367" s="85"/>
      <c r="AZ367" s="85"/>
      <c r="BA367" s="85"/>
      <c r="BB367" s="85"/>
      <c r="BC367" s="85"/>
      <c r="BD367" s="85"/>
      <c r="BE367" s="85"/>
      <c r="BF367" s="85"/>
      <c r="BG367" s="85"/>
      <c r="BH367" s="85"/>
      <c r="BI367" s="85"/>
      <c r="BJ367" s="85"/>
      <c r="BK367" s="85"/>
      <c r="BL367" s="85"/>
      <c r="BM367" s="85"/>
      <c r="BN367" s="85"/>
      <c r="BO367" s="85"/>
      <c r="BP367" s="85"/>
      <c r="BQ367" s="85"/>
      <c r="BR367" s="85"/>
      <c r="BS367" s="85"/>
      <c r="BT367" s="85"/>
      <c r="BU367" s="85"/>
      <c r="BV367" s="85"/>
      <c r="BW367" s="85"/>
      <c r="BX367" s="85"/>
      <c r="BY367" s="85"/>
      <c r="BZ367" s="85"/>
      <c r="CA367" s="85"/>
      <c r="CB367" s="85"/>
      <c r="CC367" s="85"/>
      <c r="CD367" s="85"/>
      <c r="CE367" s="85"/>
      <c r="CF367" s="85"/>
      <c r="CG367" s="85"/>
      <c r="CH367" s="85"/>
      <c r="CI367" s="85"/>
      <c r="CJ367" s="85"/>
    </row>
    <row r="368" spans="1:88" x14ac:dyDescent="0.25">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c r="AA368" s="85"/>
      <c r="AB368" s="85"/>
      <c r="AC368" s="85"/>
      <c r="AD368" s="85"/>
      <c r="AE368" s="85"/>
      <c r="AF368" s="85"/>
      <c r="AG368" s="85"/>
      <c r="AH368" s="85"/>
      <c r="AI368" s="85"/>
      <c r="AJ368" s="85"/>
      <c r="AK368" s="85"/>
      <c r="AL368" s="85"/>
      <c r="AM368" s="85"/>
      <c r="AN368" s="85"/>
      <c r="AO368" s="85"/>
      <c r="AP368" s="85"/>
      <c r="AQ368" s="85"/>
      <c r="AR368" s="85"/>
      <c r="AS368" s="85"/>
      <c r="AT368" s="85"/>
      <c r="AU368" s="85"/>
      <c r="AV368" s="85"/>
      <c r="AW368" s="85"/>
      <c r="AX368" s="85"/>
      <c r="AY368" s="85"/>
      <c r="AZ368" s="85"/>
      <c r="BA368" s="85"/>
      <c r="BB368" s="85"/>
      <c r="BC368" s="85"/>
      <c r="BD368" s="85"/>
      <c r="BE368" s="85"/>
      <c r="BF368" s="85"/>
      <c r="BG368" s="85"/>
      <c r="BH368" s="85"/>
      <c r="BI368" s="85"/>
      <c r="BJ368" s="85"/>
      <c r="BK368" s="85"/>
      <c r="BL368" s="85"/>
      <c r="BM368" s="85"/>
      <c r="BN368" s="85"/>
      <c r="BO368" s="85"/>
      <c r="BP368" s="85"/>
      <c r="BQ368" s="85"/>
      <c r="BR368" s="85"/>
      <c r="BS368" s="85"/>
      <c r="BT368" s="85"/>
      <c r="BU368" s="85"/>
      <c r="BV368" s="85"/>
      <c r="BW368" s="85"/>
      <c r="BX368" s="85"/>
      <c r="BY368" s="85"/>
      <c r="BZ368" s="85"/>
      <c r="CA368" s="85"/>
      <c r="CB368" s="85"/>
      <c r="CC368" s="85"/>
      <c r="CD368" s="85"/>
      <c r="CE368" s="85"/>
      <c r="CF368" s="85"/>
      <c r="CG368" s="85"/>
      <c r="CH368" s="85"/>
      <c r="CI368" s="85"/>
      <c r="CJ368" s="85"/>
    </row>
    <row r="369" spans="1:88" x14ac:dyDescent="0.25">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c r="AA369" s="85"/>
      <c r="AB369" s="85"/>
      <c r="AC369" s="85"/>
      <c r="AD369" s="85"/>
      <c r="AE369" s="85"/>
      <c r="AF369" s="85"/>
      <c r="AG369" s="85"/>
      <c r="AH369" s="85"/>
      <c r="AI369" s="85"/>
      <c r="AJ369" s="85"/>
      <c r="AK369" s="85"/>
      <c r="AL369" s="85"/>
      <c r="AM369" s="85"/>
      <c r="AN369" s="85"/>
      <c r="AO369" s="85"/>
      <c r="AP369" s="85"/>
      <c r="AQ369" s="85"/>
      <c r="AR369" s="85"/>
      <c r="AS369" s="85"/>
      <c r="AT369" s="85"/>
      <c r="AU369" s="85"/>
      <c r="AV369" s="85"/>
      <c r="AW369" s="85"/>
      <c r="AX369" s="85"/>
      <c r="AY369" s="85"/>
      <c r="AZ369" s="85"/>
      <c r="BA369" s="85"/>
      <c r="BB369" s="85"/>
      <c r="BC369" s="85"/>
      <c r="BD369" s="85"/>
      <c r="BE369" s="85"/>
      <c r="BF369" s="85"/>
      <c r="BG369" s="85"/>
      <c r="BH369" s="85"/>
      <c r="BI369" s="85"/>
      <c r="BJ369" s="85"/>
      <c r="BK369" s="85"/>
      <c r="BL369" s="85"/>
      <c r="BM369" s="85"/>
      <c r="BN369" s="85"/>
      <c r="BO369" s="85"/>
      <c r="BP369" s="85"/>
      <c r="BQ369" s="85"/>
      <c r="BR369" s="85"/>
      <c r="BS369" s="85"/>
      <c r="BT369" s="85"/>
      <c r="BU369" s="85"/>
      <c r="BV369" s="85"/>
      <c r="BW369" s="85"/>
      <c r="BX369" s="85"/>
      <c r="BY369" s="85"/>
      <c r="BZ369" s="85"/>
      <c r="CA369" s="85"/>
      <c r="CB369" s="85"/>
      <c r="CC369" s="85"/>
      <c r="CD369" s="85"/>
      <c r="CE369" s="85"/>
      <c r="CF369" s="85"/>
      <c r="CG369" s="85"/>
      <c r="CH369" s="85"/>
      <c r="CI369" s="85"/>
      <c r="CJ369" s="85"/>
    </row>
    <row r="370" spans="1:88" x14ac:dyDescent="0.25">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c r="AA370" s="85"/>
      <c r="AB370" s="85"/>
      <c r="AC370" s="85"/>
      <c r="AD370" s="85"/>
      <c r="AE370" s="85"/>
      <c r="AF370" s="85"/>
      <c r="AG370" s="85"/>
      <c r="AH370" s="85"/>
      <c r="AI370" s="85"/>
      <c r="AJ370" s="85"/>
      <c r="AK370" s="85"/>
      <c r="AL370" s="85"/>
      <c r="AM370" s="85"/>
      <c r="AN370" s="85"/>
      <c r="AO370" s="85"/>
      <c r="AP370" s="85"/>
      <c r="AQ370" s="85"/>
      <c r="AR370" s="85"/>
      <c r="AS370" s="85"/>
      <c r="AT370" s="85"/>
      <c r="AU370" s="85"/>
      <c r="AV370" s="85"/>
      <c r="AW370" s="85"/>
      <c r="AX370" s="85"/>
      <c r="AY370" s="85"/>
      <c r="AZ370" s="85"/>
      <c r="BA370" s="85"/>
      <c r="BB370" s="85"/>
      <c r="BC370" s="85"/>
      <c r="BD370" s="85"/>
      <c r="BE370" s="85"/>
      <c r="BF370" s="85"/>
      <c r="BG370" s="85"/>
      <c r="BH370" s="85"/>
      <c r="BI370" s="85"/>
      <c r="BJ370" s="85"/>
      <c r="BK370" s="85"/>
      <c r="BL370" s="85"/>
      <c r="BM370" s="85"/>
      <c r="BN370" s="85"/>
      <c r="BO370" s="85"/>
      <c r="BP370" s="85"/>
      <c r="BQ370" s="85"/>
      <c r="BR370" s="85"/>
      <c r="BS370" s="85"/>
      <c r="BT370" s="85"/>
      <c r="BU370" s="85"/>
      <c r="BV370" s="85"/>
      <c r="BW370" s="85"/>
      <c r="BX370" s="85"/>
      <c r="BY370" s="85"/>
      <c r="BZ370" s="85"/>
      <c r="CA370" s="85"/>
      <c r="CB370" s="85"/>
      <c r="CC370" s="85"/>
      <c r="CD370" s="85"/>
      <c r="CE370" s="85"/>
      <c r="CF370" s="85"/>
      <c r="CG370" s="85"/>
      <c r="CH370" s="85"/>
      <c r="CI370" s="85"/>
      <c r="CJ370" s="85"/>
    </row>
    <row r="371" spans="1:88" x14ac:dyDescent="0.25">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c r="AA371" s="85"/>
      <c r="AB371" s="85"/>
      <c r="AC371" s="85"/>
      <c r="AD371" s="85"/>
      <c r="AE371" s="85"/>
      <c r="AF371" s="85"/>
      <c r="AG371" s="85"/>
      <c r="AH371" s="85"/>
      <c r="AI371" s="85"/>
      <c r="AJ371" s="85"/>
      <c r="AK371" s="85"/>
      <c r="AL371" s="85"/>
      <c r="AM371" s="85"/>
      <c r="AN371" s="85"/>
      <c r="AO371" s="85"/>
      <c r="AP371" s="85"/>
      <c r="AQ371" s="85"/>
      <c r="AR371" s="85"/>
      <c r="AS371" s="85"/>
      <c r="AT371" s="85"/>
      <c r="AU371" s="85"/>
      <c r="AV371" s="85"/>
      <c r="AW371" s="85"/>
      <c r="AX371" s="85"/>
      <c r="AY371" s="85"/>
      <c r="AZ371" s="85"/>
      <c r="BA371" s="85"/>
      <c r="BB371" s="85"/>
      <c r="BC371" s="85"/>
      <c r="BD371" s="85"/>
      <c r="BE371" s="85"/>
      <c r="BF371" s="85"/>
      <c r="BG371" s="85"/>
      <c r="BH371" s="85"/>
      <c r="BI371" s="85"/>
      <c r="BJ371" s="85"/>
      <c r="BK371" s="85"/>
      <c r="BL371" s="85"/>
      <c r="BM371" s="85"/>
      <c r="BN371" s="85"/>
      <c r="BO371" s="85"/>
      <c r="BP371" s="85"/>
      <c r="BQ371" s="85"/>
      <c r="BR371" s="85"/>
      <c r="BS371" s="85"/>
      <c r="BT371" s="85"/>
      <c r="BU371" s="85"/>
      <c r="BV371" s="85"/>
      <c r="BW371" s="85"/>
      <c r="BX371" s="85"/>
      <c r="BY371" s="85"/>
      <c r="BZ371" s="85"/>
      <c r="CA371" s="85"/>
      <c r="CB371" s="85"/>
      <c r="CC371" s="85"/>
      <c r="CD371" s="85"/>
      <c r="CE371" s="85"/>
      <c r="CF371" s="85"/>
      <c r="CG371" s="85"/>
      <c r="CH371" s="85"/>
      <c r="CI371" s="85"/>
      <c r="CJ371" s="85"/>
    </row>
    <row r="372" spans="1:88" x14ac:dyDescent="0.25">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c r="AA372" s="85"/>
      <c r="AB372" s="85"/>
      <c r="AC372" s="85"/>
      <c r="AD372" s="85"/>
      <c r="AE372" s="85"/>
      <c r="AF372" s="85"/>
      <c r="AG372" s="85"/>
      <c r="AH372" s="85"/>
      <c r="AI372" s="85"/>
      <c r="AJ372" s="85"/>
      <c r="AK372" s="85"/>
      <c r="AL372" s="85"/>
      <c r="AM372" s="85"/>
      <c r="AN372" s="85"/>
      <c r="AO372" s="85"/>
      <c r="AP372" s="85"/>
      <c r="AQ372" s="85"/>
      <c r="AR372" s="85"/>
      <c r="AS372" s="85"/>
      <c r="AT372" s="85"/>
      <c r="AU372" s="85"/>
      <c r="AV372" s="85"/>
      <c r="AW372" s="85"/>
      <c r="AX372" s="85"/>
      <c r="AY372" s="85"/>
      <c r="AZ372" s="85"/>
      <c r="BA372" s="85"/>
      <c r="BB372" s="85"/>
      <c r="BC372" s="85"/>
      <c r="BD372" s="85"/>
      <c r="BE372" s="85"/>
      <c r="BF372" s="85"/>
      <c r="BG372" s="85"/>
      <c r="BH372" s="85"/>
      <c r="BI372" s="85"/>
      <c r="BJ372" s="85"/>
      <c r="BK372" s="85"/>
      <c r="BL372" s="85"/>
      <c r="BM372" s="85"/>
      <c r="BN372" s="85"/>
      <c r="BO372" s="85"/>
      <c r="BP372" s="85"/>
      <c r="BQ372" s="85"/>
      <c r="BR372" s="85"/>
      <c r="BS372" s="85"/>
      <c r="BT372" s="85"/>
      <c r="BU372" s="85"/>
      <c r="BV372" s="85"/>
      <c r="BW372" s="85"/>
      <c r="BX372" s="85"/>
      <c r="BY372" s="85"/>
      <c r="BZ372" s="85"/>
      <c r="CA372" s="85"/>
      <c r="CB372" s="85"/>
      <c r="CC372" s="85"/>
      <c r="CD372" s="85"/>
      <c r="CE372" s="85"/>
      <c r="CF372" s="85"/>
      <c r="CG372" s="85"/>
      <c r="CH372" s="85"/>
      <c r="CI372" s="85"/>
      <c r="CJ372" s="85"/>
    </row>
    <row r="373" spans="1:88" x14ac:dyDescent="0.25">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c r="AA373" s="85"/>
      <c r="AB373" s="85"/>
      <c r="AC373" s="85"/>
      <c r="AD373" s="85"/>
      <c r="AE373" s="85"/>
      <c r="AF373" s="85"/>
      <c r="AG373" s="85"/>
      <c r="AH373" s="85"/>
      <c r="AI373" s="85"/>
      <c r="AJ373" s="85"/>
      <c r="AK373" s="85"/>
      <c r="AL373" s="85"/>
      <c r="AM373" s="85"/>
      <c r="AN373" s="85"/>
      <c r="AO373" s="85"/>
      <c r="AP373" s="85"/>
      <c r="AQ373" s="85"/>
      <c r="AR373" s="85"/>
      <c r="AS373" s="85"/>
      <c r="AT373" s="85"/>
      <c r="AU373" s="85"/>
      <c r="AV373" s="85"/>
      <c r="AW373" s="85"/>
      <c r="AX373" s="85"/>
      <c r="AY373" s="85"/>
      <c r="AZ373" s="85"/>
      <c r="BA373" s="85"/>
      <c r="BB373" s="85"/>
      <c r="BC373" s="85"/>
      <c r="BD373" s="85"/>
      <c r="BE373" s="85"/>
      <c r="BF373" s="85"/>
      <c r="BG373" s="85"/>
      <c r="BH373" s="85"/>
      <c r="BI373" s="85"/>
      <c r="BJ373" s="85"/>
      <c r="BK373" s="85"/>
      <c r="BL373" s="85"/>
      <c r="BM373" s="85"/>
      <c r="BN373" s="85"/>
      <c r="BO373" s="85"/>
      <c r="BP373" s="85"/>
      <c r="BQ373" s="85"/>
      <c r="BR373" s="85"/>
      <c r="BS373" s="85"/>
      <c r="BT373" s="85"/>
      <c r="BU373" s="85"/>
      <c r="BV373" s="85"/>
      <c r="BW373" s="85"/>
      <c r="BX373" s="85"/>
      <c r="BY373" s="85"/>
      <c r="BZ373" s="85"/>
      <c r="CA373" s="85"/>
      <c r="CB373" s="85"/>
      <c r="CC373" s="85"/>
      <c r="CD373" s="85"/>
      <c r="CE373" s="85"/>
      <c r="CF373" s="85"/>
      <c r="CG373" s="85"/>
      <c r="CH373" s="85"/>
      <c r="CI373" s="85"/>
      <c r="CJ373" s="85"/>
    </row>
    <row r="374" spans="1:88" x14ac:dyDescent="0.25">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c r="AA374" s="85"/>
      <c r="AB374" s="85"/>
      <c r="AC374" s="85"/>
      <c r="AD374" s="85"/>
      <c r="AE374" s="85"/>
      <c r="AF374" s="85"/>
      <c r="AG374" s="85"/>
      <c r="AH374" s="85"/>
      <c r="AI374" s="85"/>
      <c r="AJ374" s="85"/>
      <c r="AK374" s="85"/>
      <c r="AL374" s="85"/>
      <c r="AM374" s="85"/>
      <c r="AN374" s="85"/>
      <c r="AO374" s="85"/>
      <c r="AP374" s="85"/>
      <c r="AQ374" s="85"/>
      <c r="AR374" s="85"/>
      <c r="AS374" s="85"/>
      <c r="AT374" s="85"/>
      <c r="AU374" s="85"/>
      <c r="AV374" s="85"/>
      <c r="AW374" s="85"/>
      <c r="AX374" s="85"/>
      <c r="AY374" s="85"/>
      <c r="AZ374" s="85"/>
      <c r="BA374" s="85"/>
      <c r="BB374" s="85"/>
      <c r="BC374" s="85"/>
      <c r="BD374" s="85"/>
      <c r="BE374" s="85"/>
      <c r="BF374" s="85"/>
      <c r="BG374" s="85"/>
      <c r="BH374" s="85"/>
      <c r="BI374" s="85"/>
      <c r="BJ374" s="85"/>
      <c r="BK374" s="85"/>
      <c r="BL374" s="85"/>
      <c r="BM374" s="85"/>
      <c r="BN374" s="85"/>
      <c r="BO374" s="85"/>
      <c r="BP374" s="85"/>
      <c r="BQ374" s="85"/>
      <c r="BR374" s="85"/>
      <c r="BS374" s="85"/>
      <c r="BT374" s="85"/>
      <c r="BU374" s="85"/>
      <c r="BV374" s="85"/>
      <c r="BW374" s="85"/>
      <c r="BX374" s="85"/>
      <c r="BY374" s="85"/>
      <c r="BZ374" s="85"/>
      <c r="CA374" s="85"/>
      <c r="CB374" s="85"/>
      <c r="CC374" s="85"/>
      <c r="CD374" s="85"/>
      <c r="CE374" s="85"/>
      <c r="CF374" s="85"/>
      <c r="CG374" s="85"/>
      <c r="CH374" s="85"/>
      <c r="CI374" s="85"/>
      <c r="CJ374" s="85"/>
    </row>
    <row r="375" spans="1:88" x14ac:dyDescent="0.25">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c r="AA375" s="85"/>
      <c r="AB375" s="85"/>
      <c r="AC375" s="85"/>
      <c r="AD375" s="85"/>
      <c r="AE375" s="85"/>
      <c r="AF375" s="85"/>
      <c r="AG375" s="85"/>
      <c r="AH375" s="85"/>
      <c r="AI375" s="85"/>
      <c r="AJ375" s="85"/>
      <c r="AK375" s="85"/>
      <c r="AL375" s="85"/>
      <c r="AM375" s="85"/>
      <c r="AN375" s="85"/>
      <c r="AO375" s="85"/>
      <c r="AP375" s="85"/>
      <c r="AQ375" s="85"/>
      <c r="AR375" s="85"/>
      <c r="AS375" s="85"/>
      <c r="AT375" s="85"/>
      <c r="AU375" s="85"/>
      <c r="AV375" s="85"/>
      <c r="AW375" s="85"/>
      <c r="AX375" s="85"/>
      <c r="AY375" s="85"/>
      <c r="AZ375" s="85"/>
      <c r="BA375" s="85"/>
      <c r="BB375" s="85"/>
      <c r="BC375" s="85"/>
      <c r="BD375" s="85"/>
      <c r="BE375" s="85"/>
      <c r="BF375" s="85"/>
      <c r="BG375" s="85"/>
      <c r="BH375" s="85"/>
      <c r="BI375" s="85"/>
      <c r="BJ375" s="85"/>
      <c r="BK375" s="85"/>
      <c r="BL375" s="85"/>
      <c r="BM375" s="85"/>
      <c r="BN375" s="85"/>
      <c r="BO375" s="85"/>
      <c r="BP375" s="85"/>
      <c r="BQ375" s="85"/>
      <c r="BR375" s="85"/>
      <c r="BS375" s="85"/>
      <c r="BT375" s="85"/>
      <c r="BU375" s="85"/>
      <c r="BV375" s="85"/>
      <c r="BW375" s="85"/>
      <c r="BX375" s="85"/>
      <c r="BY375" s="85"/>
      <c r="BZ375" s="85"/>
      <c r="CA375" s="85"/>
      <c r="CB375" s="85"/>
      <c r="CC375" s="85"/>
      <c r="CD375" s="85"/>
      <c r="CE375" s="85"/>
      <c r="CF375" s="85"/>
      <c r="CG375" s="85"/>
      <c r="CH375" s="85"/>
      <c r="CI375" s="85"/>
      <c r="CJ375" s="85"/>
    </row>
    <row r="376" spans="1:88" x14ac:dyDescent="0.25">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c r="AA376" s="85"/>
      <c r="AB376" s="85"/>
      <c r="AC376" s="85"/>
      <c r="AD376" s="85"/>
      <c r="AE376" s="85"/>
      <c r="AF376" s="85"/>
      <c r="AG376" s="85"/>
      <c r="AH376" s="85"/>
      <c r="AI376" s="85"/>
      <c r="AJ376" s="85"/>
      <c r="AK376" s="85"/>
      <c r="AL376" s="85"/>
      <c r="AM376" s="85"/>
      <c r="AN376" s="85"/>
      <c r="AO376" s="85"/>
      <c r="AP376" s="85"/>
      <c r="AQ376" s="85"/>
      <c r="AR376" s="85"/>
      <c r="AS376" s="85"/>
      <c r="AT376" s="85"/>
      <c r="AU376" s="85"/>
      <c r="AV376" s="85"/>
      <c r="AW376" s="85"/>
      <c r="AX376" s="85"/>
      <c r="AY376" s="85"/>
      <c r="AZ376" s="85"/>
      <c r="BA376" s="85"/>
      <c r="BB376" s="85"/>
      <c r="BC376" s="85"/>
      <c r="BD376" s="85"/>
      <c r="BE376" s="85"/>
      <c r="BF376" s="85"/>
      <c r="BG376" s="85"/>
      <c r="BH376" s="85"/>
      <c r="BI376" s="85"/>
      <c r="BJ376" s="85"/>
      <c r="BK376" s="85"/>
      <c r="BL376" s="85"/>
      <c r="BM376" s="85"/>
      <c r="BN376" s="85"/>
      <c r="BO376" s="85"/>
      <c r="BP376" s="85"/>
      <c r="BQ376" s="85"/>
      <c r="BR376" s="85"/>
      <c r="BS376" s="85"/>
      <c r="BT376" s="85"/>
      <c r="BU376" s="85"/>
      <c r="BV376" s="85"/>
      <c r="BW376" s="85"/>
      <c r="BX376" s="85"/>
      <c r="BY376" s="85"/>
      <c r="BZ376" s="85"/>
      <c r="CA376" s="85"/>
      <c r="CB376" s="85"/>
      <c r="CC376" s="85"/>
      <c r="CD376" s="85"/>
      <c r="CE376" s="85"/>
      <c r="CF376" s="85"/>
      <c r="CG376" s="85"/>
      <c r="CH376" s="85"/>
      <c r="CI376" s="85"/>
      <c r="CJ376" s="85"/>
    </row>
    <row r="377" spans="1:88" x14ac:dyDescent="0.25">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c r="AA377" s="85"/>
      <c r="AB377" s="85"/>
      <c r="AC377" s="85"/>
      <c r="AD377" s="85"/>
      <c r="AE377" s="85"/>
      <c r="AF377" s="85"/>
      <c r="AG377" s="85"/>
      <c r="AH377" s="85"/>
      <c r="AI377" s="85"/>
      <c r="AJ377" s="85"/>
      <c r="AK377" s="85"/>
      <c r="AL377" s="85"/>
      <c r="AM377" s="85"/>
      <c r="AN377" s="85"/>
      <c r="AO377" s="85"/>
      <c r="AP377" s="85"/>
      <c r="AQ377" s="85"/>
      <c r="AR377" s="85"/>
      <c r="AS377" s="85"/>
      <c r="AT377" s="85"/>
      <c r="AU377" s="85"/>
      <c r="AV377" s="85"/>
      <c r="AW377" s="85"/>
      <c r="AX377" s="85"/>
      <c r="AY377" s="85"/>
      <c r="AZ377" s="85"/>
      <c r="BA377" s="85"/>
      <c r="BB377" s="85"/>
      <c r="BC377" s="85"/>
      <c r="BD377" s="85"/>
      <c r="BE377" s="85"/>
      <c r="BF377" s="85"/>
      <c r="BG377" s="85"/>
      <c r="BH377" s="85"/>
      <c r="BI377" s="85"/>
      <c r="BJ377" s="85"/>
      <c r="BK377" s="85"/>
      <c r="BL377" s="85"/>
      <c r="BM377" s="85"/>
      <c r="BN377" s="85"/>
      <c r="BO377" s="85"/>
      <c r="BP377" s="85"/>
      <c r="BQ377" s="85"/>
      <c r="BR377" s="85"/>
      <c r="BS377" s="85"/>
      <c r="BT377" s="85"/>
      <c r="BU377" s="85"/>
      <c r="BV377" s="85"/>
      <c r="BW377" s="85"/>
      <c r="BX377" s="85"/>
      <c r="BY377" s="85"/>
      <c r="BZ377" s="85"/>
      <c r="CA377" s="85"/>
      <c r="CB377" s="85"/>
      <c r="CC377" s="85"/>
      <c r="CD377" s="85"/>
      <c r="CE377" s="85"/>
      <c r="CF377" s="85"/>
      <c r="CG377" s="85"/>
      <c r="CH377" s="85"/>
      <c r="CI377" s="85"/>
      <c r="CJ377" s="85"/>
    </row>
    <row r="378" spans="1:88" x14ac:dyDescent="0.25">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c r="AA378" s="85"/>
      <c r="AB378" s="85"/>
      <c r="AC378" s="85"/>
      <c r="AD378" s="85"/>
      <c r="AE378" s="85"/>
      <c r="AF378" s="85"/>
      <c r="AG378" s="85"/>
      <c r="AH378" s="85"/>
      <c r="AI378" s="85"/>
      <c r="AJ378" s="85"/>
      <c r="AK378" s="85"/>
      <c r="AL378" s="85"/>
      <c r="AM378" s="85"/>
      <c r="AN378" s="85"/>
      <c r="AO378" s="85"/>
      <c r="AP378" s="85"/>
      <c r="AQ378" s="85"/>
      <c r="AR378" s="85"/>
      <c r="AS378" s="85"/>
      <c r="AT378" s="85"/>
      <c r="AU378" s="85"/>
      <c r="AV378" s="85"/>
      <c r="AW378" s="85"/>
      <c r="AX378" s="85"/>
      <c r="AY378" s="85"/>
      <c r="AZ378" s="85"/>
      <c r="BA378" s="85"/>
      <c r="BB378" s="85"/>
      <c r="BC378" s="85"/>
      <c r="BD378" s="85"/>
      <c r="BE378" s="85"/>
      <c r="BF378" s="85"/>
      <c r="BG378" s="85"/>
      <c r="BH378" s="85"/>
      <c r="BI378" s="85"/>
      <c r="BJ378" s="85"/>
      <c r="BK378" s="85"/>
      <c r="BL378" s="85"/>
      <c r="BM378" s="85"/>
      <c r="BN378" s="85"/>
      <c r="BO378" s="85"/>
      <c r="BP378" s="85"/>
      <c r="BQ378" s="85"/>
      <c r="BR378" s="85"/>
      <c r="BS378" s="85"/>
      <c r="BT378" s="85"/>
      <c r="BU378" s="85"/>
      <c r="BV378" s="85"/>
      <c r="BW378" s="85"/>
      <c r="BX378" s="85"/>
      <c r="BY378" s="85"/>
      <c r="BZ378" s="85"/>
      <c r="CA378" s="85"/>
      <c r="CB378" s="85"/>
      <c r="CC378" s="85"/>
      <c r="CD378" s="85"/>
      <c r="CE378" s="85"/>
      <c r="CF378" s="85"/>
      <c r="CG378" s="85"/>
      <c r="CH378" s="85"/>
      <c r="CI378" s="85"/>
      <c r="CJ378" s="85"/>
    </row>
    <row r="379" spans="1:88" x14ac:dyDescent="0.25">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c r="AA379" s="85"/>
      <c r="AB379" s="85"/>
      <c r="AC379" s="85"/>
      <c r="AD379" s="85"/>
      <c r="AE379" s="85"/>
      <c r="AF379" s="85"/>
      <c r="AG379" s="85"/>
      <c r="AH379" s="85"/>
      <c r="AI379" s="85"/>
      <c r="AJ379" s="85"/>
      <c r="AK379" s="85"/>
      <c r="AL379" s="85"/>
      <c r="AM379" s="85"/>
      <c r="AN379" s="85"/>
      <c r="AO379" s="85"/>
      <c r="AP379" s="85"/>
      <c r="AQ379" s="85"/>
      <c r="AR379" s="85"/>
      <c r="AS379" s="85"/>
      <c r="AT379" s="85"/>
      <c r="AU379" s="85"/>
      <c r="AV379" s="85"/>
      <c r="AW379" s="85"/>
      <c r="AX379" s="85"/>
      <c r="AY379" s="85"/>
      <c r="AZ379" s="85"/>
      <c r="BA379" s="85"/>
      <c r="BB379" s="85"/>
      <c r="BC379" s="85"/>
      <c r="BD379" s="85"/>
      <c r="BE379" s="85"/>
      <c r="BF379" s="85"/>
      <c r="BG379" s="85"/>
      <c r="BH379" s="85"/>
      <c r="BI379" s="85"/>
      <c r="BJ379" s="85"/>
      <c r="BK379" s="85"/>
      <c r="BL379" s="85"/>
      <c r="BM379" s="85"/>
      <c r="BN379" s="85"/>
      <c r="BO379" s="85"/>
      <c r="BP379" s="85"/>
      <c r="BQ379" s="85"/>
      <c r="BR379" s="85"/>
      <c r="BS379" s="85"/>
      <c r="BT379" s="85"/>
      <c r="BU379" s="85"/>
      <c r="BV379" s="85"/>
      <c r="BW379" s="85"/>
      <c r="BX379" s="85"/>
      <c r="BY379" s="85"/>
      <c r="BZ379" s="85"/>
      <c r="CA379" s="85"/>
      <c r="CB379" s="85"/>
      <c r="CC379" s="85"/>
      <c r="CD379" s="85"/>
      <c r="CE379" s="85"/>
      <c r="CF379" s="85"/>
      <c r="CG379" s="85"/>
      <c r="CH379" s="85"/>
      <c r="CI379" s="85"/>
      <c r="CJ379" s="85"/>
    </row>
    <row r="380" spans="1:88" x14ac:dyDescent="0.25">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c r="AA380" s="85"/>
      <c r="AB380" s="85"/>
      <c r="AC380" s="85"/>
      <c r="AD380" s="85"/>
      <c r="AE380" s="85"/>
      <c r="AF380" s="85"/>
      <c r="AG380" s="85"/>
      <c r="AH380" s="85"/>
      <c r="AI380" s="85"/>
      <c r="AJ380" s="85"/>
      <c r="AK380" s="85"/>
      <c r="AL380" s="85"/>
      <c r="AM380" s="85"/>
      <c r="AN380" s="85"/>
      <c r="AO380" s="85"/>
      <c r="AP380" s="85"/>
      <c r="AQ380" s="85"/>
      <c r="AR380" s="85"/>
      <c r="AS380" s="85"/>
      <c r="AT380" s="85"/>
      <c r="AU380" s="85"/>
      <c r="AV380" s="85"/>
      <c r="AW380" s="85"/>
      <c r="AX380" s="85"/>
      <c r="AY380" s="85"/>
      <c r="AZ380" s="85"/>
      <c r="BA380" s="85"/>
      <c r="BB380" s="85"/>
      <c r="BC380" s="85"/>
      <c r="BD380" s="85"/>
      <c r="BE380" s="85"/>
      <c r="BF380" s="85"/>
      <c r="BG380" s="85"/>
      <c r="BH380" s="85"/>
      <c r="BI380" s="85"/>
      <c r="BJ380" s="85"/>
      <c r="BK380" s="85"/>
      <c r="BL380" s="85"/>
      <c r="BM380" s="85"/>
      <c r="BN380" s="85"/>
      <c r="BO380" s="85"/>
      <c r="BP380" s="85"/>
      <c r="BQ380" s="85"/>
      <c r="BR380" s="85"/>
      <c r="BS380" s="85"/>
      <c r="BT380" s="85"/>
      <c r="BU380" s="85"/>
      <c r="BV380" s="85"/>
      <c r="BW380" s="85"/>
      <c r="BX380" s="85"/>
      <c r="BY380" s="85"/>
      <c r="BZ380" s="85"/>
      <c r="CA380" s="85"/>
      <c r="CB380" s="85"/>
      <c r="CC380" s="85"/>
      <c r="CD380" s="85"/>
      <c r="CE380" s="85"/>
      <c r="CF380" s="85"/>
      <c r="CG380" s="85"/>
      <c r="CH380" s="85"/>
      <c r="CI380" s="85"/>
      <c r="CJ380" s="85"/>
    </row>
    <row r="381" spans="1:88" x14ac:dyDescent="0.25">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85"/>
      <c r="AQ381" s="85"/>
      <c r="AR381" s="85"/>
      <c r="AS381" s="85"/>
      <c r="AT381" s="85"/>
      <c r="AU381" s="85"/>
      <c r="AV381" s="85"/>
      <c r="AW381" s="85"/>
      <c r="AX381" s="85"/>
      <c r="AY381" s="85"/>
      <c r="AZ381" s="85"/>
      <c r="BA381" s="85"/>
      <c r="BB381" s="85"/>
      <c r="BC381" s="85"/>
      <c r="BD381" s="85"/>
      <c r="BE381" s="85"/>
      <c r="BF381" s="85"/>
      <c r="BG381" s="85"/>
      <c r="BH381" s="85"/>
      <c r="BI381" s="85"/>
      <c r="BJ381" s="85"/>
      <c r="BK381" s="85"/>
      <c r="BL381" s="85"/>
      <c r="BM381" s="85"/>
      <c r="BN381" s="85"/>
      <c r="BO381" s="85"/>
      <c r="BP381" s="85"/>
      <c r="BQ381" s="85"/>
      <c r="BR381" s="85"/>
      <c r="BS381" s="85"/>
      <c r="BT381" s="85"/>
      <c r="BU381" s="85"/>
      <c r="BV381" s="85"/>
      <c r="BW381" s="85"/>
      <c r="BX381" s="85"/>
      <c r="BY381" s="85"/>
      <c r="BZ381" s="85"/>
      <c r="CA381" s="85"/>
      <c r="CB381" s="85"/>
      <c r="CC381" s="85"/>
      <c r="CD381" s="85"/>
      <c r="CE381" s="85"/>
      <c r="CF381" s="85"/>
      <c r="CG381" s="85"/>
      <c r="CH381" s="85"/>
      <c r="CI381" s="85"/>
      <c r="CJ381" s="85"/>
    </row>
    <row r="382" spans="1:88" x14ac:dyDescent="0.25">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c r="AA382" s="85"/>
      <c r="AB382" s="85"/>
      <c r="AC382" s="85"/>
      <c r="AD382" s="85"/>
      <c r="AE382" s="85"/>
      <c r="AF382" s="85"/>
      <c r="AG382" s="85"/>
      <c r="AH382" s="85"/>
      <c r="AI382" s="85"/>
      <c r="AJ382" s="85"/>
      <c r="AK382" s="85"/>
      <c r="AL382" s="85"/>
      <c r="AM382" s="85"/>
      <c r="AN382" s="85"/>
      <c r="AO382" s="85"/>
      <c r="AP382" s="85"/>
      <c r="AQ382" s="85"/>
      <c r="AR382" s="85"/>
      <c r="AS382" s="85"/>
      <c r="AT382" s="85"/>
      <c r="AU382" s="85"/>
      <c r="AV382" s="85"/>
      <c r="AW382" s="85"/>
      <c r="AX382" s="85"/>
      <c r="AY382" s="85"/>
      <c r="AZ382" s="85"/>
      <c r="BA382" s="85"/>
      <c r="BB382" s="85"/>
      <c r="BC382" s="85"/>
      <c r="BD382" s="85"/>
      <c r="BE382" s="85"/>
      <c r="BF382" s="85"/>
      <c r="BG382" s="85"/>
      <c r="BH382" s="85"/>
      <c r="BI382" s="85"/>
      <c r="BJ382" s="85"/>
      <c r="BK382" s="85"/>
      <c r="BL382" s="85"/>
      <c r="BM382" s="85"/>
      <c r="BN382" s="85"/>
      <c r="BO382" s="85"/>
      <c r="BP382" s="85"/>
      <c r="BQ382" s="85"/>
      <c r="BR382" s="85"/>
      <c r="BS382" s="85"/>
      <c r="BT382" s="85"/>
      <c r="BU382" s="85"/>
      <c r="BV382" s="85"/>
      <c r="BW382" s="85"/>
      <c r="BX382" s="85"/>
      <c r="BY382" s="85"/>
      <c r="BZ382" s="85"/>
      <c r="CA382" s="85"/>
      <c r="CB382" s="85"/>
      <c r="CC382" s="85"/>
      <c r="CD382" s="85"/>
      <c r="CE382" s="85"/>
      <c r="CF382" s="85"/>
      <c r="CG382" s="85"/>
      <c r="CH382" s="85"/>
      <c r="CI382" s="85"/>
      <c r="CJ382" s="85"/>
    </row>
    <row r="383" spans="1:88" x14ac:dyDescent="0.25">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c r="AA383" s="85"/>
      <c r="AB383" s="85"/>
      <c r="AC383" s="85"/>
      <c r="AD383" s="85"/>
      <c r="AE383" s="85"/>
      <c r="AF383" s="85"/>
      <c r="AG383" s="85"/>
      <c r="AH383" s="85"/>
      <c r="AI383" s="85"/>
      <c r="AJ383" s="85"/>
      <c r="AK383" s="85"/>
      <c r="AL383" s="85"/>
      <c r="AM383" s="85"/>
      <c r="AN383" s="85"/>
      <c r="AO383" s="85"/>
      <c r="AP383" s="85"/>
      <c r="AQ383" s="85"/>
      <c r="AR383" s="85"/>
      <c r="AS383" s="85"/>
      <c r="AT383" s="85"/>
      <c r="AU383" s="85"/>
      <c r="AV383" s="85"/>
      <c r="AW383" s="85"/>
      <c r="AX383" s="85"/>
      <c r="AY383" s="85"/>
      <c r="AZ383" s="85"/>
      <c r="BA383" s="85"/>
      <c r="BB383" s="85"/>
      <c r="BC383" s="85"/>
      <c r="BD383" s="85"/>
      <c r="BE383" s="85"/>
      <c r="BF383" s="85"/>
      <c r="BG383" s="85"/>
      <c r="BH383" s="85"/>
      <c r="BI383" s="85"/>
      <c r="BJ383" s="85"/>
      <c r="BK383" s="85"/>
      <c r="BL383" s="85"/>
      <c r="BM383" s="85"/>
      <c r="BN383" s="85"/>
      <c r="BO383" s="85"/>
      <c r="BP383" s="85"/>
      <c r="BQ383" s="85"/>
      <c r="BR383" s="85"/>
      <c r="BS383" s="85"/>
      <c r="BT383" s="85"/>
      <c r="BU383" s="85"/>
      <c r="BV383" s="85"/>
      <c r="BW383" s="85"/>
      <c r="BX383" s="85"/>
      <c r="BY383" s="85"/>
      <c r="BZ383" s="85"/>
      <c r="CA383" s="85"/>
      <c r="CB383" s="85"/>
      <c r="CC383" s="85"/>
      <c r="CD383" s="85"/>
      <c r="CE383" s="85"/>
      <c r="CF383" s="85"/>
      <c r="CG383" s="85"/>
      <c r="CH383" s="85"/>
      <c r="CI383" s="85"/>
      <c r="CJ383" s="85"/>
    </row>
    <row r="384" spans="1:88" x14ac:dyDescent="0.25">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c r="AA384" s="85"/>
      <c r="AB384" s="85"/>
      <c r="AC384" s="85"/>
      <c r="AD384" s="85"/>
      <c r="AE384" s="85"/>
      <c r="AF384" s="85"/>
      <c r="AG384" s="85"/>
      <c r="AH384" s="85"/>
      <c r="AI384" s="85"/>
      <c r="AJ384" s="85"/>
      <c r="AK384" s="85"/>
      <c r="AL384" s="85"/>
      <c r="AM384" s="85"/>
      <c r="AN384" s="85"/>
      <c r="AO384" s="85"/>
      <c r="AP384" s="85"/>
      <c r="AQ384" s="85"/>
      <c r="AR384" s="85"/>
      <c r="AS384" s="85"/>
      <c r="AT384" s="85"/>
      <c r="AU384" s="85"/>
      <c r="AV384" s="85"/>
      <c r="AW384" s="85"/>
      <c r="AX384" s="85"/>
      <c r="AY384" s="85"/>
      <c r="AZ384" s="85"/>
      <c r="BA384" s="85"/>
      <c r="BB384" s="85"/>
      <c r="BC384" s="85"/>
      <c r="BD384" s="85"/>
      <c r="BE384" s="85"/>
      <c r="BF384" s="85"/>
      <c r="BG384" s="85"/>
      <c r="BH384" s="85"/>
      <c r="BI384" s="85"/>
      <c r="BJ384" s="85"/>
      <c r="BK384" s="85"/>
      <c r="BL384" s="85"/>
      <c r="BM384" s="85"/>
      <c r="BN384" s="85"/>
      <c r="BO384" s="85"/>
      <c r="BP384" s="85"/>
      <c r="BQ384" s="85"/>
      <c r="BR384" s="85"/>
      <c r="BS384" s="85"/>
      <c r="BT384" s="85"/>
      <c r="BU384" s="85"/>
      <c r="BV384" s="85"/>
      <c r="BW384" s="85"/>
      <c r="BX384" s="85"/>
      <c r="BY384" s="85"/>
      <c r="BZ384" s="85"/>
      <c r="CA384" s="85"/>
      <c r="CB384" s="85"/>
      <c r="CC384" s="85"/>
      <c r="CD384" s="85"/>
      <c r="CE384" s="85"/>
      <c r="CF384" s="85"/>
      <c r="CG384" s="85"/>
      <c r="CH384" s="85"/>
      <c r="CI384" s="85"/>
      <c r="CJ384" s="85"/>
    </row>
    <row r="385" spans="1:88" x14ac:dyDescent="0.25">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c r="AA385" s="85"/>
      <c r="AB385" s="85"/>
      <c r="AC385" s="85"/>
      <c r="AD385" s="85"/>
      <c r="AE385" s="85"/>
      <c r="AF385" s="85"/>
      <c r="AG385" s="85"/>
      <c r="AH385" s="85"/>
      <c r="AI385" s="85"/>
      <c r="AJ385" s="85"/>
      <c r="AK385" s="85"/>
      <c r="AL385" s="85"/>
      <c r="AM385" s="85"/>
      <c r="AN385" s="85"/>
      <c r="AO385" s="85"/>
      <c r="AP385" s="85"/>
      <c r="AQ385" s="85"/>
      <c r="AR385" s="85"/>
      <c r="AS385" s="85"/>
      <c r="AT385" s="85"/>
      <c r="AU385" s="85"/>
      <c r="AV385" s="85"/>
      <c r="AW385" s="85"/>
      <c r="AX385" s="85"/>
      <c r="AY385" s="85"/>
      <c r="AZ385" s="85"/>
      <c r="BA385" s="85"/>
      <c r="BB385" s="85"/>
      <c r="BC385" s="85"/>
      <c r="BD385" s="85"/>
      <c r="BE385" s="85"/>
      <c r="BF385" s="85"/>
      <c r="BG385" s="85"/>
      <c r="BH385" s="85"/>
      <c r="BI385" s="85"/>
      <c r="BJ385" s="85"/>
      <c r="BK385" s="85"/>
      <c r="BL385" s="85"/>
      <c r="BM385" s="85"/>
      <c r="BN385" s="85"/>
      <c r="BO385" s="85"/>
      <c r="BP385" s="85"/>
      <c r="BQ385" s="85"/>
      <c r="BR385" s="85"/>
      <c r="BS385" s="85"/>
      <c r="BT385" s="85"/>
      <c r="BU385" s="85"/>
      <c r="BV385" s="85"/>
      <c r="BW385" s="85"/>
      <c r="BX385" s="85"/>
      <c r="BY385" s="85"/>
      <c r="BZ385" s="85"/>
      <c r="CA385" s="85"/>
      <c r="CB385" s="85"/>
      <c r="CC385" s="85"/>
      <c r="CD385" s="85"/>
      <c r="CE385" s="85"/>
      <c r="CF385" s="85"/>
      <c r="CG385" s="85"/>
      <c r="CH385" s="85"/>
      <c r="CI385" s="85"/>
      <c r="CJ385" s="85"/>
    </row>
    <row r="386" spans="1:88" x14ac:dyDescent="0.25">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c r="AA386" s="85"/>
      <c r="AB386" s="85"/>
      <c r="AC386" s="85"/>
      <c r="AD386" s="85"/>
      <c r="AE386" s="85"/>
      <c r="AF386" s="85"/>
      <c r="AG386" s="85"/>
      <c r="AH386" s="85"/>
      <c r="AI386" s="85"/>
      <c r="AJ386" s="85"/>
      <c r="AK386" s="85"/>
      <c r="AL386" s="85"/>
      <c r="AM386" s="85"/>
      <c r="AN386" s="85"/>
      <c r="AO386" s="85"/>
      <c r="AP386" s="85"/>
      <c r="AQ386" s="85"/>
      <c r="AR386" s="85"/>
      <c r="AS386" s="85"/>
      <c r="AT386" s="85"/>
      <c r="AU386" s="85"/>
      <c r="AV386" s="85"/>
      <c r="AW386" s="85"/>
      <c r="AX386" s="85"/>
      <c r="AY386" s="85"/>
      <c r="AZ386" s="85"/>
      <c r="BA386" s="85"/>
      <c r="BB386" s="85"/>
      <c r="BC386" s="85"/>
      <c r="BD386" s="85"/>
      <c r="BE386" s="85"/>
      <c r="BF386" s="85"/>
      <c r="BG386" s="85"/>
      <c r="BH386" s="85"/>
      <c r="BI386" s="85"/>
      <c r="BJ386" s="85"/>
      <c r="BK386" s="85"/>
      <c r="BL386" s="85"/>
      <c r="BM386" s="85"/>
      <c r="BN386" s="85"/>
      <c r="BO386" s="85"/>
      <c r="BP386" s="85"/>
      <c r="BQ386" s="85"/>
      <c r="BR386" s="85"/>
      <c r="BS386" s="85"/>
      <c r="BT386" s="85"/>
      <c r="BU386" s="85"/>
      <c r="BV386" s="85"/>
      <c r="BW386" s="85"/>
      <c r="BX386" s="85"/>
      <c r="BY386" s="85"/>
      <c r="BZ386" s="85"/>
      <c r="CA386" s="85"/>
      <c r="CB386" s="85"/>
      <c r="CC386" s="85"/>
      <c r="CD386" s="85"/>
      <c r="CE386" s="85"/>
      <c r="CF386" s="85"/>
      <c r="CG386" s="85"/>
      <c r="CH386" s="85"/>
      <c r="CI386" s="85"/>
      <c r="CJ386" s="85"/>
    </row>
    <row r="387" spans="1:88" x14ac:dyDescent="0.25">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c r="AA387" s="85"/>
      <c r="AB387" s="85"/>
      <c r="AC387" s="85"/>
      <c r="AD387" s="85"/>
      <c r="AE387" s="85"/>
      <c r="AF387" s="85"/>
      <c r="AG387" s="85"/>
      <c r="AH387" s="85"/>
      <c r="AI387" s="85"/>
      <c r="AJ387" s="85"/>
      <c r="AK387" s="85"/>
      <c r="AL387" s="85"/>
      <c r="AM387" s="85"/>
      <c r="AN387" s="85"/>
      <c r="AO387" s="85"/>
      <c r="AP387" s="85"/>
      <c r="AQ387" s="85"/>
      <c r="AR387" s="85"/>
      <c r="AS387" s="85"/>
      <c r="AT387" s="85"/>
      <c r="AU387" s="85"/>
      <c r="AV387" s="85"/>
      <c r="AW387" s="85"/>
      <c r="AX387" s="85"/>
      <c r="AY387" s="85"/>
      <c r="AZ387" s="85"/>
      <c r="BA387" s="85"/>
      <c r="BB387" s="85"/>
      <c r="BC387" s="85"/>
      <c r="BD387" s="85"/>
      <c r="BE387" s="85"/>
      <c r="BF387" s="85"/>
      <c r="BG387" s="85"/>
      <c r="BH387" s="85"/>
      <c r="BI387" s="85"/>
      <c r="BJ387" s="85"/>
      <c r="BK387" s="85"/>
      <c r="BL387" s="85"/>
      <c r="BM387" s="85"/>
      <c r="BN387" s="85"/>
      <c r="BO387" s="85"/>
      <c r="BP387" s="85"/>
      <c r="BQ387" s="85"/>
      <c r="BR387" s="85"/>
      <c r="BS387" s="85"/>
      <c r="BT387" s="85"/>
      <c r="BU387" s="85"/>
      <c r="BV387" s="85"/>
      <c r="BW387" s="85"/>
      <c r="BX387" s="85"/>
      <c r="BY387" s="85"/>
      <c r="BZ387" s="85"/>
      <c r="CA387" s="85"/>
      <c r="CB387" s="85"/>
      <c r="CC387" s="85"/>
      <c r="CD387" s="85"/>
      <c r="CE387" s="85"/>
      <c r="CF387" s="85"/>
      <c r="CG387" s="85"/>
      <c r="CH387" s="85"/>
      <c r="CI387" s="85"/>
      <c r="CJ387" s="85"/>
    </row>
    <row r="388" spans="1:88" x14ac:dyDescent="0.25">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c r="AA388" s="85"/>
      <c r="AB388" s="85"/>
      <c r="AC388" s="85"/>
      <c r="AD388" s="85"/>
      <c r="AE388" s="85"/>
      <c r="AF388" s="85"/>
      <c r="AG388" s="85"/>
      <c r="AH388" s="85"/>
      <c r="AI388" s="85"/>
      <c r="AJ388" s="85"/>
      <c r="AK388" s="85"/>
      <c r="AL388" s="85"/>
      <c r="AM388" s="85"/>
      <c r="AN388" s="85"/>
      <c r="AO388" s="85"/>
      <c r="AP388" s="85"/>
      <c r="AQ388" s="85"/>
      <c r="AR388" s="85"/>
      <c r="AS388" s="85"/>
      <c r="AT388" s="85"/>
      <c r="AU388" s="85"/>
      <c r="AV388" s="85"/>
      <c r="AW388" s="85"/>
      <c r="AX388" s="85"/>
      <c r="AY388" s="85"/>
      <c r="AZ388" s="85"/>
      <c r="BA388" s="85"/>
      <c r="BB388" s="85"/>
      <c r="BC388" s="85"/>
      <c r="BD388" s="85"/>
      <c r="BE388" s="85"/>
      <c r="BF388" s="85"/>
      <c r="BG388" s="85"/>
      <c r="BH388" s="85"/>
      <c r="BI388" s="85"/>
      <c r="BJ388" s="85"/>
      <c r="BK388" s="85"/>
      <c r="BL388" s="85"/>
      <c r="BM388" s="85"/>
      <c r="BN388" s="85"/>
      <c r="BO388" s="85"/>
      <c r="BP388" s="85"/>
      <c r="BQ388" s="85"/>
      <c r="BR388" s="85"/>
      <c r="BS388" s="85"/>
      <c r="BT388" s="85"/>
      <c r="BU388" s="85"/>
      <c r="BV388" s="85"/>
      <c r="BW388" s="85"/>
      <c r="BX388" s="85"/>
      <c r="BY388" s="85"/>
      <c r="BZ388" s="85"/>
      <c r="CA388" s="85"/>
      <c r="CB388" s="85"/>
      <c r="CC388" s="85"/>
      <c r="CD388" s="85"/>
      <c r="CE388" s="85"/>
      <c r="CF388" s="85"/>
      <c r="CG388" s="85"/>
      <c r="CH388" s="85"/>
      <c r="CI388" s="85"/>
      <c r="CJ388" s="85"/>
    </row>
    <row r="389" spans="1:88" x14ac:dyDescent="0.25">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c r="AA389" s="85"/>
      <c r="AB389" s="85"/>
      <c r="AC389" s="85"/>
      <c r="AD389" s="85"/>
      <c r="AE389" s="85"/>
      <c r="AF389" s="85"/>
      <c r="AG389" s="85"/>
      <c r="AH389" s="85"/>
      <c r="AI389" s="85"/>
      <c r="AJ389" s="85"/>
      <c r="AK389" s="85"/>
      <c r="AL389" s="85"/>
      <c r="AM389" s="85"/>
      <c r="AN389" s="85"/>
      <c r="AO389" s="85"/>
      <c r="AP389" s="85"/>
      <c r="AQ389" s="85"/>
      <c r="AR389" s="85"/>
      <c r="AS389" s="85"/>
      <c r="AT389" s="85"/>
      <c r="AU389" s="85"/>
      <c r="AV389" s="85"/>
      <c r="AW389" s="85"/>
      <c r="AX389" s="85"/>
      <c r="AY389" s="85"/>
      <c r="AZ389" s="85"/>
      <c r="BA389" s="85"/>
      <c r="BB389" s="85"/>
      <c r="BC389" s="85"/>
      <c r="BD389" s="85"/>
      <c r="BE389" s="85"/>
      <c r="BF389" s="85"/>
      <c r="BG389" s="85"/>
      <c r="BH389" s="85"/>
      <c r="BI389" s="85"/>
      <c r="BJ389" s="85"/>
      <c r="BK389" s="85"/>
      <c r="BL389" s="85"/>
      <c r="BM389" s="85"/>
      <c r="BN389" s="85"/>
      <c r="BO389" s="85"/>
      <c r="BP389" s="85"/>
      <c r="BQ389" s="85"/>
      <c r="BR389" s="85"/>
      <c r="BS389" s="85"/>
      <c r="BT389" s="85"/>
      <c r="BU389" s="85"/>
      <c r="BV389" s="85"/>
      <c r="BW389" s="85"/>
      <c r="BX389" s="85"/>
      <c r="BY389" s="85"/>
      <c r="BZ389" s="85"/>
      <c r="CA389" s="85"/>
      <c r="CB389" s="85"/>
      <c r="CC389" s="85"/>
      <c r="CD389" s="85"/>
      <c r="CE389" s="85"/>
      <c r="CF389" s="85"/>
      <c r="CG389" s="85"/>
      <c r="CH389" s="85"/>
      <c r="CI389" s="85"/>
      <c r="CJ389" s="85"/>
    </row>
    <row r="390" spans="1:88" x14ac:dyDescent="0.25">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c r="AA390" s="85"/>
      <c r="AB390" s="85"/>
      <c r="AC390" s="85"/>
      <c r="AD390" s="85"/>
      <c r="AE390" s="85"/>
      <c r="AF390" s="85"/>
      <c r="AG390" s="85"/>
      <c r="AH390" s="85"/>
      <c r="AI390" s="85"/>
      <c r="AJ390" s="85"/>
      <c r="AK390" s="85"/>
      <c r="AL390" s="85"/>
      <c r="AM390" s="85"/>
      <c r="AN390" s="85"/>
      <c r="AO390" s="85"/>
      <c r="AP390" s="85"/>
      <c r="AQ390" s="85"/>
      <c r="AR390" s="85"/>
      <c r="AS390" s="85"/>
      <c r="AT390" s="85"/>
      <c r="AU390" s="85"/>
      <c r="AV390" s="85"/>
      <c r="AW390" s="85"/>
      <c r="AX390" s="85"/>
      <c r="AY390" s="85"/>
      <c r="AZ390" s="85"/>
      <c r="BA390" s="85"/>
      <c r="BB390" s="85"/>
      <c r="BC390" s="85"/>
      <c r="BD390" s="85"/>
      <c r="BE390" s="85"/>
      <c r="BF390" s="85"/>
      <c r="BG390" s="85"/>
      <c r="BH390" s="85"/>
      <c r="BI390" s="85"/>
      <c r="BJ390" s="85"/>
      <c r="BK390" s="85"/>
      <c r="BL390" s="85"/>
      <c r="BM390" s="85"/>
      <c r="BN390" s="85"/>
      <c r="BO390" s="85"/>
      <c r="BP390" s="85"/>
      <c r="BQ390" s="85"/>
      <c r="BR390" s="85"/>
      <c r="BS390" s="85"/>
      <c r="BT390" s="85"/>
      <c r="BU390" s="85"/>
      <c r="BV390" s="85"/>
      <c r="BW390" s="85"/>
      <c r="BX390" s="85"/>
      <c r="BY390" s="85"/>
      <c r="BZ390" s="85"/>
      <c r="CA390" s="85"/>
      <c r="CB390" s="85"/>
      <c r="CC390" s="85"/>
      <c r="CD390" s="85"/>
      <c r="CE390" s="85"/>
      <c r="CF390" s="85"/>
      <c r="CG390" s="85"/>
      <c r="CH390" s="85"/>
      <c r="CI390" s="85"/>
      <c r="CJ390" s="85"/>
    </row>
    <row r="391" spans="1:88" x14ac:dyDescent="0.25">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c r="AA391" s="85"/>
      <c r="AB391" s="85"/>
      <c r="AC391" s="85"/>
      <c r="AD391" s="85"/>
      <c r="AE391" s="85"/>
      <c r="AF391" s="85"/>
      <c r="AG391" s="85"/>
      <c r="AH391" s="85"/>
      <c r="AI391" s="85"/>
      <c r="AJ391" s="85"/>
      <c r="AK391" s="85"/>
      <c r="AL391" s="85"/>
      <c r="AM391" s="85"/>
      <c r="AN391" s="85"/>
      <c r="AO391" s="85"/>
      <c r="AP391" s="85"/>
      <c r="AQ391" s="85"/>
      <c r="AR391" s="85"/>
      <c r="AS391" s="85"/>
      <c r="AT391" s="85"/>
      <c r="AU391" s="85"/>
      <c r="AV391" s="85"/>
      <c r="AW391" s="85"/>
      <c r="AX391" s="85"/>
      <c r="AY391" s="85"/>
      <c r="AZ391" s="85"/>
      <c r="BA391" s="85"/>
      <c r="BB391" s="85"/>
      <c r="BC391" s="85"/>
      <c r="BD391" s="85"/>
      <c r="BE391" s="85"/>
      <c r="BF391" s="85"/>
      <c r="BG391" s="85"/>
      <c r="BH391" s="85"/>
      <c r="BI391" s="85"/>
      <c r="BJ391" s="85"/>
      <c r="BK391" s="85"/>
      <c r="BL391" s="85"/>
      <c r="BM391" s="85"/>
      <c r="BN391" s="85"/>
      <c r="BO391" s="85"/>
      <c r="BP391" s="85"/>
      <c r="BQ391" s="85"/>
      <c r="BR391" s="85"/>
      <c r="BS391" s="85"/>
      <c r="BT391" s="85"/>
      <c r="BU391" s="85"/>
      <c r="BV391" s="85"/>
      <c r="BW391" s="85"/>
      <c r="BX391" s="85"/>
      <c r="BY391" s="85"/>
      <c r="BZ391" s="85"/>
      <c r="CA391" s="85"/>
      <c r="CB391" s="85"/>
      <c r="CC391" s="85"/>
      <c r="CD391" s="85"/>
      <c r="CE391" s="85"/>
      <c r="CF391" s="85"/>
      <c r="CG391" s="85"/>
      <c r="CH391" s="85"/>
      <c r="CI391" s="85"/>
      <c r="CJ391" s="85"/>
    </row>
    <row r="392" spans="1:88" x14ac:dyDescent="0.25">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c r="AA392" s="85"/>
      <c r="AB392" s="85"/>
      <c r="AC392" s="85"/>
      <c r="AD392" s="85"/>
      <c r="AE392" s="85"/>
      <c r="AF392" s="85"/>
      <c r="AG392" s="85"/>
      <c r="AH392" s="85"/>
      <c r="AI392" s="85"/>
      <c r="AJ392" s="85"/>
      <c r="AK392" s="85"/>
      <c r="AL392" s="85"/>
      <c r="AM392" s="85"/>
      <c r="AN392" s="85"/>
      <c r="AO392" s="85"/>
      <c r="AP392" s="85"/>
      <c r="AQ392" s="85"/>
      <c r="AR392" s="85"/>
      <c r="AS392" s="85"/>
      <c r="AT392" s="85"/>
      <c r="AU392" s="85"/>
      <c r="AV392" s="85"/>
      <c r="AW392" s="85"/>
      <c r="AX392" s="85"/>
      <c r="AY392" s="85"/>
      <c r="AZ392" s="85"/>
      <c r="BA392" s="85"/>
      <c r="BB392" s="85"/>
      <c r="BC392" s="85"/>
      <c r="BD392" s="85"/>
      <c r="BE392" s="85"/>
      <c r="BF392" s="85"/>
      <c r="BG392" s="85"/>
      <c r="BH392" s="85"/>
      <c r="BI392" s="85"/>
      <c r="BJ392" s="85"/>
      <c r="BK392" s="85"/>
      <c r="BL392" s="85"/>
      <c r="BM392" s="85"/>
      <c r="BN392" s="85"/>
      <c r="BO392" s="85"/>
      <c r="BP392" s="85"/>
      <c r="BQ392" s="85"/>
      <c r="BR392" s="85"/>
      <c r="BS392" s="85"/>
      <c r="BT392" s="85"/>
      <c r="BU392" s="85"/>
      <c r="BV392" s="85"/>
      <c r="BW392" s="85"/>
      <c r="BX392" s="85"/>
      <c r="BY392" s="85"/>
      <c r="BZ392" s="85"/>
      <c r="CA392" s="85"/>
      <c r="CB392" s="85"/>
      <c r="CC392" s="85"/>
      <c r="CD392" s="85"/>
      <c r="CE392" s="85"/>
      <c r="CF392" s="85"/>
      <c r="CG392" s="85"/>
      <c r="CH392" s="85"/>
      <c r="CI392" s="85"/>
      <c r="CJ392" s="85"/>
    </row>
    <row r="393" spans="1:88" x14ac:dyDescent="0.25">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c r="AA393" s="85"/>
      <c r="AB393" s="85"/>
      <c r="AC393" s="85"/>
      <c r="AD393" s="85"/>
      <c r="AE393" s="85"/>
      <c r="AF393" s="85"/>
      <c r="AG393" s="85"/>
      <c r="AH393" s="85"/>
      <c r="AI393" s="85"/>
      <c r="AJ393" s="85"/>
      <c r="AK393" s="85"/>
      <c r="AL393" s="85"/>
      <c r="AM393" s="85"/>
      <c r="AN393" s="85"/>
      <c r="AO393" s="85"/>
      <c r="AP393" s="85"/>
      <c r="AQ393" s="85"/>
      <c r="AR393" s="85"/>
      <c r="AS393" s="85"/>
      <c r="AT393" s="85"/>
      <c r="AU393" s="85"/>
      <c r="AV393" s="85"/>
      <c r="AW393" s="85"/>
      <c r="AX393" s="85"/>
      <c r="AY393" s="85"/>
      <c r="AZ393" s="85"/>
      <c r="BA393" s="85"/>
      <c r="BB393" s="85"/>
      <c r="BC393" s="85"/>
      <c r="BD393" s="85"/>
      <c r="BE393" s="85"/>
      <c r="BF393" s="85"/>
      <c r="BG393" s="85"/>
      <c r="BH393" s="85"/>
      <c r="BI393" s="85"/>
      <c r="BJ393" s="85"/>
      <c r="BK393" s="85"/>
      <c r="BL393" s="85"/>
      <c r="BM393" s="85"/>
      <c r="BN393" s="85"/>
      <c r="BO393" s="85"/>
      <c r="BP393" s="85"/>
      <c r="BQ393" s="85"/>
      <c r="BR393" s="85"/>
      <c r="BS393" s="85"/>
      <c r="BT393" s="85"/>
      <c r="BU393" s="85"/>
      <c r="BV393" s="85"/>
      <c r="BW393" s="85"/>
      <c r="BX393" s="85"/>
      <c r="BY393" s="85"/>
      <c r="BZ393" s="85"/>
      <c r="CA393" s="85"/>
      <c r="CB393" s="85"/>
      <c r="CC393" s="85"/>
      <c r="CD393" s="85"/>
      <c r="CE393" s="85"/>
      <c r="CF393" s="85"/>
      <c r="CG393" s="85"/>
      <c r="CH393" s="85"/>
      <c r="CI393" s="85"/>
      <c r="CJ393" s="85"/>
    </row>
    <row r="394" spans="1:88" x14ac:dyDescent="0.25">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c r="AA394" s="85"/>
      <c r="AB394" s="85"/>
      <c r="AC394" s="85"/>
      <c r="AD394" s="85"/>
      <c r="AE394" s="85"/>
      <c r="AF394" s="85"/>
      <c r="AG394" s="85"/>
      <c r="AH394" s="85"/>
      <c r="AI394" s="85"/>
      <c r="AJ394" s="85"/>
      <c r="AK394" s="85"/>
      <c r="AL394" s="85"/>
      <c r="AM394" s="85"/>
      <c r="AN394" s="85"/>
      <c r="AO394" s="85"/>
      <c r="AP394" s="85"/>
      <c r="AQ394" s="85"/>
      <c r="AR394" s="85"/>
      <c r="AS394" s="85"/>
      <c r="AT394" s="85"/>
      <c r="AU394" s="85"/>
      <c r="AV394" s="85"/>
      <c r="AW394" s="85"/>
      <c r="AX394" s="85"/>
      <c r="AY394" s="85"/>
      <c r="AZ394" s="85"/>
      <c r="BA394" s="85"/>
      <c r="BB394" s="85"/>
      <c r="BC394" s="85"/>
      <c r="BD394" s="85"/>
      <c r="BE394" s="85"/>
      <c r="BF394" s="85"/>
      <c r="BG394" s="85"/>
      <c r="BH394" s="85"/>
      <c r="BI394" s="85"/>
      <c r="BJ394" s="85"/>
      <c r="BK394" s="85"/>
      <c r="BL394" s="85"/>
      <c r="BM394" s="85"/>
      <c r="BN394" s="85"/>
      <c r="BO394" s="85"/>
      <c r="BP394" s="85"/>
      <c r="BQ394" s="85"/>
      <c r="BR394" s="85"/>
      <c r="BS394" s="85"/>
      <c r="BT394" s="85"/>
      <c r="BU394" s="85"/>
      <c r="BV394" s="85"/>
      <c r="BW394" s="85"/>
      <c r="BX394" s="85"/>
      <c r="BY394" s="85"/>
      <c r="BZ394" s="85"/>
      <c r="CA394" s="85"/>
      <c r="CB394" s="85"/>
      <c r="CC394" s="85"/>
      <c r="CD394" s="85"/>
      <c r="CE394" s="85"/>
      <c r="CF394" s="85"/>
      <c r="CG394" s="85"/>
      <c r="CH394" s="85"/>
      <c r="CI394" s="85"/>
      <c r="CJ394" s="85"/>
    </row>
    <row r="395" spans="1:88" x14ac:dyDescent="0.25">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c r="AA395" s="85"/>
      <c r="AB395" s="85"/>
      <c r="AC395" s="85"/>
      <c r="AD395" s="85"/>
      <c r="AE395" s="85"/>
      <c r="AF395" s="85"/>
      <c r="AG395" s="85"/>
      <c r="AH395" s="85"/>
      <c r="AI395" s="85"/>
      <c r="AJ395" s="85"/>
      <c r="AK395" s="85"/>
      <c r="AL395" s="85"/>
      <c r="AM395" s="85"/>
      <c r="AN395" s="85"/>
      <c r="AO395" s="85"/>
      <c r="AP395" s="85"/>
      <c r="AQ395" s="85"/>
      <c r="AR395" s="85"/>
      <c r="AS395" s="85"/>
      <c r="AT395" s="85"/>
      <c r="AU395" s="85"/>
      <c r="AV395" s="85"/>
      <c r="AW395" s="85"/>
      <c r="AX395" s="85"/>
      <c r="AY395" s="85"/>
      <c r="AZ395" s="85"/>
      <c r="BA395" s="85"/>
      <c r="BB395" s="85"/>
      <c r="BC395" s="85"/>
      <c r="BD395" s="85"/>
      <c r="BE395" s="85"/>
      <c r="BF395" s="85"/>
      <c r="BG395" s="85"/>
      <c r="BH395" s="85"/>
      <c r="BI395" s="85"/>
      <c r="BJ395" s="85"/>
      <c r="BK395" s="85"/>
      <c r="BL395" s="85"/>
      <c r="BM395" s="85"/>
      <c r="BN395" s="85"/>
      <c r="BO395" s="85"/>
      <c r="BP395" s="85"/>
      <c r="BQ395" s="85"/>
      <c r="BR395" s="85"/>
      <c r="BS395" s="85"/>
      <c r="BT395" s="85"/>
      <c r="BU395" s="85"/>
      <c r="BV395" s="85"/>
      <c r="BW395" s="85"/>
      <c r="BX395" s="85"/>
      <c r="BY395" s="85"/>
      <c r="BZ395" s="85"/>
      <c r="CA395" s="85"/>
      <c r="CB395" s="85"/>
      <c r="CC395" s="85"/>
      <c r="CD395" s="85"/>
      <c r="CE395" s="85"/>
      <c r="CF395" s="85"/>
      <c r="CG395" s="85"/>
      <c r="CH395" s="85"/>
      <c r="CI395" s="85"/>
      <c r="CJ395" s="85"/>
    </row>
    <row r="396" spans="1:88" x14ac:dyDescent="0.25">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c r="AA396" s="85"/>
      <c r="AB396" s="85"/>
      <c r="AC396" s="85"/>
      <c r="AD396" s="85"/>
      <c r="AE396" s="85"/>
      <c r="AF396" s="85"/>
      <c r="AG396" s="85"/>
      <c r="AH396" s="85"/>
      <c r="AI396" s="85"/>
      <c r="AJ396" s="85"/>
      <c r="AK396" s="85"/>
      <c r="AL396" s="85"/>
      <c r="AM396" s="85"/>
      <c r="AN396" s="85"/>
      <c r="AO396" s="85"/>
      <c r="AP396" s="85"/>
      <c r="AQ396" s="85"/>
      <c r="AR396" s="85"/>
      <c r="AS396" s="85"/>
      <c r="AT396" s="85"/>
      <c r="AU396" s="85"/>
      <c r="AV396" s="85"/>
      <c r="AW396" s="85"/>
      <c r="AX396" s="85"/>
      <c r="AY396" s="85"/>
      <c r="AZ396" s="85"/>
      <c r="BA396" s="85"/>
      <c r="BB396" s="85"/>
      <c r="BC396" s="85"/>
      <c r="BD396" s="85"/>
      <c r="BE396" s="85"/>
      <c r="BF396" s="85"/>
      <c r="BG396" s="85"/>
      <c r="BH396" s="85"/>
      <c r="BI396" s="85"/>
      <c r="BJ396" s="85"/>
      <c r="BK396" s="85"/>
      <c r="BL396" s="85"/>
      <c r="BM396" s="85"/>
      <c r="BN396" s="85"/>
      <c r="BO396" s="85"/>
      <c r="BP396" s="85"/>
      <c r="BQ396" s="85"/>
      <c r="BR396" s="85"/>
      <c r="BS396" s="85"/>
      <c r="BT396" s="85"/>
      <c r="BU396" s="85"/>
      <c r="BV396" s="85"/>
      <c r="BW396" s="85"/>
      <c r="BX396" s="85"/>
      <c r="BY396" s="85"/>
      <c r="BZ396" s="85"/>
      <c r="CA396" s="85"/>
      <c r="CB396" s="85"/>
      <c r="CC396" s="85"/>
      <c r="CD396" s="85"/>
      <c r="CE396" s="85"/>
      <c r="CF396" s="85"/>
      <c r="CG396" s="85"/>
      <c r="CH396" s="85"/>
      <c r="CI396" s="85"/>
      <c r="CJ396" s="85"/>
    </row>
    <row r="397" spans="1:88" x14ac:dyDescent="0.25">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c r="AA397" s="85"/>
      <c r="AB397" s="85"/>
      <c r="AC397" s="85"/>
      <c r="AD397" s="85"/>
      <c r="AE397" s="85"/>
      <c r="AF397" s="85"/>
      <c r="AG397" s="85"/>
      <c r="AH397" s="85"/>
      <c r="AI397" s="85"/>
      <c r="AJ397" s="85"/>
      <c r="AK397" s="85"/>
      <c r="AL397" s="85"/>
      <c r="AM397" s="85"/>
      <c r="AN397" s="85"/>
      <c r="AO397" s="85"/>
      <c r="AP397" s="85"/>
      <c r="AQ397" s="85"/>
      <c r="AR397" s="85"/>
      <c r="AS397" s="85"/>
      <c r="AT397" s="85"/>
      <c r="AU397" s="85"/>
      <c r="AV397" s="85"/>
      <c r="AW397" s="85"/>
      <c r="AX397" s="85"/>
      <c r="AY397" s="85"/>
      <c r="AZ397" s="85"/>
      <c r="BA397" s="85"/>
      <c r="BB397" s="85"/>
      <c r="BC397" s="85"/>
      <c r="BD397" s="85"/>
      <c r="BE397" s="85"/>
      <c r="BF397" s="85"/>
      <c r="BG397" s="85"/>
      <c r="BH397" s="85"/>
      <c r="BI397" s="85"/>
      <c r="BJ397" s="85"/>
      <c r="BK397" s="85"/>
      <c r="BL397" s="85"/>
      <c r="BM397" s="85"/>
      <c r="BN397" s="85"/>
      <c r="BO397" s="85"/>
      <c r="BP397" s="85"/>
      <c r="BQ397" s="85"/>
      <c r="BR397" s="85"/>
      <c r="BS397" s="85"/>
      <c r="BT397" s="85"/>
      <c r="BU397" s="85"/>
      <c r="BV397" s="85"/>
      <c r="BW397" s="85"/>
      <c r="BX397" s="85"/>
      <c r="BY397" s="85"/>
      <c r="BZ397" s="85"/>
      <c r="CA397" s="85"/>
      <c r="CB397" s="85"/>
      <c r="CC397" s="85"/>
      <c r="CD397" s="85"/>
      <c r="CE397" s="85"/>
      <c r="CF397" s="85"/>
      <c r="CG397" s="85"/>
      <c r="CH397" s="85"/>
      <c r="CI397" s="85"/>
      <c r="CJ397" s="85"/>
    </row>
    <row r="398" spans="1:88" x14ac:dyDescent="0.25">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c r="AA398" s="85"/>
      <c r="AB398" s="85"/>
      <c r="AC398" s="85"/>
      <c r="AD398" s="85"/>
      <c r="AE398" s="85"/>
      <c r="AF398" s="85"/>
      <c r="AG398" s="85"/>
      <c r="AH398" s="85"/>
      <c r="AI398" s="85"/>
      <c r="AJ398" s="85"/>
      <c r="AK398" s="85"/>
      <c r="AL398" s="85"/>
      <c r="AM398" s="85"/>
      <c r="AN398" s="85"/>
      <c r="AO398" s="85"/>
      <c r="AP398" s="85"/>
      <c r="AQ398" s="85"/>
      <c r="AR398" s="85"/>
      <c r="AS398" s="85"/>
      <c r="AT398" s="85"/>
      <c r="AU398" s="85"/>
      <c r="AV398" s="85"/>
      <c r="AW398" s="85"/>
      <c r="AX398" s="85"/>
      <c r="AY398" s="85"/>
      <c r="AZ398" s="85"/>
      <c r="BA398" s="85"/>
      <c r="BB398" s="85"/>
      <c r="BC398" s="85"/>
      <c r="BD398" s="85"/>
      <c r="BE398" s="85"/>
      <c r="BF398" s="85"/>
      <c r="BG398" s="85"/>
      <c r="BH398" s="85"/>
      <c r="BI398" s="85"/>
      <c r="BJ398" s="85"/>
      <c r="BK398" s="85"/>
      <c r="BL398" s="85"/>
      <c r="BM398" s="85"/>
      <c r="BN398" s="85"/>
      <c r="BO398" s="85"/>
      <c r="BP398" s="85"/>
      <c r="BQ398" s="85"/>
      <c r="BR398" s="85"/>
      <c r="BS398" s="85"/>
      <c r="BT398" s="85"/>
      <c r="BU398" s="85"/>
      <c r="BV398" s="85"/>
      <c r="BW398" s="85"/>
      <c r="BX398" s="85"/>
      <c r="BY398" s="85"/>
      <c r="BZ398" s="85"/>
      <c r="CA398" s="85"/>
      <c r="CB398" s="85"/>
      <c r="CC398" s="85"/>
      <c r="CD398" s="85"/>
      <c r="CE398" s="85"/>
      <c r="CF398" s="85"/>
      <c r="CG398" s="85"/>
      <c r="CH398" s="85"/>
      <c r="CI398" s="85"/>
      <c r="CJ398" s="85"/>
    </row>
    <row r="399" spans="1:88" x14ac:dyDescent="0.25">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c r="AA399" s="85"/>
      <c r="AB399" s="85"/>
      <c r="AC399" s="85"/>
      <c r="AD399" s="85"/>
      <c r="AE399" s="85"/>
      <c r="AF399" s="85"/>
      <c r="AG399" s="85"/>
      <c r="AH399" s="85"/>
      <c r="AI399" s="85"/>
      <c r="AJ399" s="85"/>
      <c r="AK399" s="85"/>
      <c r="AL399" s="85"/>
      <c r="AM399" s="85"/>
      <c r="AN399" s="85"/>
      <c r="AO399" s="85"/>
      <c r="AP399" s="85"/>
      <c r="AQ399" s="85"/>
      <c r="AR399" s="85"/>
      <c r="AS399" s="85"/>
      <c r="AT399" s="85"/>
      <c r="AU399" s="85"/>
      <c r="AV399" s="85"/>
      <c r="AW399" s="85"/>
      <c r="AX399" s="85"/>
      <c r="AY399" s="85"/>
      <c r="AZ399" s="85"/>
      <c r="BA399" s="85"/>
      <c r="BB399" s="85"/>
      <c r="BC399" s="85"/>
      <c r="BD399" s="85"/>
      <c r="BE399" s="85"/>
      <c r="BF399" s="85"/>
      <c r="BG399" s="85"/>
      <c r="BH399" s="85"/>
      <c r="BI399" s="85"/>
      <c r="BJ399" s="85"/>
      <c r="BK399" s="85"/>
      <c r="BL399" s="85"/>
      <c r="BM399" s="85"/>
      <c r="BN399" s="85"/>
      <c r="BO399" s="85"/>
      <c r="BP399" s="85"/>
      <c r="BQ399" s="85"/>
      <c r="BR399" s="85"/>
      <c r="BS399" s="85"/>
      <c r="BT399" s="85"/>
      <c r="BU399" s="85"/>
      <c r="BV399" s="85"/>
      <c r="BW399" s="85"/>
      <c r="BX399" s="85"/>
      <c r="BY399" s="85"/>
      <c r="BZ399" s="85"/>
      <c r="CA399" s="85"/>
      <c r="CB399" s="85"/>
      <c r="CC399" s="85"/>
      <c r="CD399" s="85"/>
      <c r="CE399" s="85"/>
      <c r="CF399" s="85"/>
      <c r="CG399" s="85"/>
      <c r="CH399" s="85"/>
      <c r="CI399" s="85"/>
      <c r="CJ399" s="85"/>
    </row>
    <row r="400" spans="1:88" x14ac:dyDescent="0.25">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c r="AA400" s="85"/>
      <c r="AB400" s="85"/>
      <c r="AC400" s="85"/>
      <c r="AD400" s="85"/>
      <c r="AE400" s="85"/>
      <c r="AF400" s="85"/>
      <c r="AG400" s="85"/>
      <c r="AH400" s="85"/>
      <c r="AI400" s="85"/>
      <c r="AJ400" s="85"/>
      <c r="AK400" s="85"/>
      <c r="AL400" s="85"/>
      <c r="AM400" s="85"/>
      <c r="AN400" s="85"/>
      <c r="AO400" s="85"/>
      <c r="AP400" s="85"/>
      <c r="AQ400" s="85"/>
      <c r="AR400" s="85"/>
      <c r="AS400" s="85"/>
      <c r="AT400" s="85"/>
      <c r="AU400" s="85"/>
      <c r="AV400" s="85"/>
      <c r="AW400" s="85"/>
      <c r="AX400" s="85"/>
      <c r="AY400" s="85"/>
      <c r="AZ400" s="85"/>
      <c r="BA400" s="85"/>
      <c r="BB400" s="85"/>
      <c r="BC400" s="85"/>
      <c r="BD400" s="85"/>
      <c r="BE400" s="85"/>
      <c r="BF400" s="85"/>
      <c r="BG400" s="85"/>
      <c r="BH400" s="85"/>
      <c r="BI400" s="85"/>
      <c r="BJ400" s="85"/>
      <c r="BK400" s="85"/>
      <c r="BL400" s="85"/>
      <c r="BM400" s="85"/>
      <c r="BN400" s="85"/>
      <c r="BO400" s="85"/>
      <c r="BP400" s="85"/>
      <c r="BQ400" s="85"/>
      <c r="BR400" s="85"/>
      <c r="BS400" s="85"/>
      <c r="BT400" s="85"/>
      <c r="BU400" s="85"/>
      <c r="BV400" s="85"/>
      <c r="BW400" s="85"/>
      <c r="BX400" s="85"/>
      <c r="BY400" s="85"/>
      <c r="BZ400" s="85"/>
      <c r="CA400" s="85"/>
      <c r="CB400" s="85"/>
      <c r="CC400" s="85"/>
      <c r="CD400" s="85"/>
      <c r="CE400" s="85"/>
      <c r="CF400" s="85"/>
      <c r="CG400" s="85"/>
      <c r="CH400" s="85"/>
      <c r="CI400" s="85"/>
      <c r="CJ400" s="85"/>
    </row>
    <row r="401" spans="1:88" x14ac:dyDescent="0.25">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c r="AA401" s="85"/>
      <c r="AB401" s="85"/>
      <c r="AC401" s="85"/>
      <c r="AD401" s="85"/>
      <c r="AE401" s="85"/>
      <c r="AF401" s="85"/>
      <c r="AG401" s="85"/>
      <c r="AH401" s="85"/>
      <c r="AI401" s="85"/>
      <c r="AJ401" s="85"/>
      <c r="AK401" s="85"/>
      <c r="AL401" s="85"/>
      <c r="AM401" s="85"/>
      <c r="AN401" s="85"/>
      <c r="AO401" s="85"/>
      <c r="AP401" s="85"/>
      <c r="AQ401" s="85"/>
      <c r="AR401" s="85"/>
      <c r="AS401" s="85"/>
      <c r="AT401" s="85"/>
      <c r="AU401" s="85"/>
      <c r="AV401" s="85"/>
      <c r="AW401" s="85"/>
      <c r="AX401" s="85"/>
      <c r="AY401" s="85"/>
      <c r="AZ401" s="85"/>
      <c r="BA401" s="85"/>
      <c r="BB401" s="85"/>
      <c r="BC401" s="85"/>
      <c r="BD401" s="85"/>
      <c r="BE401" s="85"/>
      <c r="BF401" s="85"/>
      <c r="BG401" s="85"/>
      <c r="BH401" s="85"/>
      <c r="BI401" s="85"/>
      <c r="BJ401" s="85"/>
      <c r="BK401" s="85"/>
      <c r="BL401" s="85"/>
      <c r="BM401" s="85"/>
      <c r="BN401" s="85"/>
      <c r="BO401" s="85"/>
      <c r="BP401" s="85"/>
      <c r="BQ401" s="85"/>
      <c r="BR401" s="85"/>
      <c r="BS401" s="85"/>
      <c r="BT401" s="85"/>
      <c r="BU401" s="85"/>
      <c r="BV401" s="85"/>
      <c r="BW401" s="85"/>
      <c r="BX401" s="85"/>
      <c r="BY401" s="85"/>
      <c r="BZ401" s="85"/>
      <c r="CA401" s="85"/>
      <c r="CB401" s="85"/>
      <c r="CC401" s="85"/>
      <c r="CD401" s="85"/>
      <c r="CE401" s="85"/>
      <c r="CF401" s="85"/>
      <c r="CG401" s="85"/>
      <c r="CH401" s="85"/>
      <c r="CI401" s="85"/>
      <c r="CJ401" s="85"/>
    </row>
    <row r="402" spans="1:88" x14ac:dyDescent="0.25">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c r="AA402" s="85"/>
      <c r="AB402" s="85"/>
      <c r="AC402" s="85"/>
      <c r="AD402" s="85"/>
      <c r="AE402" s="85"/>
      <c r="AF402" s="85"/>
      <c r="AG402" s="85"/>
      <c r="AH402" s="85"/>
      <c r="AI402" s="85"/>
      <c r="AJ402" s="85"/>
      <c r="AK402" s="85"/>
      <c r="AL402" s="85"/>
      <c r="AM402" s="85"/>
      <c r="AN402" s="85"/>
      <c r="AO402" s="85"/>
      <c r="AP402" s="85"/>
      <c r="AQ402" s="85"/>
      <c r="AR402" s="85"/>
      <c r="AS402" s="85"/>
      <c r="AT402" s="85"/>
      <c r="AU402" s="85"/>
      <c r="AV402" s="85"/>
      <c r="AW402" s="85"/>
      <c r="AX402" s="85"/>
      <c r="AY402" s="85"/>
      <c r="AZ402" s="85"/>
      <c r="BA402" s="85"/>
      <c r="BB402" s="85"/>
      <c r="BC402" s="85"/>
      <c r="BD402" s="85"/>
      <c r="BE402" s="85"/>
      <c r="BF402" s="85"/>
      <c r="BG402" s="85"/>
      <c r="BH402" s="85"/>
      <c r="BI402" s="85"/>
      <c r="BJ402" s="85"/>
      <c r="BK402" s="85"/>
      <c r="BL402" s="85"/>
      <c r="BM402" s="85"/>
      <c r="BN402" s="85"/>
      <c r="BO402" s="85"/>
      <c r="BP402" s="85"/>
      <c r="BQ402" s="85"/>
      <c r="BR402" s="85"/>
      <c r="BS402" s="85"/>
      <c r="BT402" s="85"/>
      <c r="BU402" s="85"/>
      <c r="BV402" s="85"/>
      <c r="BW402" s="85"/>
      <c r="BX402" s="85"/>
      <c r="BY402" s="85"/>
      <c r="BZ402" s="85"/>
      <c r="CA402" s="85"/>
      <c r="CB402" s="85"/>
      <c r="CC402" s="85"/>
      <c r="CD402" s="85"/>
      <c r="CE402" s="85"/>
      <c r="CF402" s="85"/>
      <c r="CG402" s="85"/>
      <c r="CH402" s="85"/>
      <c r="CI402" s="85"/>
      <c r="CJ402" s="85"/>
    </row>
    <row r="403" spans="1:88" x14ac:dyDescent="0.25">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c r="AA403" s="85"/>
      <c r="AB403" s="85"/>
      <c r="AC403" s="85"/>
      <c r="AD403" s="85"/>
      <c r="AE403" s="85"/>
      <c r="AF403" s="85"/>
      <c r="AG403" s="85"/>
      <c r="AH403" s="85"/>
      <c r="AI403" s="85"/>
      <c r="AJ403" s="85"/>
      <c r="AK403" s="85"/>
      <c r="AL403" s="85"/>
      <c r="AM403" s="85"/>
      <c r="AN403" s="85"/>
      <c r="AO403" s="85"/>
      <c r="AP403" s="85"/>
      <c r="AQ403" s="85"/>
      <c r="AR403" s="85"/>
      <c r="AS403" s="85"/>
      <c r="AT403" s="85"/>
      <c r="AU403" s="85"/>
      <c r="AV403" s="85"/>
      <c r="AW403" s="85"/>
      <c r="AX403" s="85"/>
      <c r="AY403" s="85"/>
      <c r="AZ403" s="85"/>
      <c r="BA403" s="85"/>
      <c r="BB403" s="85"/>
      <c r="BC403" s="85"/>
      <c r="BD403" s="85"/>
      <c r="BE403" s="85"/>
      <c r="BF403" s="85"/>
      <c r="BG403" s="85"/>
      <c r="BH403" s="85"/>
      <c r="BI403" s="85"/>
      <c r="BJ403" s="85"/>
      <c r="BK403" s="85"/>
      <c r="BL403" s="85"/>
      <c r="BM403" s="85"/>
      <c r="BN403" s="85"/>
      <c r="BO403" s="85"/>
      <c r="BP403" s="85"/>
      <c r="BQ403" s="85"/>
      <c r="BR403" s="85"/>
      <c r="BS403" s="85"/>
      <c r="BT403" s="85"/>
      <c r="BU403" s="85"/>
      <c r="BV403" s="85"/>
      <c r="BW403" s="85"/>
      <c r="BX403" s="85"/>
      <c r="BY403" s="85"/>
      <c r="BZ403" s="85"/>
      <c r="CA403" s="85"/>
      <c r="CB403" s="85"/>
      <c r="CC403" s="85"/>
      <c r="CD403" s="85"/>
      <c r="CE403" s="85"/>
      <c r="CF403" s="85"/>
      <c r="CG403" s="85"/>
      <c r="CH403" s="85"/>
      <c r="CI403" s="85"/>
      <c r="CJ403" s="85"/>
    </row>
    <row r="404" spans="1:88" x14ac:dyDescent="0.25">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85"/>
      <c r="AK404" s="85"/>
      <c r="AL404" s="85"/>
      <c r="AM404" s="85"/>
      <c r="AN404" s="85"/>
      <c r="AO404" s="85"/>
      <c r="AP404" s="85"/>
      <c r="AQ404" s="85"/>
      <c r="AR404" s="85"/>
      <c r="AS404" s="85"/>
      <c r="AT404" s="85"/>
      <c r="AU404" s="85"/>
      <c r="AV404" s="85"/>
      <c r="AW404" s="85"/>
      <c r="AX404" s="85"/>
      <c r="AY404" s="85"/>
      <c r="AZ404" s="85"/>
      <c r="BA404" s="85"/>
      <c r="BB404" s="85"/>
      <c r="BC404" s="85"/>
      <c r="BD404" s="85"/>
      <c r="BE404" s="85"/>
      <c r="BF404" s="85"/>
      <c r="BG404" s="85"/>
      <c r="BH404" s="85"/>
      <c r="BI404" s="85"/>
      <c r="BJ404" s="85"/>
      <c r="BK404" s="85"/>
      <c r="BL404" s="85"/>
      <c r="BM404" s="85"/>
      <c r="BN404" s="85"/>
      <c r="BO404" s="85"/>
      <c r="BP404" s="85"/>
      <c r="BQ404" s="85"/>
      <c r="BR404" s="85"/>
      <c r="BS404" s="85"/>
      <c r="BT404" s="85"/>
      <c r="BU404" s="85"/>
      <c r="BV404" s="85"/>
      <c r="BW404" s="85"/>
      <c r="BX404" s="85"/>
      <c r="BY404" s="85"/>
      <c r="BZ404" s="85"/>
      <c r="CA404" s="85"/>
      <c r="CB404" s="85"/>
      <c r="CC404" s="85"/>
      <c r="CD404" s="85"/>
      <c r="CE404" s="85"/>
      <c r="CF404" s="85"/>
      <c r="CG404" s="85"/>
      <c r="CH404" s="85"/>
      <c r="CI404" s="85"/>
      <c r="CJ404" s="85"/>
    </row>
    <row r="405" spans="1:88" x14ac:dyDescent="0.25">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c r="AA405" s="85"/>
      <c r="AB405" s="85"/>
      <c r="AC405" s="85"/>
      <c r="AD405" s="85"/>
      <c r="AE405" s="85"/>
      <c r="AF405" s="85"/>
      <c r="AG405" s="85"/>
      <c r="AH405" s="85"/>
      <c r="AI405" s="85"/>
      <c r="AJ405" s="85"/>
      <c r="AK405" s="85"/>
      <c r="AL405" s="85"/>
      <c r="AM405" s="85"/>
      <c r="AN405" s="85"/>
      <c r="AO405" s="85"/>
      <c r="AP405" s="85"/>
      <c r="AQ405" s="85"/>
      <c r="AR405" s="85"/>
      <c r="AS405" s="85"/>
      <c r="AT405" s="85"/>
      <c r="AU405" s="85"/>
      <c r="AV405" s="85"/>
      <c r="AW405" s="85"/>
      <c r="AX405" s="85"/>
      <c r="AY405" s="85"/>
      <c r="AZ405" s="85"/>
      <c r="BA405" s="85"/>
      <c r="BB405" s="85"/>
      <c r="BC405" s="85"/>
      <c r="BD405" s="85"/>
      <c r="BE405" s="85"/>
      <c r="BF405" s="85"/>
      <c r="BG405" s="85"/>
      <c r="BH405" s="85"/>
      <c r="BI405" s="85"/>
      <c r="BJ405" s="85"/>
      <c r="BK405" s="85"/>
      <c r="BL405" s="85"/>
      <c r="BM405" s="85"/>
      <c r="BN405" s="85"/>
      <c r="BO405" s="85"/>
      <c r="BP405" s="85"/>
      <c r="BQ405" s="85"/>
      <c r="BR405" s="85"/>
      <c r="BS405" s="85"/>
      <c r="BT405" s="85"/>
      <c r="BU405" s="85"/>
      <c r="BV405" s="85"/>
      <c r="BW405" s="85"/>
      <c r="BX405" s="85"/>
      <c r="BY405" s="85"/>
      <c r="BZ405" s="85"/>
      <c r="CA405" s="85"/>
      <c r="CB405" s="85"/>
      <c r="CC405" s="85"/>
      <c r="CD405" s="85"/>
      <c r="CE405" s="85"/>
      <c r="CF405" s="85"/>
      <c r="CG405" s="85"/>
      <c r="CH405" s="85"/>
      <c r="CI405" s="85"/>
      <c r="CJ405" s="85"/>
    </row>
    <row r="406" spans="1:88" x14ac:dyDescent="0.25">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c r="AA406" s="85"/>
      <c r="AB406" s="85"/>
      <c r="AC406" s="85"/>
      <c r="AD406" s="85"/>
      <c r="AE406" s="85"/>
      <c r="AF406" s="85"/>
      <c r="AG406" s="85"/>
      <c r="AH406" s="85"/>
      <c r="AI406" s="85"/>
      <c r="AJ406" s="85"/>
      <c r="AK406" s="85"/>
      <c r="AL406" s="85"/>
      <c r="AM406" s="85"/>
      <c r="AN406" s="85"/>
      <c r="AO406" s="85"/>
      <c r="AP406" s="85"/>
      <c r="AQ406" s="85"/>
      <c r="AR406" s="85"/>
      <c r="AS406" s="85"/>
      <c r="AT406" s="85"/>
      <c r="AU406" s="85"/>
      <c r="AV406" s="85"/>
      <c r="AW406" s="85"/>
      <c r="AX406" s="85"/>
      <c r="AY406" s="85"/>
      <c r="AZ406" s="85"/>
      <c r="BA406" s="85"/>
      <c r="BB406" s="85"/>
      <c r="BC406" s="85"/>
      <c r="BD406" s="85"/>
      <c r="BE406" s="85"/>
      <c r="BF406" s="85"/>
      <c r="BG406" s="85"/>
      <c r="BH406" s="85"/>
      <c r="BI406" s="85"/>
      <c r="BJ406" s="85"/>
      <c r="BK406" s="85"/>
      <c r="BL406" s="85"/>
      <c r="BM406" s="85"/>
      <c r="BN406" s="85"/>
      <c r="BO406" s="85"/>
      <c r="BP406" s="85"/>
      <c r="BQ406" s="85"/>
      <c r="BR406" s="85"/>
      <c r="BS406" s="85"/>
      <c r="BT406" s="85"/>
      <c r="BU406" s="85"/>
      <c r="BV406" s="85"/>
      <c r="BW406" s="85"/>
      <c r="BX406" s="85"/>
      <c r="BY406" s="85"/>
      <c r="BZ406" s="85"/>
      <c r="CA406" s="85"/>
      <c r="CB406" s="85"/>
      <c r="CC406" s="85"/>
      <c r="CD406" s="85"/>
      <c r="CE406" s="85"/>
      <c r="CF406" s="85"/>
      <c r="CG406" s="85"/>
      <c r="CH406" s="85"/>
      <c r="CI406" s="85"/>
      <c r="CJ406" s="85"/>
    </row>
    <row r="407" spans="1:88" x14ac:dyDescent="0.25">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85"/>
      <c r="AQ407" s="85"/>
      <c r="AR407" s="85"/>
      <c r="AS407" s="85"/>
      <c r="AT407" s="85"/>
      <c r="AU407" s="85"/>
      <c r="AV407" s="85"/>
      <c r="AW407" s="85"/>
      <c r="AX407" s="85"/>
      <c r="AY407" s="85"/>
      <c r="AZ407" s="85"/>
      <c r="BA407" s="85"/>
      <c r="BB407" s="85"/>
      <c r="BC407" s="85"/>
      <c r="BD407" s="85"/>
      <c r="BE407" s="85"/>
      <c r="BF407" s="85"/>
      <c r="BG407" s="85"/>
      <c r="BH407" s="85"/>
      <c r="BI407" s="85"/>
      <c r="BJ407" s="85"/>
      <c r="BK407" s="85"/>
      <c r="BL407" s="85"/>
      <c r="BM407" s="85"/>
      <c r="BN407" s="85"/>
      <c r="BO407" s="85"/>
      <c r="BP407" s="85"/>
      <c r="BQ407" s="85"/>
      <c r="BR407" s="85"/>
      <c r="BS407" s="85"/>
      <c r="BT407" s="85"/>
      <c r="BU407" s="85"/>
      <c r="BV407" s="85"/>
      <c r="BW407" s="85"/>
      <c r="BX407" s="85"/>
      <c r="BY407" s="85"/>
      <c r="BZ407" s="85"/>
      <c r="CA407" s="85"/>
      <c r="CB407" s="85"/>
      <c r="CC407" s="85"/>
      <c r="CD407" s="85"/>
      <c r="CE407" s="85"/>
      <c r="CF407" s="85"/>
      <c r="CG407" s="85"/>
      <c r="CH407" s="85"/>
      <c r="CI407" s="85"/>
      <c r="CJ407" s="85"/>
    </row>
    <row r="408" spans="1:88" x14ac:dyDescent="0.25">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c r="AA408" s="85"/>
      <c r="AB408" s="85"/>
      <c r="AC408" s="85"/>
      <c r="AD408" s="85"/>
      <c r="AE408" s="85"/>
      <c r="AF408" s="85"/>
      <c r="AG408" s="85"/>
      <c r="AH408" s="85"/>
      <c r="AI408" s="85"/>
      <c r="AJ408" s="85"/>
      <c r="AK408" s="85"/>
      <c r="AL408" s="85"/>
      <c r="AM408" s="85"/>
      <c r="AN408" s="85"/>
      <c r="AO408" s="85"/>
      <c r="AP408" s="85"/>
      <c r="AQ408" s="85"/>
      <c r="AR408" s="85"/>
      <c r="AS408" s="85"/>
      <c r="AT408" s="85"/>
      <c r="AU408" s="85"/>
      <c r="AV408" s="85"/>
      <c r="AW408" s="85"/>
      <c r="AX408" s="85"/>
      <c r="AY408" s="85"/>
      <c r="AZ408" s="85"/>
      <c r="BA408" s="85"/>
      <c r="BB408" s="85"/>
      <c r="BC408" s="85"/>
      <c r="BD408" s="85"/>
      <c r="BE408" s="85"/>
      <c r="BF408" s="85"/>
      <c r="BG408" s="85"/>
      <c r="BH408" s="85"/>
      <c r="BI408" s="85"/>
      <c r="BJ408" s="85"/>
      <c r="BK408" s="85"/>
      <c r="BL408" s="85"/>
      <c r="BM408" s="85"/>
      <c r="BN408" s="85"/>
      <c r="BO408" s="85"/>
      <c r="BP408" s="85"/>
      <c r="BQ408" s="85"/>
      <c r="BR408" s="85"/>
      <c r="BS408" s="85"/>
      <c r="BT408" s="85"/>
      <c r="BU408" s="85"/>
      <c r="BV408" s="85"/>
      <c r="BW408" s="85"/>
      <c r="BX408" s="85"/>
      <c r="BY408" s="85"/>
      <c r="BZ408" s="85"/>
      <c r="CA408" s="85"/>
      <c r="CB408" s="85"/>
      <c r="CC408" s="85"/>
      <c r="CD408" s="85"/>
      <c r="CE408" s="85"/>
      <c r="CF408" s="85"/>
      <c r="CG408" s="85"/>
      <c r="CH408" s="85"/>
      <c r="CI408" s="85"/>
      <c r="CJ408" s="85"/>
    </row>
    <row r="409" spans="1:88" x14ac:dyDescent="0.25">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c r="AA409" s="85"/>
      <c r="AB409" s="85"/>
      <c r="AC409" s="85"/>
      <c r="AD409" s="85"/>
      <c r="AE409" s="85"/>
      <c r="AF409" s="85"/>
      <c r="AG409" s="85"/>
      <c r="AH409" s="85"/>
      <c r="AI409" s="85"/>
      <c r="AJ409" s="85"/>
      <c r="AK409" s="85"/>
      <c r="AL409" s="85"/>
      <c r="AM409" s="85"/>
      <c r="AN409" s="85"/>
      <c r="AO409" s="85"/>
      <c r="AP409" s="85"/>
      <c r="AQ409" s="85"/>
      <c r="AR409" s="85"/>
      <c r="AS409" s="85"/>
      <c r="AT409" s="85"/>
      <c r="AU409" s="85"/>
      <c r="AV409" s="85"/>
      <c r="AW409" s="85"/>
      <c r="AX409" s="85"/>
      <c r="AY409" s="85"/>
      <c r="AZ409" s="85"/>
      <c r="BA409" s="85"/>
      <c r="BB409" s="85"/>
      <c r="BC409" s="85"/>
      <c r="BD409" s="85"/>
      <c r="BE409" s="85"/>
      <c r="BF409" s="85"/>
      <c r="BG409" s="85"/>
      <c r="BH409" s="85"/>
      <c r="BI409" s="85"/>
      <c r="BJ409" s="85"/>
      <c r="BK409" s="85"/>
      <c r="BL409" s="85"/>
      <c r="BM409" s="85"/>
      <c r="BN409" s="85"/>
      <c r="BO409" s="85"/>
      <c r="BP409" s="85"/>
      <c r="BQ409" s="85"/>
      <c r="BR409" s="85"/>
      <c r="BS409" s="85"/>
      <c r="BT409" s="85"/>
      <c r="BU409" s="85"/>
      <c r="BV409" s="85"/>
      <c r="BW409" s="85"/>
      <c r="BX409" s="85"/>
      <c r="BY409" s="85"/>
      <c r="BZ409" s="85"/>
      <c r="CA409" s="85"/>
      <c r="CB409" s="85"/>
      <c r="CC409" s="85"/>
      <c r="CD409" s="85"/>
      <c r="CE409" s="85"/>
      <c r="CF409" s="85"/>
      <c r="CG409" s="85"/>
      <c r="CH409" s="85"/>
      <c r="CI409" s="85"/>
      <c r="CJ409" s="85"/>
    </row>
    <row r="410" spans="1:88" x14ac:dyDescent="0.25">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c r="AA410" s="85"/>
      <c r="AB410" s="85"/>
      <c r="AC410" s="85"/>
      <c r="AD410" s="85"/>
      <c r="AE410" s="85"/>
      <c r="AF410" s="85"/>
      <c r="AG410" s="85"/>
      <c r="AH410" s="85"/>
      <c r="AI410" s="85"/>
      <c r="AJ410" s="85"/>
      <c r="AK410" s="85"/>
      <c r="AL410" s="85"/>
      <c r="AM410" s="85"/>
      <c r="AN410" s="85"/>
      <c r="AO410" s="85"/>
      <c r="AP410" s="85"/>
      <c r="AQ410" s="85"/>
      <c r="AR410" s="85"/>
      <c r="AS410" s="85"/>
      <c r="AT410" s="85"/>
      <c r="AU410" s="85"/>
      <c r="AV410" s="85"/>
      <c r="AW410" s="85"/>
      <c r="AX410" s="85"/>
      <c r="AY410" s="85"/>
      <c r="AZ410" s="85"/>
      <c r="BA410" s="85"/>
      <c r="BB410" s="85"/>
      <c r="BC410" s="85"/>
      <c r="BD410" s="85"/>
      <c r="BE410" s="85"/>
      <c r="BF410" s="85"/>
      <c r="BG410" s="85"/>
      <c r="BH410" s="85"/>
      <c r="BI410" s="85"/>
      <c r="BJ410" s="85"/>
      <c r="BK410" s="85"/>
      <c r="BL410" s="85"/>
      <c r="BM410" s="85"/>
      <c r="BN410" s="85"/>
      <c r="BO410" s="85"/>
      <c r="BP410" s="85"/>
      <c r="BQ410" s="85"/>
      <c r="BR410" s="85"/>
      <c r="BS410" s="85"/>
      <c r="BT410" s="85"/>
      <c r="BU410" s="85"/>
      <c r="BV410" s="85"/>
      <c r="BW410" s="85"/>
      <c r="BX410" s="85"/>
      <c r="BY410" s="85"/>
      <c r="BZ410" s="85"/>
      <c r="CA410" s="85"/>
      <c r="CB410" s="85"/>
      <c r="CC410" s="85"/>
      <c r="CD410" s="85"/>
      <c r="CE410" s="85"/>
      <c r="CF410" s="85"/>
      <c r="CG410" s="85"/>
      <c r="CH410" s="85"/>
      <c r="CI410" s="85"/>
      <c r="CJ410" s="85"/>
    </row>
    <row r="411" spans="1:88" x14ac:dyDescent="0.25">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c r="AA411" s="85"/>
      <c r="AB411" s="85"/>
      <c r="AC411" s="85"/>
      <c r="AD411" s="85"/>
      <c r="AE411" s="85"/>
      <c r="AF411" s="85"/>
      <c r="AG411" s="85"/>
      <c r="AH411" s="85"/>
      <c r="AI411" s="85"/>
      <c r="AJ411" s="85"/>
      <c r="AK411" s="85"/>
      <c r="AL411" s="85"/>
      <c r="AM411" s="85"/>
      <c r="AN411" s="85"/>
      <c r="AO411" s="85"/>
      <c r="AP411" s="85"/>
      <c r="AQ411" s="85"/>
      <c r="AR411" s="85"/>
      <c r="AS411" s="85"/>
      <c r="AT411" s="85"/>
      <c r="AU411" s="85"/>
      <c r="AV411" s="85"/>
      <c r="AW411" s="85"/>
      <c r="AX411" s="85"/>
      <c r="AY411" s="85"/>
      <c r="AZ411" s="85"/>
      <c r="BA411" s="85"/>
      <c r="BB411" s="85"/>
      <c r="BC411" s="85"/>
      <c r="BD411" s="85"/>
      <c r="BE411" s="85"/>
      <c r="BF411" s="85"/>
      <c r="BG411" s="85"/>
      <c r="BH411" s="85"/>
      <c r="BI411" s="85"/>
      <c r="BJ411" s="85"/>
      <c r="BK411" s="85"/>
      <c r="BL411" s="85"/>
      <c r="BM411" s="85"/>
      <c r="BN411" s="85"/>
      <c r="BO411" s="85"/>
      <c r="BP411" s="85"/>
      <c r="BQ411" s="85"/>
      <c r="BR411" s="85"/>
      <c r="BS411" s="85"/>
      <c r="BT411" s="85"/>
      <c r="BU411" s="85"/>
      <c r="BV411" s="85"/>
      <c r="BW411" s="85"/>
      <c r="BX411" s="85"/>
      <c r="BY411" s="85"/>
      <c r="BZ411" s="85"/>
      <c r="CA411" s="85"/>
      <c r="CB411" s="85"/>
      <c r="CC411" s="85"/>
      <c r="CD411" s="85"/>
      <c r="CE411" s="85"/>
      <c r="CF411" s="85"/>
      <c r="CG411" s="85"/>
      <c r="CH411" s="85"/>
      <c r="CI411" s="85"/>
      <c r="CJ411" s="85"/>
    </row>
    <row r="412" spans="1:88" x14ac:dyDescent="0.25">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c r="AA412" s="85"/>
      <c r="AB412" s="85"/>
      <c r="AC412" s="85"/>
      <c r="AD412" s="85"/>
      <c r="AE412" s="85"/>
      <c r="AF412" s="85"/>
      <c r="AG412" s="85"/>
      <c r="AH412" s="85"/>
      <c r="AI412" s="85"/>
      <c r="AJ412" s="85"/>
      <c r="AK412" s="85"/>
      <c r="AL412" s="85"/>
      <c r="AM412" s="85"/>
      <c r="AN412" s="85"/>
      <c r="AO412" s="85"/>
      <c r="AP412" s="85"/>
      <c r="AQ412" s="85"/>
      <c r="AR412" s="85"/>
      <c r="AS412" s="85"/>
      <c r="AT412" s="85"/>
      <c r="AU412" s="85"/>
      <c r="AV412" s="85"/>
      <c r="AW412" s="85"/>
      <c r="AX412" s="85"/>
      <c r="AY412" s="85"/>
      <c r="AZ412" s="85"/>
      <c r="BA412" s="85"/>
      <c r="BB412" s="85"/>
      <c r="BC412" s="85"/>
      <c r="BD412" s="85"/>
      <c r="BE412" s="85"/>
      <c r="BF412" s="85"/>
      <c r="BG412" s="85"/>
      <c r="BH412" s="85"/>
      <c r="BI412" s="85"/>
      <c r="BJ412" s="85"/>
      <c r="BK412" s="85"/>
      <c r="BL412" s="85"/>
      <c r="BM412" s="85"/>
      <c r="BN412" s="85"/>
      <c r="BO412" s="85"/>
      <c r="BP412" s="85"/>
      <c r="BQ412" s="85"/>
      <c r="BR412" s="85"/>
      <c r="BS412" s="85"/>
      <c r="BT412" s="85"/>
      <c r="BU412" s="85"/>
      <c r="BV412" s="85"/>
      <c r="BW412" s="85"/>
      <c r="BX412" s="85"/>
      <c r="BY412" s="85"/>
      <c r="BZ412" s="85"/>
      <c r="CA412" s="85"/>
      <c r="CB412" s="85"/>
      <c r="CC412" s="85"/>
      <c r="CD412" s="85"/>
      <c r="CE412" s="85"/>
      <c r="CF412" s="85"/>
      <c r="CG412" s="85"/>
      <c r="CH412" s="85"/>
      <c r="CI412" s="85"/>
      <c r="CJ412" s="85"/>
    </row>
    <row r="413" spans="1:88" x14ac:dyDescent="0.25">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c r="AA413" s="85"/>
      <c r="AB413" s="85"/>
      <c r="AC413" s="85"/>
      <c r="AD413" s="85"/>
      <c r="AE413" s="85"/>
      <c r="AF413" s="85"/>
      <c r="AG413" s="85"/>
      <c r="AH413" s="85"/>
      <c r="AI413" s="85"/>
      <c r="AJ413" s="85"/>
      <c r="AK413" s="85"/>
      <c r="AL413" s="85"/>
      <c r="AM413" s="85"/>
      <c r="AN413" s="85"/>
      <c r="AO413" s="85"/>
      <c r="AP413" s="85"/>
      <c r="AQ413" s="85"/>
      <c r="AR413" s="85"/>
      <c r="AS413" s="85"/>
      <c r="AT413" s="85"/>
      <c r="AU413" s="85"/>
      <c r="AV413" s="85"/>
      <c r="AW413" s="85"/>
      <c r="AX413" s="85"/>
      <c r="AY413" s="85"/>
      <c r="AZ413" s="85"/>
      <c r="BA413" s="85"/>
      <c r="BB413" s="85"/>
      <c r="BC413" s="85"/>
      <c r="BD413" s="85"/>
      <c r="BE413" s="85"/>
      <c r="BF413" s="85"/>
      <c r="BG413" s="85"/>
      <c r="BH413" s="85"/>
      <c r="BI413" s="85"/>
      <c r="BJ413" s="85"/>
      <c r="BK413" s="85"/>
      <c r="BL413" s="85"/>
      <c r="BM413" s="85"/>
      <c r="BN413" s="85"/>
      <c r="BO413" s="85"/>
      <c r="BP413" s="85"/>
      <c r="BQ413" s="85"/>
      <c r="BR413" s="85"/>
      <c r="BS413" s="85"/>
      <c r="BT413" s="85"/>
      <c r="BU413" s="85"/>
      <c r="BV413" s="85"/>
      <c r="BW413" s="85"/>
      <c r="BX413" s="85"/>
      <c r="BY413" s="85"/>
      <c r="BZ413" s="85"/>
      <c r="CA413" s="85"/>
      <c r="CB413" s="85"/>
      <c r="CC413" s="85"/>
      <c r="CD413" s="85"/>
      <c r="CE413" s="85"/>
      <c r="CF413" s="85"/>
      <c r="CG413" s="85"/>
      <c r="CH413" s="85"/>
      <c r="CI413" s="85"/>
      <c r="CJ413" s="85"/>
    </row>
    <row r="414" spans="1:88" x14ac:dyDescent="0.25">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c r="AA414" s="85"/>
      <c r="AB414" s="85"/>
      <c r="AC414" s="85"/>
      <c r="AD414" s="85"/>
      <c r="AE414" s="85"/>
      <c r="AF414" s="85"/>
      <c r="AG414" s="85"/>
      <c r="AH414" s="85"/>
      <c r="AI414" s="85"/>
      <c r="AJ414" s="85"/>
      <c r="AK414" s="85"/>
      <c r="AL414" s="85"/>
      <c r="AM414" s="85"/>
      <c r="AN414" s="85"/>
      <c r="AO414" s="85"/>
      <c r="AP414" s="85"/>
      <c r="AQ414" s="85"/>
      <c r="AR414" s="85"/>
      <c r="AS414" s="85"/>
      <c r="AT414" s="85"/>
      <c r="AU414" s="85"/>
      <c r="AV414" s="85"/>
      <c r="AW414" s="85"/>
      <c r="AX414" s="85"/>
      <c r="AY414" s="85"/>
      <c r="AZ414" s="85"/>
      <c r="BA414" s="85"/>
      <c r="BB414" s="85"/>
      <c r="BC414" s="85"/>
      <c r="BD414" s="85"/>
      <c r="BE414" s="85"/>
      <c r="BF414" s="85"/>
      <c r="BG414" s="85"/>
      <c r="BH414" s="85"/>
      <c r="BI414" s="85"/>
      <c r="BJ414" s="85"/>
      <c r="BK414" s="85"/>
      <c r="BL414" s="85"/>
      <c r="BM414" s="85"/>
      <c r="BN414" s="85"/>
      <c r="BO414" s="85"/>
      <c r="BP414" s="85"/>
      <c r="BQ414" s="85"/>
      <c r="BR414" s="85"/>
      <c r="BS414" s="85"/>
      <c r="BT414" s="85"/>
      <c r="BU414" s="85"/>
      <c r="BV414" s="85"/>
      <c r="BW414" s="85"/>
      <c r="BX414" s="85"/>
      <c r="BY414" s="85"/>
      <c r="BZ414" s="85"/>
      <c r="CA414" s="85"/>
      <c r="CB414" s="85"/>
      <c r="CC414" s="85"/>
      <c r="CD414" s="85"/>
      <c r="CE414" s="85"/>
      <c r="CF414" s="85"/>
      <c r="CG414" s="85"/>
      <c r="CH414" s="85"/>
      <c r="CI414" s="85"/>
      <c r="CJ414" s="85"/>
    </row>
    <row r="415" spans="1:88" x14ac:dyDescent="0.25">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c r="AA415" s="85"/>
      <c r="AB415" s="85"/>
      <c r="AC415" s="85"/>
      <c r="AD415" s="85"/>
      <c r="AE415" s="85"/>
      <c r="AF415" s="85"/>
      <c r="AG415" s="85"/>
      <c r="AH415" s="85"/>
      <c r="AI415" s="85"/>
      <c r="AJ415" s="85"/>
      <c r="AK415" s="85"/>
      <c r="AL415" s="85"/>
      <c r="AM415" s="85"/>
      <c r="AN415" s="85"/>
      <c r="AO415" s="85"/>
      <c r="AP415" s="85"/>
      <c r="AQ415" s="85"/>
      <c r="AR415" s="85"/>
      <c r="AS415" s="85"/>
      <c r="AT415" s="85"/>
      <c r="AU415" s="85"/>
      <c r="AV415" s="85"/>
      <c r="AW415" s="85"/>
      <c r="AX415" s="85"/>
      <c r="AY415" s="85"/>
      <c r="AZ415" s="85"/>
      <c r="BA415" s="85"/>
      <c r="BB415" s="85"/>
      <c r="BC415" s="85"/>
      <c r="BD415" s="85"/>
      <c r="BE415" s="85"/>
      <c r="BF415" s="85"/>
      <c r="BG415" s="85"/>
      <c r="BH415" s="85"/>
      <c r="BI415" s="85"/>
      <c r="BJ415" s="85"/>
      <c r="BK415" s="85"/>
      <c r="BL415" s="85"/>
      <c r="BM415" s="85"/>
      <c r="BN415" s="85"/>
      <c r="BO415" s="85"/>
      <c r="BP415" s="85"/>
      <c r="BQ415" s="85"/>
      <c r="BR415" s="85"/>
      <c r="BS415" s="85"/>
      <c r="BT415" s="85"/>
      <c r="BU415" s="85"/>
      <c r="BV415" s="85"/>
      <c r="BW415" s="85"/>
      <c r="BX415" s="85"/>
      <c r="BY415" s="85"/>
      <c r="BZ415" s="85"/>
      <c r="CA415" s="85"/>
      <c r="CB415" s="85"/>
      <c r="CC415" s="85"/>
      <c r="CD415" s="85"/>
      <c r="CE415" s="85"/>
      <c r="CF415" s="85"/>
      <c r="CG415" s="85"/>
      <c r="CH415" s="85"/>
      <c r="CI415" s="85"/>
      <c r="CJ415" s="85"/>
    </row>
    <row r="416" spans="1:88" x14ac:dyDescent="0.25">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c r="AA416" s="85"/>
      <c r="AB416" s="85"/>
      <c r="AC416" s="85"/>
      <c r="AD416" s="85"/>
      <c r="AE416" s="85"/>
      <c r="AF416" s="85"/>
      <c r="AG416" s="85"/>
      <c r="AH416" s="85"/>
      <c r="AI416" s="85"/>
      <c r="AJ416" s="85"/>
      <c r="AK416" s="85"/>
      <c r="AL416" s="85"/>
      <c r="AM416" s="85"/>
      <c r="AN416" s="85"/>
      <c r="AO416" s="85"/>
      <c r="AP416" s="85"/>
      <c r="AQ416" s="85"/>
      <c r="AR416" s="85"/>
      <c r="AS416" s="85"/>
      <c r="AT416" s="85"/>
      <c r="AU416" s="85"/>
      <c r="AV416" s="85"/>
      <c r="AW416" s="85"/>
      <c r="AX416" s="85"/>
      <c r="AY416" s="85"/>
      <c r="AZ416" s="85"/>
      <c r="BA416" s="85"/>
      <c r="BB416" s="85"/>
      <c r="BC416" s="85"/>
      <c r="BD416" s="85"/>
      <c r="BE416" s="85"/>
      <c r="BF416" s="85"/>
      <c r="BG416" s="85"/>
      <c r="BH416" s="85"/>
      <c r="BI416" s="85"/>
      <c r="BJ416" s="85"/>
      <c r="BK416" s="85"/>
      <c r="BL416" s="85"/>
      <c r="BM416" s="85"/>
      <c r="BN416" s="85"/>
      <c r="BO416" s="85"/>
      <c r="BP416" s="85"/>
      <c r="BQ416" s="85"/>
      <c r="BR416" s="85"/>
      <c r="BS416" s="85"/>
      <c r="BT416" s="85"/>
      <c r="BU416" s="85"/>
      <c r="BV416" s="85"/>
      <c r="BW416" s="85"/>
      <c r="BX416" s="85"/>
      <c r="BY416" s="85"/>
      <c r="BZ416" s="85"/>
      <c r="CA416" s="85"/>
      <c r="CB416" s="85"/>
      <c r="CC416" s="85"/>
      <c r="CD416" s="85"/>
      <c r="CE416" s="85"/>
      <c r="CF416" s="85"/>
      <c r="CG416" s="85"/>
      <c r="CH416" s="85"/>
      <c r="CI416" s="85"/>
      <c r="CJ416" s="85"/>
    </row>
    <row r="417" spans="1:88" x14ac:dyDescent="0.25">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c r="AA417" s="85"/>
      <c r="AB417" s="85"/>
      <c r="AC417" s="85"/>
      <c r="AD417" s="85"/>
      <c r="AE417" s="85"/>
      <c r="AF417" s="85"/>
      <c r="AG417" s="85"/>
      <c r="AH417" s="85"/>
      <c r="AI417" s="85"/>
      <c r="AJ417" s="85"/>
      <c r="AK417" s="85"/>
      <c r="AL417" s="85"/>
      <c r="AM417" s="85"/>
      <c r="AN417" s="85"/>
      <c r="AO417" s="85"/>
      <c r="AP417" s="85"/>
      <c r="AQ417" s="85"/>
      <c r="AR417" s="85"/>
      <c r="AS417" s="85"/>
      <c r="AT417" s="85"/>
      <c r="AU417" s="85"/>
      <c r="AV417" s="85"/>
      <c r="AW417" s="85"/>
      <c r="AX417" s="85"/>
      <c r="AY417" s="85"/>
      <c r="AZ417" s="85"/>
      <c r="BA417" s="85"/>
      <c r="BB417" s="85"/>
      <c r="BC417" s="85"/>
      <c r="BD417" s="85"/>
      <c r="BE417" s="85"/>
      <c r="BF417" s="85"/>
      <c r="BG417" s="85"/>
      <c r="BH417" s="85"/>
      <c r="BI417" s="85"/>
      <c r="BJ417" s="85"/>
      <c r="BK417" s="85"/>
      <c r="BL417" s="85"/>
      <c r="BM417" s="85"/>
      <c r="BN417" s="85"/>
      <c r="BO417" s="85"/>
      <c r="BP417" s="85"/>
      <c r="BQ417" s="85"/>
      <c r="BR417" s="85"/>
      <c r="BS417" s="85"/>
      <c r="BT417" s="85"/>
      <c r="BU417" s="85"/>
      <c r="BV417" s="85"/>
      <c r="BW417" s="85"/>
      <c r="BX417" s="85"/>
      <c r="BY417" s="85"/>
      <c r="BZ417" s="85"/>
      <c r="CA417" s="85"/>
      <c r="CB417" s="85"/>
      <c r="CC417" s="85"/>
      <c r="CD417" s="85"/>
      <c r="CE417" s="85"/>
      <c r="CF417" s="85"/>
      <c r="CG417" s="85"/>
      <c r="CH417" s="85"/>
      <c r="CI417" s="85"/>
      <c r="CJ417" s="85"/>
    </row>
    <row r="418" spans="1:88" x14ac:dyDescent="0.25">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c r="AA418" s="85"/>
      <c r="AB418" s="85"/>
      <c r="AC418" s="85"/>
      <c r="AD418" s="85"/>
      <c r="AE418" s="85"/>
      <c r="AF418" s="85"/>
      <c r="AG418" s="85"/>
      <c r="AH418" s="85"/>
      <c r="AI418" s="85"/>
      <c r="AJ418" s="85"/>
      <c r="AK418" s="85"/>
      <c r="AL418" s="85"/>
      <c r="AM418" s="85"/>
      <c r="AN418" s="85"/>
      <c r="AO418" s="85"/>
      <c r="AP418" s="85"/>
      <c r="AQ418" s="85"/>
      <c r="AR418" s="85"/>
      <c r="AS418" s="85"/>
      <c r="AT418" s="85"/>
      <c r="AU418" s="85"/>
      <c r="AV418" s="85"/>
      <c r="AW418" s="85"/>
      <c r="AX418" s="85"/>
      <c r="AY418" s="85"/>
      <c r="AZ418" s="85"/>
      <c r="BA418" s="85"/>
      <c r="BB418" s="85"/>
      <c r="BC418" s="85"/>
      <c r="BD418" s="85"/>
      <c r="BE418" s="85"/>
      <c r="BF418" s="85"/>
      <c r="BG418" s="85"/>
      <c r="BH418" s="85"/>
      <c r="BI418" s="85"/>
      <c r="BJ418" s="85"/>
      <c r="BK418" s="85"/>
      <c r="BL418" s="85"/>
      <c r="BM418" s="85"/>
      <c r="BN418" s="85"/>
      <c r="BO418" s="85"/>
      <c r="BP418" s="85"/>
      <c r="BQ418" s="85"/>
      <c r="BR418" s="85"/>
      <c r="BS418" s="85"/>
      <c r="BT418" s="85"/>
      <c r="BU418" s="85"/>
      <c r="BV418" s="85"/>
      <c r="BW418" s="85"/>
      <c r="BX418" s="85"/>
      <c r="BY418" s="85"/>
      <c r="BZ418" s="85"/>
      <c r="CA418" s="85"/>
      <c r="CB418" s="85"/>
      <c r="CC418" s="85"/>
      <c r="CD418" s="85"/>
      <c r="CE418" s="85"/>
      <c r="CF418" s="85"/>
      <c r="CG418" s="85"/>
      <c r="CH418" s="85"/>
      <c r="CI418" s="85"/>
      <c r="CJ418" s="85"/>
    </row>
    <row r="419" spans="1:88" x14ac:dyDescent="0.25">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c r="AA419" s="85"/>
      <c r="AB419" s="85"/>
      <c r="AC419" s="85"/>
      <c r="AD419" s="85"/>
      <c r="AE419" s="85"/>
      <c r="AF419" s="85"/>
      <c r="AG419" s="85"/>
      <c r="AH419" s="85"/>
      <c r="AI419" s="85"/>
      <c r="AJ419" s="85"/>
      <c r="AK419" s="85"/>
      <c r="AL419" s="85"/>
      <c r="AM419" s="85"/>
      <c r="AN419" s="85"/>
      <c r="AO419" s="85"/>
      <c r="AP419" s="85"/>
      <c r="AQ419" s="85"/>
      <c r="AR419" s="85"/>
      <c r="AS419" s="85"/>
      <c r="AT419" s="85"/>
      <c r="AU419" s="85"/>
      <c r="AV419" s="85"/>
      <c r="AW419" s="85"/>
      <c r="AX419" s="85"/>
      <c r="AY419" s="85"/>
      <c r="AZ419" s="85"/>
      <c r="BA419" s="85"/>
      <c r="BB419" s="85"/>
      <c r="BC419" s="85"/>
      <c r="BD419" s="85"/>
      <c r="BE419" s="85"/>
      <c r="BF419" s="85"/>
      <c r="BG419" s="85"/>
      <c r="BH419" s="85"/>
      <c r="BI419" s="85"/>
      <c r="BJ419" s="85"/>
      <c r="BK419" s="85"/>
      <c r="BL419" s="85"/>
      <c r="BM419" s="85"/>
      <c r="BN419" s="85"/>
      <c r="BO419" s="85"/>
      <c r="BP419" s="85"/>
      <c r="BQ419" s="85"/>
      <c r="BR419" s="85"/>
      <c r="BS419" s="85"/>
      <c r="BT419" s="85"/>
      <c r="BU419" s="85"/>
      <c r="BV419" s="85"/>
      <c r="BW419" s="85"/>
      <c r="BX419" s="85"/>
      <c r="BY419" s="85"/>
      <c r="BZ419" s="85"/>
      <c r="CA419" s="85"/>
      <c r="CB419" s="85"/>
      <c r="CC419" s="85"/>
      <c r="CD419" s="85"/>
      <c r="CE419" s="85"/>
      <c r="CF419" s="85"/>
      <c r="CG419" s="85"/>
      <c r="CH419" s="85"/>
      <c r="CI419" s="85"/>
      <c r="CJ419" s="85"/>
    </row>
  </sheetData>
  <sheetProtection password="CF60" sheet="1" objects="1" scenarios="1"/>
  <mergeCells count="192">
    <mergeCell ref="A248:G248"/>
    <mergeCell ref="AT248:AZ248"/>
    <mergeCell ref="B244:CH244"/>
    <mergeCell ref="A246:L246"/>
    <mergeCell ref="AT246:BK246"/>
    <mergeCell ref="A247:V247"/>
    <mergeCell ref="X247:AN247"/>
    <mergeCell ref="AT247:BK247"/>
    <mergeCell ref="BM247:CH247"/>
    <mergeCell ref="A240:CI241"/>
    <mergeCell ref="A242:CI242"/>
    <mergeCell ref="A243:AR243"/>
    <mergeCell ref="AS243:BQ243"/>
    <mergeCell ref="BR243:BW243"/>
    <mergeCell ref="BX243:CC243"/>
    <mergeCell ref="CD243:CI243"/>
    <mergeCell ref="E238:CI238"/>
    <mergeCell ref="A239:C239"/>
    <mergeCell ref="D239:N239"/>
    <mergeCell ref="O239:Q239"/>
    <mergeCell ref="R239:AC239"/>
    <mergeCell ref="AD239:CI239"/>
    <mergeCell ref="A213:G213"/>
    <mergeCell ref="AT213:AZ213"/>
    <mergeCell ref="A236:CI236"/>
    <mergeCell ref="AB237:AW237"/>
    <mergeCell ref="AX237:BA237"/>
    <mergeCell ref="BB237:BC237"/>
    <mergeCell ref="B209:CH209"/>
    <mergeCell ref="A211:L211"/>
    <mergeCell ref="AT211:BK211"/>
    <mergeCell ref="A212:V212"/>
    <mergeCell ref="X212:AN212"/>
    <mergeCell ref="AT212:BK212"/>
    <mergeCell ref="BM212:CH212"/>
    <mergeCell ref="A207:CI207"/>
    <mergeCell ref="A208:AR208"/>
    <mergeCell ref="AS208:BQ208"/>
    <mergeCell ref="BR208:BW208"/>
    <mergeCell ref="BX208:CC208"/>
    <mergeCell ref="CD208:CI208"/>
    <mergeCell ref="A204:C204"/>
    <mergeCell ref="D204:N204"/>
    <mergeCell ref="O204:Q204"/>
    <mergeCell ref="R204:AC204"/>
    <mergeCell ref="AD204:CI204"/>
    <mergeCell ref="A205:CI206"/>
    <mergeCell ref="A172:K172"/>
    <mergeCell ref="A201:CI201"/>
    <mergeCell ref="AB202:AW202"/>
    <mergeCell ref="AX202:BA202"/>
    <mergeCell ref="BB202:BC202"/>
    <mergeCell ref="E203:CI203"/>
    <mergeCell ref="A168:AR168"/>
    <mergeCell ref="A169:AR169"/>
    <mergeCell ref="AT169:CH169"/>
    <mergeCell ref="A170:AR170"/>
    <mergeCell ref="AT170:CH170"/>
    <mergeCell ref="A171:U171"/>
    <mergeCell ref="W171:AK171"/>
    <mergeCell ref="AT171:BH171"/>
    <mergeCell ref="BJ171:CG171"/>
    <mergeCell ref="A163:AR163"/>
    <mergeCell ref="AT163:CH164"/>
    <mergeCell ref="A164:AR164"/>
    <mergeCell ref="A165:AR165"/>
    <mergeCell ref="AT165:BH165"/>
    <mergeCell ref="A166:AR166"/>
    <mergeCell ref="AT166:CH167"/>
    <mergeCell ref="A167:AR167"/>
    <mergeCell ref="A158:AR158"/>
    <mergeCell ref="AS158:CI158"/>
    <mergeCell ref="A159:AR160"/>
    <mergeCell ref="AT159:CH159"/>
    <mergeCell ref="A161:AR162"/>
    <mergeCell ref="AT161:BK161"/>
    <mergeCell ref="AT162:CH162"/>
    <mergeCell ref="A148:CI149"/>
    <mergeCell ref="A150:CI152"/>
    <mergeCell ref="A153:CI155"/>
    <mergeCell ref="A156:CI156"/>
    <mergeCell ref="A157:AR157"/>
    <mergeCell ref="AS157:CI157"/>
    <mergeCell ref="A135:CI135"/>
    <mergeCell ref="A136:CI136"/>
    <mergeCell ref="A137:CI139"/>
    <mergeCell ref="A140:CI141"/>
    <mergeCell ref="A142:CI146"/>
    <mergeCell ref="A147:CI147"/>
    <mergeCell ref="A127:BL127"/>
    <mergeCell ref="A128:CI129"/>
    <mergeCell ref="A130:CI130"/>
    <mergeCell ref="A131:CI131"/>
    <mergeCell ref="A132:CI133"/>
    <mergeCell ref="A134:CI134"/>
    <mergeCell ref="A115:CI116"/>
    <mergeCell ref="A117:AV117"/>
    <mergeCell ref="A118:BW118"/>
    <mergeCell ref="A119:CI120"/>
    <mergeCell ref="A121:CI121"/>
    <mergeCell ref="A122:CI126"/>
    <mergeCell ref="A104:CI105"/>
    <mergeCell ref="A106:CI106"/>
    <mergeCell ref="A107:CI108"/>
    <mergeCell ref="A109:CI111"/>
    <mergeCell ref="A112:CI113"/>
    <mergeCell ref="A114:CI114"/>
    <mergeCell ref="A96:CI96"/>
    <mergeCell ref="L97:CI97"/>
    <mergeCell ref="A98:AV98"/>
    <mergeCell ref="A99:CI99"/>
    <mergeCell ref="A100:CI100"/>
    <mergeCell ref="A101:CI103"/>
    <mergeCell ref="A91:CI92"/>
    <mergeCell ref="A93:CI93"/>
    <mergeCell ref="A94:CH94"/>
    <mergeCell ref="A95:M95"/>
    <mergeCell ref="N95:S95"/>
    <mergeCell ref="V95:AA95"/>
    <mergeCell ref="AB95:AF95"/>
    <mergeCell ref="A80:CI80"/>
    <mergeCell ref="A81:CI82"/>
    <mergeCell ref="A83:CI84"/>
    <mergeCell ref="A85:CI86"/>
    <mergeCell ref="A87:CI88"/>
    <mergeCell ref="A89:CI90"/>
    <mergeCell ref="A70:CI72"/>
    <mergeCell ref="A73:CI73"/>
    <mergeCell ref="A74:S74"/>
    <mergeCell ref="A75:CI76"/>
    <mergeCell ref="A77:CI78"/>
    <mergeCell ref="A79:Q79"/>
    <mergeCell ref="A60:CI61"/>
    <mergeCell ref="A62:CI63"/>
    <mergeCell ref="A64:CI64"/>
    <mergeCell ref="A65:CI65"/>
    <mergeCell ref="A66:CI67"/>
    <mergeCell ref="A68:CI69"/>
    <mergeCell ref="A49:CI50"/>
    <mergeCell ref="A51:CI53"/>
    <mergeCell ref="A54:P54"/>
    <mergeCell ref="A55:CI56"/>
    <mergeCell ref="A57:CI58"/>
    <mergeCell ref="A59:CA59"/>
    <mergeCell ref="A37:CI38"/>
    <mergeCell ref="A39:CI41"/>
    <mergeCell ref="A42:CI44"/>
    <mergeCell ref="A45:CI46"/>
    <mergeCell ref="A47:CI47"/>
    <mergeCell ref="A48:CI48"/>
    <mergeCell ref="A34:CI34"/>
    <mergeCell ref="A35:CI35"/>
    <mergeCell ref="A36:S36"/>
    <mergeCell ref="BD36:BG36"/>
    <mergeCell ref="BH36:BY36"/>
    <mergeCell ref="BZ36:CD36"/>
    <mergeCell ref="A23:N23"/>
    <mergeCell ref="O23:CG23"/>
    <mergeCell ref="E24:CI24"/>
    <mergeCell ref="A25:CI26"/>
    <mergeCell ref="A27:CI31"/>
    <mergeCell ref="A32:CI33"/>
    <mergeCell ref="I21:CI21"/>
    <mergeCell ref="A22:X22"/>
    <mergeCell ref="Y22:AB22"/>
    <mergeCell ref="AC22:AT22"/>
    <mergeCell ref="AU22:AY22"/>
    <mergeCell ref="AZ22:BA22"/>
    <mergeCell ref="BB22:BE22"/>
    <mergeCell ref="BF22:BW22"/>
    <mergeCell ref="BX22:CB22"/>
    <mergeCell ref="A15:CI15"/>
    <mergeCell ref="A16:CI16"/>
    <mergeCell ref="A17:CI17"/>
    <mergeCell ref="A18:CI18"/>
    <mergeCell ref="A19:CI19"/>
    <mergeCell ref="A20:H20"/>
    <mergeCell ref="I20:CI20"/>
    <mergeCell ref="A5:CI8"/>
    <mergeCell ref="A9:CJ9"/>
    <mergeCell ref="A10:CJ10"/>
    <mergeCell ref="A11:CJ12"/>
    <mergeCell ref="A13:CI13"/>
    <mergeCell ref="A14:CI14"/>
    <mergeCell ref="A1:AV1"/>
    <mergeCell ref="AW1:BH1"/>
    <mergeCell ref="A2:CJ2"/>
    <mergeCell ref="A3:CJ3"/>
    <mergeCell ref="BO4:BP4"/>
    <mergeCell ref="BR4:CB4"/>
    <mergeCell ref="CC4:CG4"/>
    <mergeCell ref="CH4:CI4"/>
  </mergeCells>
  <dataValidations count="1">
    <dataValidation type="list" allowBlank="1" showInputMessage="1" showErrorMessage="1" promptTitle="Месяц договора" prompt="Выберите значение из списка" sqref="BR4:CB4">
      <formula1>Месяцы</formula1>
    </dataValidation>
  </dataValidations>
  <pageMargins left="0.7" right="0.7" top="0.75" bottom="0.75" header="0.3" footer="0.3"/>
  <pageSetup paperSize="9" orientation="portrait" r:id="rId1"/>
  <headerFooter>
    <oddFooter>&amp;R&amp;9&amp;P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DZ13"/>
  <sheetViews>
    <sheetView workbookViewId="0">
      <selection activeCell="A2" sqref="A2"/>
    </sheetView>
  </sheetViews>
  <sheetFormatPr defaultRowHeight="15" x14ac:dyDescent="0.25"/>
  <cols>
    <col min="1" max="1" width="25.28515625" style="9" customWidth="1"/>
    <col min="2" max="2" width="29" style="9" customWidth="1"/>
    <col min="3" max="3" width="39.42578125" style="9" customWidth="1"/>
    <col min="4" max="4" width="10.28515625" style="9" bestFit="1" customWidth="1"/>
    <col min="5" max="5" width="36.5703125" style="9" customWidth="1"/>
    <col min="6" max="6" width="11.7109375" style="9" customWidth="1"/>
    <col min="7" max="7" width="15" style="9" customWidth="1"/>
    <col min="8" max="8" width="12.7109375" style="9" customWidth="1"/>
    <col min="9" max="9" width="17.7109375" style="9" bestFit="1" customWidth="1"/>
    <col min="10" max="10" width="12.85546875" style="9" customWidth="1"/>
    <col min="11" max="11" width="14.42578125" style="9" bestFit="1" customWidth="1"/>
    <col min="12" max="13" width="14.42578125" style="9" customWidth="1"/>
    <col min="14" max="14" width="26.140625" style="9" bestFit="1" customWidth="1"/>
    <col min="15" max="16" width="42.7109375" style="9" customWidth="1"/>
    <col min="17" max="17" width="16.42578125" style="9" bestFit="1" customWidth="1"/>
    <col min="18" max="19" width="14.7109375" style="9" bestFit="1" customWidth="1"/>
    <col min="20" max="20" width="27.28515625" style="9" customWidth="1"/>
    <col min="21" max="21" width="38.42578125" style="9" bestFit="1" customWidth="1"/>
    <col min="22" max="22" width="24.28515625" style="9" bestFit="1" customWidth="1"/>
    <col min="23" max="23" width="49.140625" style="9" bestFit="1" customWidth="1"/>
    <col min="24" max="24" width="24.85546875" style="9" bestFit="1" customWidth="1"/>
    <col min="25" max="25" width="38.5703125" style="9" customWidth="1"/>
    <col min="26" max="26" width="22.85546875" style="9" customWidth="1"/>
    <col min="27" max="27" width="17.28515625" style="9" bestFit="1" customWidth="1"/>
    <col min="28" max="28" width="18.42578125" style="9" bestFit="1" customWidth="1"/>
    <col min="29" max="29" width="23.28515625" customWidth="1"/>
    <col min="30" max="30" width="15.42578125" style="9" bestFit="1" customWidth="1"/>
    <col min="31" max="31" width="18.5703125" style="9" customWidth="1"/>
    <col min="32" max="32" width="17.42578125" style="9" bestFit="1" customWidth="1"/>
    <col min="33" max="33" width="21.42578125" style="9" customWidth="1"/>
    <col min="34" max="34" width="26.140625" style="9" customWidth="1"/>
    <col min="35" max="35" width="23.28515625" style="9" customWidth="1"/>
    <col min="36" max="36" width="13.28515625" style="9" bestFit="1" customWidth="1"/>
    <col min="37" max="37" width="17.140625" style="9" customWidth="1"/>
    <col min="38" max="38" width="46.28515625" style="9" customWidth="1"/>
    <col min="39" max="45" width="9.140625" style="9"/>
    <col min="46" max="46" width="14.28515625" style="9" customWidth="1"/>
    <col min="47" max="62" width="9.140625" style="9"/>
    <col min="63" max="63" width="42" style="9" customWidth="1"/>
    <col min="64" max="70" width="9.140625" style="9"/>
    <col min="71" max="71" width="13.42578125" customWidth="1"/>
    <col min="131" max="16384" width="9.140625" style="9"/>
  </cols>
  <sheetData>
    <row r="1" spans="1:130" ht="63.75" x14ac:dyDescent="0.25">
      <c r="A1" s="42" t="s">
        <v>0</v>
      </c>
      <c r="B1" s="42" t="s">
        <v>1</v>
      </c>
      <c r="C1" s="42" t="s">
        <v>2</v>
      </c>
      <c r="D1" s="42" t="s">
        <v>100</v>
      </c>
      <c r="E1" s="42" t="s">
        <v>101</v>
      </c>
      <c r="F1" s="42" t="s">
        <v>102</v>
      </c>
      <c r="G1" s="42" t="s">
        <v>176</v>
      </c>
      <c r="H1" s="42" t="s">
        <v>103</v>
      </c>
      <c r="I1" s="42" t="s">
        <v>104</v>
      </c>
      <c r="J1" s="42" t="s">
        <v>105</v>
      </c>
      <c r="K1" s="42" t="s">
        <v>19</v>
      </c>
      <c r="L1" s="42" t="s">
        <v>8</v>
      </c>
      <c r="M1" s="43" t="s">
        <v>106</v>
      </c>
      <c r="N1" s="42" t="s">
        <v>107</v>
      </c>
      <c r="O1" s="42" t="s">
        <v>108</v>
      </c>
      <c r="P1" s="42" t="s">
        <v>109</v>
      </c>
      <c r="Q1" s="42" t="s">
        <v>110</v>
      </c>
      <c r="R1" s="42" t="s">
        <v>175</v>
      </c>
      <c r="S1" s="44" t="s">
        <v>111</v>
      </c>
      <c r="T1" s="42" t="s">
        <v>112</v>
      </c>
      <c r="U1" s="42" t="s">
        <v>113</v>
      </c>
      <c r="V1" s="42" t="s">
        <v>114</v>
      </c>
      <c r="W1" s="42" t="s">
        <v>115</v>
      </c>
      <c r="X1" s="42" t="s">
        <v>116</v>
      </c>
      <c r="Y1" s="42" t="s">
        <v>117</v>
      </c>
      <c r="Z1" s="42" t="s">
        <v>118</v>
      </c>
      <c r="AA1" s="42" t="s">
        <v>119</v>
      </c>
      <c r="AB1" s="42" t="s">
        <v>120</v>
      </c>
      <c r="AC1" s="42" t="s">
        <v>179</v>
      </c>
      <c r="AD1" s="42" t="s">
        <v>121</v>
      </c>
      <c r="AE1" s="43" t="s">
        <v>122</v>
      </c>
      <c r="AF1" s="42" t="s">
        <v>123</v>
      </c>
      <c r="AG1" s="42" t="s">
        <v>124</v>
      </c>
      <c r="AH1" s="42" t="s">
        <v>125</v>
      </c>
      <c r="AI1" s="42" t="s">
        <v>126</v>
      </c>
      <c r="AJ1" s="42" t="s">
        <v>127</v>
      </c>
      <c r="AK1" s="42" t="s">
        <v>128</v>
      </c>
      <c r="AL1" s="45" t="s">
        <v>129</v>
      </c>
      <c r="AM1" s="46" t="s">
        <v>130</v>
      </c>
      <c r="AN1" s="45" t="s">
        <v>131</v>
      </c>
      <c r="AO1" s="45" t="s">
        <v>132</v>
      </c>
      <c r="AP1" s="45" t="s">
        <v>133</v>
      </c>
      <c r="AQ1" s="45" t="s">
        <v>134</v>
      </c>
      <c r="AR1" s="45" t="s">
        <v>135</v>
      </c>
      <c r="AS1" s="45" t="s">
        <v>136</v>
      </c>
      <c r="AT1" s="42" t="s">
        <v>137</v>
      </c>
      <c r="AU1" s="42" t="s">
        <v>138</v>
      </c>
      <c r="AV1" s="42" t="s">
        <v>139</v>
      </c>
      <c r="AW1" s="42" t="s">
        <v>140</v>
      </c>
      <c r="AX1" s="42" t="s">
        <v>141</v>
      </c>
      <c r="AY1" s="42" t="s">
        <v>142</v>
      </c>
      <c r="AZ1" s="42" t="s">
        <v>143</v>
      </c>
      <c r="BA1" s="42" t="s">
        <v>144</v>
      </c>
      <c r="BB1" s="42" t="s">
        <v>145</v>
      </c>
      <c r="BC1" s="42" t="s">
        <v>146</v>
      </c>
      <c r="BD1" s="42" t="s">
        <v>147</v>
      </c>
      <c r="BE1" s="47" t="s">
        <v>148</v>
      </c>
      <c r="BF1" s="47" t="s">
        <v>149</v>
      </c>
      <c r="BG1" s="47" t="s">
        <v>150</v>
      </c>
      <c r="BH1" s="48" t="s">
        <v>151</v>
      </c>
      <c r="BI1" s="48" t="s">
        <v>152</v>
      </c>
      <c r="BJ1" s="48" t="s">
        <v>153</v>
      </c>
      <c r="BK1" s="48" t="s">
        <v>5</v>
      </c>
      <c r="BL1" s="48" t="s">
        <v>154</v>
      </c>
      <c r="BM1" s="48" t="s">
        <v>155</v>
      </c>
      <c r="BN1" s="48" t="s">
        <v>156</v>
      </c>
      <c r="BO1" s="48" t="s">
        <v>157</v>
      </c>
      <c r="BP1" s="48" t="s">
        <v>158</v>
      </c>
      <c r="BQ1" s="48" t="s">
        <v>159</v>
      </c>
      <c r="BR1" s="48" t="s">
        <v>160</v>
      </c>
      <c r="BS1" s="42" t="s">
        <v>445</v>
      </c>
      <c r="BT1" s="42" t="s">
        <v>39</v>
      </c>
      <c r="BU1" s="42" t="s">
        <v>446</v>
      </c>
      <c r="BV1" s="42" t="s">
        <v>437</v>
      </c>
    </row>
    <row r="2" spans="1:130" s="68" customFormat="1" ht="18" customHeight="1" x14ac:dyDescent="0.25">
      <c r="A2" s="72" t="str">
        <f>IF(Фамилия="","",Фамилия)</f>
        <v/>
      </c>
      <c r="B2" s="70" t="str">
        <f>IF(Имя="","",Имя)</f>
        <v/>
      </c>
      <c r="C2" s="70" t="str">
        <f>IF(Отчество="","",Отчество)</f>
        <v/>
      </c>
      <c r="D2" s="72" t="str">
        <f>CONCATENATE(CONCATENATE(A2," ",B2," ",C2))</f>
        <v xml:space="preserve">  </v>
      </c>
      <c r="E2" s="72" t="str">
        <f>CONCATENATE(Место_работы_1," ",Место_работы_2)</f>
        <v xml:space="preserve"> </v>
      </c>
      <c r="F2" s="70" t="str">
        <f>IF(Должность="","",Должность)</f>
        <v/>
      </c>
      <c r="G2" s="70" t="str">
        <f>IF(Специальность_сертификату="","",Специальность_сертификату)</f>
        <v/>
      </c>
      <c r="H2" s="70" t="str">
        <f>IF(Сертификат="","",Сертификат)</f>
        <v/>
      </c>
      <c r="I2" s="71" t="str">
        <f>IF(Дата_выдачи="","",DATE(YEAR(Дата_выдачи),MONTH(Дата_выдачи),DAY(Дата_выдачи)))</f>
        <v/>
      </c>
      <c r="J2" s="71" t="str">
        <f>IF(Дата_рождения="","",DATE(YEAR(Дата_рождения),MONTH(Дата_рождения),DAY(Дата_рождения)))</f>
        <v/>
      </c>
      <c r="K2" s="72" t="str">
        <f>IF(Пол="","",Пол)</f>
        <v/>
      </c>
      <c r="L2" s="72" t="str">
        <f>IF(СНИЛС="","",СНИЛС)</f>
        <v/>
      </c>
      <c r="M2" s="72" t="str">
        <f>IF(email="","",email)</f>
        <v/>
      </c>
      <c r="N2" s="72" t="str">
        <f>IF(Телефон="","",Телефон)</f>
        <v/>
      </c>
      <c r="O2" s="72" t="str">
        <f>IF(Индекс="","",Индекс)</f>
        <v/>
      </c>
      <c r="P2" s="72" t="str">
        <f>IF(Адрес="","",Адрес)</f>
        <v/>
      </c>
      <c r="Q2" s="72" t="str">
        <f>IF(Диплом="","",Диплом)</f>
        <v/>
      </c>
      <c r="R2" s="72" t="str">
        <f>IF(Факультет="","",Факультет)</f>
        <v/>
      </c>
      <c r="S2" s="72" t="str">
        <f>IF(Интерн_ординат="","",Интерн_ординат)</f>
        <v/>
      </c>
      <c r="T2" s="72" t="str">
        <f>IF(Специальность="","",Специальность)</f>
        <v/>
      </c>
      <c r="U2" s="72" t="str">
        <f>IF(Стаж_должности="","",Стаж_должности)</f>
        <v/>
      </c>
      <c r="V2" s="72" t="str">
        <f>IF(Стаж_специальности="","",Стаж_специальности)</f>
        <v/>
      </c>
      <c r="W2" s="86" t="str">
        <f xml:space="preserve"> IF(Вид_обучения="","",Вид_обучения)</f>
        <v/>
      </c>
      <c r="X2" s="72" t="str">
        <f>IF(Длит_в_часах="","",Длит_в_часах)</f>
        <v/>
      </c>
      <c r="Y2" s="72" t="str">
        <f>IF(Название_цикла="","",Название_цикла)</f>
        <v/>
      </c>
      <c r="Z2" s="72"/>
      <c r="AA2" s="71" t="str">
        <f>IF(Начало_обучения="","",Начало_обучения)</f>
        <v/>
      </c>
      <c r="AB2" s="71" t="str">
        <f>IF(Конец_обучения="","",Конец_обучения)</f>
        <v/>
      </c>
      <c r="AC2" s="72" t="str">
        <f>IF(Очн_дистанционн ="","",Очн_дистанционн)</f>
        <v/>
      </c>
      <c r="AD2" s="72"/>
      <c r="AE2" s="72" t="str">
        <f>IF(Вид_оплаты_обучения ="","",Вид_оплаты_обучения)</f>
        <v/>
      </c>
      <c r="AF2" s="72"/>
      <c r="AG2" s="72"/>
      <c r="AH2" s="72"/>
      <c r="AI2" s="72" t="str">
        <f>IF(ИНН_юрлица="","",ИНН_юрлица)</f>
        <v/>
      </c>
      <c r="AJ2" s="72" t="str">
        <f>IF(Плательщик ="","",Плательщик)</f>
        <v/>
      </c>
      <c r="AK2" s="72"/>
      <c r="AL2" s="72"/>
      <c r="BK2" s="68" t="str">
        <f>IF(Кафедра ="","",Кафедра)</f>
        <v/>
      </c>
      <c r="BS2" s="69" t="str">
        <f>IF(Специальность_обучения="","",Специальность_обучения)</f>
        <v/>
      </c>
      <c r="BT2" s="69" t="str">
        <f>IF(Место_обучения="","",Место_обучения)</f>
        <v/>
      </c>
      <c r="BU2" s="69" t="str">
        <f>IF(База_обучения="","",База_обучения)</f>
        <v/>
      </c>
      <c r="BV2" s="69" t="str">
        <f>IF(Образование="","",Образование)</f>
        <v/>
      </c>
      <c r="BW2" s="69"/>
      <c r="BX2" s="69"/>
      <c r="BY2" s="69"/>
      <c r="BZ2" s="69"/>
      <c r="CA2" s="69"/>
      <c r="CB2" s="69"/>
      <c r="CC2" s="69"/>
      <c r="CD2" s="69"/>
      <c r="CE2" s="69"/>
      <c r="CF2" s="69"/>
      <c r="CG2" s="69"/>
      <c r="CH2" s="69"/>
      <c r="CI2" s="69"/>
      <c r="CJ2" s="69"/>
      <c r="CK2" s="69"/>
      <c r="CL2" s="69"/>
      <c r="CM2" s="69"/>
      <c r="CN2" s="69"/>
      <c r="CO2" s="69"/>
      <c r="CP2" s="69"/>
      <c r="CQ2" s="69"/>
      <c r="CR2" s="69"/>
      <c r="CS2" s="69"/>
      <c r="CT2" s="69"/>
      <c r="CU2" s="69"/>
      <c r="CV2" s="69"/>
      <c r="CW2" s="69"/>
      <c r="CX2" s="69"/>
      <c r="CY2" s="69"/>
      <c r="CZ2" s="69"/>
      <c r="DA2" s="69"/>
      <c r="DB2" s="69"/>
      <c r="DC2" s="69"/>
      <c r="DD2" s="69"/>
      <c r="DE2" s="69"/>
      <c r="DF2" s="69"/>
      <c r="DG2" s="69"/>
      <c r="DH2" s="69"/>
      <c r="DI2" s="69"/>
      <c r="DJ2" s="69"/>
      <c r="DK2" s="69"/>
      <c r="DL2" s="69"/>
      <c r="DM2" s="69"/>
      <c r="DN2" s="69"/>
      <c r="DO2" s="69"/>
      <c r="DP2" s="69"/>
      <c r="DQ2" s="69"/>
      <c r="DR2" s="69"/>
      <c r="DS2" s="69"/>
      <c r="DT2" s="69"/>
      <c r="DU2" s="69"/>
      <c r="DV2" s="69"/>
      <c r="DW2" s="69"/>
      <c r="DX2" s="69"/>
      <c r="DY2" s="69"/>
      <c r="DZ2" s="69"/>
    </row>
    <row r="3" spans="1:130" customFormat="1" x14ac:dyDescent="0.25"/>
    <row r="4" spans="1:130" customFormat="1" x14ac:dyDescent="0.25"/>
    <row r="5" spans="1:130" customFormat="1" ht="19.5" customHeight="1" x14ac:dyDescent="0.25"/>
    <row r="6" spans="1:130" customFormat="1" x14ac:dyDescent="0.25"/>
    <row r="7" spans="1:130" customFormat="1" x14ac:dyDescent="0.25"/>
    <row r="8" spans="1:130" customFormat="1" x14ac:dyDescent="0.25"/>
    <row r="9" spans="1:130" customFormat="1" x14ac:dyDescent="0.25"/>
    <row r="10" spans="1:130" customFormat="1" x14ac:dyDescent="0.25"/>
    <row r="11" spans="1:130" customFormat="1" x14ac:dyDescent="0.25"/>
    <row r="12" spans="1:130" customFormat="1" x14ac:dyDescent="0.25"/>
    <row r="13" spans="1:130" customFormat="1" x14ac:dyDescent="0.25"/>
  </sheetData>
  <customSheetViews>
    <customSheetView guid="{72873BB0-B661-4720-B5B4-2EB8D1878E7C}" showPageBreaks="1">
      <selection activeCell="A2" sqref="A2"/>
      <pageMargins left="0.7" right="0.7" top="0.75" bottom="0.75" header="0.3" footer="0.3"/>
      <pageSetup paperSize="9" orientation="portrait" r:id="rId1"/>
    </customSheetView>
    <customSheetView guid="{0FEA4E74-1606-4183-BFDB-E3384F70B7E0}">
      <selection activeCell="A2" sqref="A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Q102"/>
  <sheetViews>
    <sheetView topLeftCell="N1" workbookViewId="0">
      <selection activeCell="E5" sqref="E5"/>
    </sheetView>
  </sheetViews>
  <sheetFormatPr defaultRowHeight="15" x14ac:dyDescent="0.25"/>
  <cols>
    <col min="1" max="1" width="15.140625" bestFit="1" customWidth="1"/>
    <col min="2" max="2" width="16" bestFit="1" customWidth="1"/>
    <col min="3" max="3" width="54.85546875" customWidth="1"/>
    <col min="5" max="5" width="16.7109375" bestFit="1" customWidth="1"/>
    <col min="6" max="6" width="38.140625" customWidth="1"/>
    <col min="7" max="7" width="41.140625" customWidth="1"/>
    <col min="8" max="8" width="45.28515625" customWidth="1"/>
    <col min="9" max="9" width="26" style="9" bestFit="1" customWidth="1"/>
    <col min="10" max="10" width="20.85546875" style="9" bestFit="1" customWidth="1"/>
    <col min="11" max="11" width="9.140625" style="9"/>
    <col min="12" max="12" width="20.85546875" style="9" bestFit="1" customWidth="1"/>
    <col min="13" max="13" width="15.85546875" style="9" customWidth="1"/>
    <col min="14" max="14" width="23.140625" style="9" customWidth="1"/>
    <col min="15" max="15" width="29.28515625" customWidth="1"/>
    <col min="16" max="16" width="34.28515625" style="9" customWidth="1"/>
    <col min="17" max="16384" width="9.140625" style="9"/>
  </cols>
  <sheetData>
    <row r="1" spans="1:17" x14ac:dyDescent="0.25">
      <c r="A1" s="22" t="s">
        <v>27</v>
      </c>
      <c r="B1" s="22" t="s">
        <v>39</v>
      </c>
      <c r="C1" s="23" t="s">
        <v>4</v>
      </c>
      <c r="D1" s="24" t="s">
        <v>19</v>
      </c>
      <c r="E1" s="25" t="s">
        <v>181</v>
      </c>
      <c r="F1" s="26" t="s">
        <v>3</v>
      </c>
      <c r="G1" s="24" t="s">
        <v>27</v>
      </c>
      <c r="H1" s="27" t="s">
        <v>40</v>
      </c>
      <c r="I1" s="27" t="s">
        <v>164</v>
      </c>
      <c r="J1" s="27" t="s">
        <v>166</v>
      </c>
      <c r="K1" s="27" t="s">
        <v>127</v>
      </c>
      <c r="L1" s="27" t="s">
        <v>436</v>
      </c>
      <c r="M1" s="27" t="s">
        <v>437</v>
      </c>
      <c r="N1" s="27" t="s">
        <v>773</v>
      </c>
      <c r="O1" s="27" t="s">
        <v>440</v>
      </c>
      <c r="P1" s="27" t="s">
        <v>655</v>
      </c>
      <c r="Q1" s="95" t="s">
        <v>995</v>
      </c>
    </row>
    <row r="2" spans="1:17" ht="15.75" x14ac:dyDescent="0.25">
      <c r="A2" s="28" t="s">
        <v>41</v>
      </c>
      <c r="B2" s="29" t="s">
        <v>42</v>
      </c>
      <c r="C2" s="66" t="s">
        <v>684</v>
      </c>
      <c r="D2" s="31" t="s">
        <v>43</v>
      </c>
      <c r="E2" s="32" t="s">
        <v>28</v>
      </c>
      <c r="F2" s="30" t="s">
        <v>44</v>
      </c>
      <c r="G2" s="39" t="s">
        <v>99</v>
      </c>
      <c r="H2" s="33" t="s">
        <v>426</v>
      </c>
      <c r="I2" s="9" t="s">
        <v>174</v>
      </c>
      <c r="J2" s="9">
        <v>9</v>
      </c>
      <c r="K2" s="9" t="s">
        <v>168</v>
      </c>
      <c r="L2" s="9" t="s">
        <v>428</v>
      </c>
      <c r="M2" s="9" t="s">
        <v>438</v>
      </c>
      <c r="N2" s="9" t="s">
        <v>441</v>
      </c>
      <c r="O2" s="9" t="s">
        <v>774</v>
      </c>
      <c r="P2" s="66" t="s">
        <v>428</v>
      </c>
      <c r="Q2" s="9" t="s">
        <v>996</v>
      </c>
    </row>
    <row r="3" spans="1:17" ht="15.75" x14ac:dyDescent="0.25">
      <c r="A3" s="33" t="s">
        <v>45</v>
      </c>
      <c r="B3" s="34" t="s">
        <v>46</v>
      </c>
      <c r="C3" s="66" t="s">
        <v>685</v>
      </c>
      <c r="D3" s="36" t="s">
        <v>47</v>
      </c>
      <c r="E3" s="37" t="s">
        <v>29</v>
      </c>
      <c r="F3" s="35" t="s">
        <v>48</v>
      </c>
      <c r="G3" s="32" t="s">
        <v>49</v>
      </c>
      <c r="H3" s="38" t="s">
        <v>790</v>
      </c>
      <c r="I3" s="9" t="s">
        <v>165</v>
      </c>
      <c r="J3" s="9">
        <v>18</v>
      </c>
      <c r="K3" s="9" t="s">
        <v>167</v>
      </c>
      <c r="L3" s="9" t="s">
        <v>427</v>
      </c>
      <c r="M3" s="9" t="s">
        <v>439</v>
      </c>
      <c r="N3" s="9" t="s">
        <v>442</v>
      </c>
      <c r="O3" s="9" t="s">
        <v>775</v>
      </c>
      <c r="P3" s="66" t="s">
        <v>656</v>
      </c>
      <c r="Q3" s="9" t="s">
        <v>997</v>
      </c>
    </row>
    <row r="4" spans="1:17" ht="15.75" x14ac:dyDescent="0.25">
      <c r="A4" s="34" t="s">
        <v>419</v>
      </c>
      <c r="B4" t="s">
        <v>169</v>
      </c>
      <c r="C4" s="66" t="s">
        <v>686</v>
      </c>
      <c r="D4" s="34"/>
      <c r="E4" s="67" t="s">
        <v>791</v>
      </c>
      <c r="F4" s="35" t="s">
        <v>50</v>
      </c>
      <c r="G4" s="37" t="s">
        <v>51</v>
      </c>
      <c r="H4" s="33" t="s">
        <v>729</v>
      </c>
      <c r="I4" s="9" t="s">
        <v>177</v>
      </c>
      <c r="J4" s="9">
        <v>36</v>
      </c>
      <c r="K4" s="9" t="s">
        <v>178</v>
      </c>
      <c r="L4" s="9" t="s">
        <v>426</v>
      </c>
      <c r="P4" s="66" t="s">
        <v>657</v>
      </c>
      <c r="Q4" s="9" t="s">
        <v>998</v>
      </c>
    </row>
    <row r="5" spans="1:17" ht="12.75" customHeight="1" x14ac:dyDescent="0.25">
      <c r="C5" s="66" t="s">
        <v>687</v>
      </c>
      <c r="E5" s="67" t="s">
        <v>1029</v>
      </c>
      <c r="F5" s="35" t="s">
        <v>52</v>
      </c>
      <c r="G5" s="37" t="s">
        <v>163</v>
      </c>
      <c r="H5" s="49" t="s">
        <v>677</v>
      </c>
      <c r="J5" s="9">
        <v>72</v>
      </c>
      <c r="L5" s="9" t="s">
        <v>429</v>
      </c>
      <c r="P5" s="66" t="s">
        <v>658</v>
      </c>
      <c r="Q5" s="9" t="s">
        <v>999</v>
      </c>
    </row>
    <row r="6" spans="1:17" ht="14.25" customHeight="1" x14ac:dyDescent="0.25">
      <c r="C6" s="66" t="s">
        <v>657</v>
      </c>
      <c r="F6" s="35" t="s">
        <v>53</v>
      </c>
      <c r="G6" s="34"/>
      <c r="H6" s="38" t="s">
        <v>435</v>
      </c>
      <c r="J6" s="9">
        <v>144</v>
      </c>
      <c r="L6" s="9" t="s">
        <v>431</v>
      </c>
      <c r="P6" s="66" t="s">
        <v>659</v>
      </c>
      <c r="Q6" s="9" t="s">
        <v>1000</v>
      </c>
    </row>
    <row r="7" spans="1:17" ht="15.75" x14ac:dyDescent="0.25">
      <c r="C7" s="66" t="s">
        <v>688</v>
      </c>
      <c r="F7" s="35" t="s">
        <v>54</v>
      </c>
      <c r="G7" s="34"/>
      <c r="H7" s="33" t="s">
        <v>430</v>
      </c>
      <c r="J7" s="9">
        <v>288</v>
      </c>
      <c r="L7" s="9" t="s">
        <v>430</v>
      </c>
      <c r="P7" s="66" t="s">
        <v>660</v>
      </c>
      <c r="Q7" s="9" t="s">
        <v>1001</v>
      </c>
    </row>
    <row r="8" spans="1:17" ht="15.75" x14ac:dyDescent="0.25">
      <c r="C8" s="66" t="s">
        <v>689</v>
      </c>
      <c r="F8" s="35" t="s">
        <v>55</v>
      </c>
      <c r="G8" s="34"/>
      <c r="H8" s="38" t="s">
        <v>650</v>
      </c>
      <c r="J8" s="9">
        <v>500</v>
      </c>
      <c r="L8" s="9" t="s">
        <v>432</v>
      </c>
      <c r="P8" s="66" t="s">
        <v>661</v>
      </c>
      <c r="Q8" s="9" t="s">
        <v>1002</v>
      </c>
    </row>
    <row r="9" spans="1:17" ht="15.75" x14ac:dyDescent="0.25">
      <c r="C9" s="66" t="s">
        <v>690</v>
      </c>
      <c r="F9" s="35" t="s">
        <v>56</v>
      </c>
      <c r="G9" s="34"/>
      <c r="J9" s="9">
        <v>504</v>
      </c>
      <c r="L9" s="9" t="s">
        <v>433</v>
      </c>
      <c r="P9" s="66" t="s">
        <v>662</v>
      </c>
      <c r="Q9" s="9" t="s">
        <v>1003</v>
      </c>
    </row>
    <row r="10" spans="1:17" ht="15.75" x14ac:dyDescent="0.25">
      <c r="C10" s="66" t="s">
        <v>691</v>
      </c>
      <c r="F10" s="35" t="s">
        <v>57</v>
      </c>
      <c r="G10" s="34"/>
      <c r="L10" s="9" t="s">
        <v>434</v>
      </c>
      <c r="P10" s="66" t="s">
        <v>427</v>
      </c>
      <c r="Q10" s="9" t="s">
        <v>1004</v>
      </c>
    </row>
    <row r="11" spans="1:17" ht="15.75" x14ac:dyDescent="0.25">
      <c r="C11" s="66" t="s">
        <v>692</v>
      </c>
      <c r="F11" s="35" t="s">
        <v>58</v>
      </c>
      <c r="L11" s="9" t="s">
        <v>435</v>
      </c>
      <c r="P11" s="66" t="s">
        <v>663</v>
      </c>
      <c r="Q11" s="9" t="s">
        <v>1005</v>
      </c>
    </row>
    <row r="12" spans="1:17" ht="15.75" x14ac:dyDescent="0.25">
      <c r="C12" s="66" t="s">
        <v>693</v>
      </c>
      <c r="F12" s="35" t="s">
        <v>59</v>
      </c>
      <c r="L12" s="9" t="s">
        <v>650</v>
      </c>
      <c r="P12" s="66" t="s">
        <v>664</v>
      </c>
      <c r="Q12" s="9" t="s">
        <v>1006</v>
      </c>
    </row>
    <row r="13" spans="1:17" ht="15.75" x14ac:dyDescent="0.25">
      <c r="C13" s="66" t="s">
        <v>694</v>
      </c>
      <c r="F13" s="35" t="s">
        <v>60</v>
      </c>
      <c r="P13" s="66" t="s">
        <v>426</v>
      </c>
      <c r="Q13" s="9" t="s">
        <v>1007</v>
      </c>
    </row>
    <row r="14" spans="1:17" ht="15.75" x14ac:dyDescent="0.25">
      <c r="C14" s="66" t="s">
        <v>695</v>
      </c>
      <c r="F14" s="35" t="s">
        <v>61</v>
      </c>
      <c r="P14" s="66" t="s">
        <v>665</v>
      </c>
    </row>
    <row r="15" spans="1:17" ht="15.75" x14ac:dyDescent="0.25">
      <c r="C15" s="66" t="s">
        <v>696</v>
      </c>
      <c r="F15" s="35" t="s">
        <v>62</v>
      </c>
      <c r="P15" s="66" t="s">
        <v>666</v>
      </c>
    </row>
    <row r="16" spans="1:17" ht="15.75" x14ac:dyDescent="0.25">
      <c r="C16" s="66" t="s">
        <v>659</v>
      </c>
      <c r="F16" s="35" t="s">
        <v>63</v>
      </c>
      <c r="P16" s="66" t="s">
        <v>667</v>
      </c>
    </row>
    <row r="17" spans="3:16" ht="15.75" x14ac:dyDescent="0.25">
      <c r="C17" s="66" t="s">
        <v>697</v>
      </c>
      <c r="F17" s="35" t="s">
        <v>64</v>
      </c>
      <c r="P17" s="66" t="s">
        <v>431</v>
      </c>
    </row>
    <row r="18" spans="3:16" ht="15.75" x14ac:dyDescent="0.25">
      <c r="C18" s="66" t="s">
        <v>698</v>
      </c>
      <c r="F18" s="35" t="s">
        <v>65</v>
      </c>
      <c r="P18" s="66" t="s">
        <v>668</v>
      </c>
    </row>
    <row r="19" spans="3:16" ht="15.75" x14ac:dyDescent="0.25">
      <c r="C19" s="66" t="s">
        <v>699</v>
      </c>
      <c r="F19" s="35" t="s">
        <v>66</v>
      </c>
      <c r="P19" s="66" t="s">
        <v>669</v>
      </c>
    </row>
    <row r="20" spans="3:16" ht="15.75" x14ac:dyDescent="0.25">
      <c r="C20" s="66" t="s">
        <v>700</v>
      </c>
      <c r="F20" s="35" t="s">
        <v>67</v>
      </c>
      <c r="P20" s="66" t="s">
        <v>670</v>
      </c>
    </row>
    <row r="21" spans="3:16" ht="15.75" x14ac:dyDescent="0.25">
      <c r="C21" s="66" t="s">
        <v>701</v>
      </c>
      <c r="F21" s="35" t="s">
        <v>68</v>
      </c>
      <c r="P21" s="66" t="s">
        <v>671</v>
      </c>
    </row>
    <row r="22" spans="3:16" ht="15.75" x14ac:dyDescent="0.25">
      <c r="C22" s="66" t="s">
        <v>702</v>
      </c>
      <c r="F22" s="35" t="s">
        <v>69</v>
      </c>
      <c r="P22" s="66" t="s">
        <v>672</v>
      </c>
    </row>
    <row r="23" spans="3:16" ht="15.75" x14ac:dyDescent="0.25">
      <c r="C23" s="66" t="s">
        <v>703</v>
      </c>
      <c r="F23" s="35" t="s">
        <v>70</v>
      </c>
      <c r="P23" s="66" t="s">
        <v>673</v>
      </c>
    </row>
    <row r="24" spans="3:16" ht="15.75" x14ac:dyDescent="0.25">
      <c r="C24" s="66" t="s">
        <v>662</v>
      </c>
      <c r="F24" s="35" t="s">
        <v>71</v>
      </c>
      <c r="P24" s="66" t="s">
        <v>430</v>
      </c>
    </row>
    <row r="25" spans="3:16" ht="15.75" x14ac:dyDescent="0.25">
      <c r="C25" s="66" t="s">
        <v>704</v>
      </c>
      <c r="F25" s="35" t="s">
        <v>72</v>
      </c>
      <c r="P25" s="66" t="s">
        <v>674</v>
      </c>
    </row>
    <row r="26" spans="3:16" ht="15.75" x14ac:dyDescent="0.25">
      <c r="C26" s="66" t="s">
        <v>705</v>
      </c>
      <c r="F26" s="35" t="s">
        <v>73</v>
      </c>
      <c r="P26" s="66" t="s">
        <v>675</v>
      </c>
    </row>
    <row r="27" spans="3:16" ht="15.75" x14ac:dyDescent="0.25">
      <c r="C27" s="66" t="s">
        <v>706</v>
      </c>
      <c r="F27" s="35" t="s">
        <v>74</v>
      </c>
      <c r="P27" s="66" t="s">
        <v>676</v>
      </c>
    </row>
    <row r="28" spans="3:16" ht="15.75" x14ac:dyDescent="0.25">
      <c r="C28" s="66" t="s">
        <v>707</v>
      </c>
      <c r="F28" s="35" t="s">
        <v>75</v>
      </c>
      <c r="P28" s="66" t="s">
        <v>677</v>
      </c>
    </row>
    <row r="29" spans="3:16" ht="15.75" x14ac:dyDescent="0.25">
      <c r="C29" s="66" t="s">
        <v>708</v>
      </c>
      <c r="F29" s="35" t="s">
        <v>76</v>
      </c>
      <c r="P29" s="66" t="s">
        <v>433</v>
      </c>
    </row>
    <row r="30" spans="3:16" ht="15.75" x14ac:dyDescent="0.25">
      <c r="C30" s="66" t="s">
        <v>709</v>
      </c>
      <c r="F30" s="35" t="s">
        <v>77</v>
      </c>
      <c r="P30" s="66" t="s">
        <v>678</v>
      </c>
    </row>
    <row r="31" spans="3:16" ht="15.75" x14ac:dyDescent="0.25">
      <c r="C31" s="66" t="s">
        <v>710</v>
      </c>
      <c r="F31" s="35" t="s">
        <v>78</v>
      </c>
      <c r="P31" s="66" t="s">
        <v>679</v>
      </c>
    </row>
    <row r="32" spans="3:16" ht="15.75" x14ac:dyDescent="0.25">
      <c r="C32" s="66" t="s">
        <v>711</v>
      </c>
      <c r="F32" s="35" t="s">
        <v>79</v>
      </c>
      <c r="P32" s="66" t="s">
        <v>435</v>
      </c>
    </row>
    <row r="33" spans="3:16" ht="15.75" x14ac:dyDescent="0.25">
      <c r="C33" s="66" t="s">
        <v>712</v>
      </c>
      <c r="F33" s="35" t="s">
        <v>80</v>
      </c>
      <c r="P33" s="66" t="s">
        <v>680</v>
      </c>
    </row>
    <row r="34" spans="3:16" ht="15.75" x14ac:dyDescent="0.25">
      <c r="C34" s="66" t="s">
        <v>713</v>
      </c>
      <c r="F34" s="35" t="s">
        <v>81</v>
      </c>
      <c r="P34" s="66" t="s">
        <v>681</v>
      </c>
    </row>
    <row r="35" spans="3:16" ht="15.75" x14ac:dyDescent="0.25">
      <c r="C35" s="66" t="s">
        <v>714</v>
      </c>
      <c r="F35" s="35" t="s">
        <v>82</v>
      </c>
      <c r="P35" s="66" t="s">
        <v>682</v>
      </c>
    </row>
    <row r="36" spans="3:16" ht="15.75" x14ac:dyDescent="0.25">
      <c r="C36" s="66" t="s">
        <v>715</v>
      </c>
      <c r="F36" s="35" t="s">
        <v>83</v>
      </c>
      <c r="P36" s="66" t="s">
        <v>683</v>
      </c>
    </row>
    <row r="37" spans="3:16" ht="15.75" x14ac:dyDescent="0.25">
      <c r="C37" s="66" t="s">
        <v>716</v>
      </c>
      <c r="F37" s="35" t="s">
        <v>84</v>
      </c>
    </row>
    <row r="38" spans="3:16" ht="15.75" x14ac:dyDescent="0.25">
      <c r="C38" s="66" t="s">
        <v>717</v>
      </c>
      <c r="F38" s="35" t="s">
        <v>85</v>
      </c>
    </row>
    <row r="39" spans="3:16" ht="15.75" x14ac:dyDescent="0.25">
      <c r="C39" s="66" t="s">
        <v>718</v>
      </c>
      <c r="F39" s="35" t="s">
        <v>86</v>
      </c>
    </row>
    <row r="40" spans="3:16" ht="15.75" x14ac:dyDescent="0.25">
      <c r="C40" s="66" t="s">
        <v>719</v>
      </c>
      <c r="F40" s="35" t="s">
        <v>87</v>
      </c>
    </row>
    <row r="41" spans="3:16" ht="30" x14ac:dyDescent="0.25">
      <c r="C41" s="66" t="s">
        <v>720</v>
      </c>
      <c r="F41" s="35" t="s">
        <v>88</v>
      </c>
    </row>
    <row r="42" spans="3:16" ht="15.75" x14ac:dyDescent="0.25">
      <c r="C42" s="66" t="s">
        <v>721</v>
      </c>
      <c r="F42" s="35" t="s">
        <v>89</v>
      </c>
    </row>
    <row r="43" spans="3:16" ht="15.75" x14ac:dyDescent="0.25">
      <c r="C43" s="66" t="s">
        <v>722</v>
      </c>
      <c r="F43" s="35" t="s">
        <v>90</v>
      </c>
    </row>
    <row r="44" spans="3:16" ht="15.75" x14ac:dyDescent="0.25">
      <c r="C44" s="66" t="s">
        <v>723</v>
      </c>
      <c r="F44" s="35" t="s">
        <v>91</v>
      </c>
    </row>
    <row r="45" spans="3:16" ht="15.75" x14ac:dyDescent="0.25">
      <c r="C45" s="66" t="s">
        <v>724</v>
      </c>
      <c r="F45" s="35" t="s">
        <v>92</v>
      </c>
    </row>
    <row r="46" spans="3:16" ht="15.75" x14ac:dyDescent="0.25">
      <c r="C46" s="66" t="s">
        <v>725</v>
      </c>
      <c r="F46" s="35" t="s">
        <v>93</v>
      </c>
    </row>
    <row r="47" spans="3:16" ht="15.75" x14ac:dyDescent="0.25">
      <c r="C47" s="66" t="s">
        <v>726</v>
      </c>
      <c r="F47" s="35" t="s">
        <v>94</v>
      </c>
    </row>
    <row r="48" spans="3:16" ht="15.75" x14ac:dyDescent="0.25">
      <c r="C48" s="66" t="s">
        <v>727</v>
      </c>
      <c r="F48" s="35" t="s">
        <v>95</v>
      </c>
    </row>
    <row r="49" spans="3:6" ht="15.75" x14ac:dyDescent="0.25">
      <c r="C49" s="66" t="s">
        <v>728</v>
      </c>
      <c r="F49" s="35" t="s">
        <v>96</v>
      </c>
    </row>
    <row r="50" spans="3:6" ht="15.75" x14ac:dyDescent="0.25">
      <c r="C50" s="66" t="s">
        <v>729</v>
      </c>
      <c r="F50" s="40" t="s">
        <v>97</v>
      </c>
    </row>
    <row r="51" spans="3:6" ht="15.75" x14ac:dyDescent="0.25">
      <c r="C51" s="66" t="s">
        <v>730</v>
      </c>
      <c r="F51" s="41" t="s">
        <v>98</v>
      </c>
    </row>
    <row r="52" spans="3:6" ht="15.75" x14ac:dyDescent="0.25">
      <c r="C52" s="66" t="s">
        <v>731</v>
      </c>
    </row>
    <row r="53" spans="3:6" ht="15.75" x14ac:dyDescent="0.25">
      <c r="C53" s="66" t="s">
        <v>732</v>
      </c>
    </row>
    <row r="54" spans="3:6" ht="15.75" x14ac:dyDescent="0.25">
      <c r="C54" s="66" t="s">
        <v>733</v>
      </c>
    </row>
    <row r="55" spans="3:6" ht="15.75" x14ac:dyDescent="0.25">
      <c r="C55" s="66" t="s">
        <v>734</v>
      </c>
    </row>
    <row r="56" spans="3:6" ht="15.75" x14ac:dyDescent="0.25">
      <c r="C56" s="66" t="s">
        <v>735</v>
      </c>
    </row>
    <row r="57" spans="3:6" ht="15.75" x14ac:dyDescent="0.25">
      <c r="C57" s="66" t="s">
        <v>736</v>
      </c>
    </row>
    <row r="58" spans="3:6" ht="15.75" x14ac:dyDescent="0.25">
      <c r="C58" s="66" t="s">
        <v>737</v>
      </c>
    </row>
    <row r="59" spans="3:6" ht="15.75" x14ac:dyDescent="0.25">
      <c r="C59" s="66" t="s">
        <v>738</v>
      </c>
    </row>
    <row r="60" spans="3:6" ht="15.75" x14ac:dyDescent="0.25">
      <c r="C60" s="66" t="s">
        <v>739</v>
      </c>
    </row>
    <row r="61" spans="3:6" ht="15.75" x14ac:dyDescent="0.25">
      <c r="C61" s="66" t="s">
        <v>673</v>
      </c>
    </row>
    <row r="62" spans="3:6" ht="15.75" x14ac:dyDescent="0.25">
      <c r="C62" s="66" t="s">
        <v>740</v>
      </c>
    </row>
    <row r="63" spans="3:6" ht="15.75" x14ac:dyDescent="0.25">
      <c r="C63" s="66" t="s">
        <v>741</v>
      </c>
    </row>
    <row r="64" spans="3:6" ht="15.75" x14ac:dyDescent="0.25">
      <c r="C64" s="66" t="s">
        <v>742</v>
      </c>
    </row>
    <row r="65" spans="3:3" ht="15.75" x14ac:dyDescent="0.25">
      <c r="C65" s="66" t="s">
        <v>743</v>
      </c>
    </row>
    <row r="66" spans="3:3" ht="15.75" x14ac:dyDescent="0.25">
      <c r="C66" s="66" t="s">
        <v>744</v>
      </c>
    </row>
    <row r="67" spans="3:3" ht="15.75" x14ac:dyDescent="0.25">
      <c r="C67" s="66" t="s">
        <v>745</v>
      </c>
    </row>
    <row r="68" spans="3:3" ht="15.75" x14ac:dyDescent="0.25">
      <c r="C68" s="66" t="s">
        <v>746</v>
      </c>
    </row>
    <row r="69" spans="3:3" ht="15.75" x14ac:dyDescent="0.25">
      <c r="C69" s="66" t="s">
        <v>747</v>
      </c>
    </row>
    <row r="70" spans="3:3" ht="15.75" x14ac:dyDescent="0.25">
      <c r="C70" s="66" t="s">
        <v>748</v>
      </c>
    </row>
    <row r="71" spans="3:3" ht="15.75" x14ac:dyDescent="0.25">
      <c r="C71" s="66" t="s">
        <v>433</v>
      </c>
    </row>
    <row r="72" spans="3:3" ht="15.75" x14ac:dyDescent="0.25">
      <c r="C72" s="66" t="s">
        <v>749</v>
      </c>
    </row>
    <row r="73" spans="3:3" ht="15.75" x14ac:dyDescent="0.25">
      <c r="C73" s="66" t="s">
        <v>750</v>
      </c>
    </row>
    <row r="74" spans="3:3" ht="15.75" x14ac:dyDescent="0.25">
      <c r="C74" s="66" t="s">
        <v>679</v>
      </c>
    </row>
    <row r="75" spans="3:3" ht="15.75" x14ac:dyDescent="0.25">
      <c r="C75" s="66" t="s">
        <v>751</v>
      </c>
    </row>
    <row r="76" spans="3:3" ht="15.75" x14ac:dyDescent="0.25">
      <c r="C76" s="66" t="s">
        <v>752</v>
      </c>
    </row>
    <row r="77" spans="3:3" ht="15.75" x14ac:dyDescent="0.25">
      <c r="C77" s="66" t="s">
        <v>753</v>
      </c>
    </row>
    <row r="78" spans="3:3" ht="15.75" x14ac:dyDescent="0.25">
      <c r="C78" s="66" t="s">
        <v>754</v>
      </c>
    </row>
    <row r="79" spans="3:3" ht="15.75" x14ac:dyDescent="0.25">
      <c r="C79" s="66" t="s">
        <v>755</v>
      </c>
    </row>
    <row r="80" spans="3:3" ht="15.75" x14ac:dyDescent="0.25">
      <c r="C80" s="66" t="s">
        <v>756</v>
      </c>
    </row>
    <row r="81" spans="3:3" ht="15.75" x14ac:dyDescent="0.25">
      <c r="C81" s="66" t="s">
        <v>757</v>
      </c>
    </row>
    <row r="82" spans="3:3" ht="15.75" x14ac:dyDescent="0.25">
      <c r="C82" s="66" t="s">
        <v>758</v>
      </c>
    </row>
    <row r="83" spans="3:3" ht="15.75" x14ac:dyDescent="0.25">
      <c r="C83" s="66" t="s">
        <v>759</v>
      </c>
    </row>
    <row r="84" spans="3:3" ht="15.75" x14ac:dyDescent="0.25">
      <c r="C84" s="66" t="s">
        <v>760</v>
      </c>
    </row>
    <row r="85" spans="3:3" ht="15.75" x14ac:dyDescent="0.25">
      <c r="C85" s="66" t="s">
        <v>761</v>
      </c>
    </row>
    <row r="86" spans="3:3" ht="15.75" x14ac:dyDescent="0.25">
      <c r="C86" s="66" t="s">
        <v>762</v>
      </c>
    </row>
    <row r="87" spans="3:3" ht="15.75" x14ac:dyDescent="0.25">
      <c r="C87" s="66" t="s">
        <v>763</v>
      </c>
    </row>
    <row r="88" spans="3:3" ht="15.75" x14ac:dyDescent="0.25">
      <c r="C88" s="66" t="s">
        <v>680</v>
      </c>
    </row>
    <row r="89" spans="3:3" ht="15.75" x14ac:dyDescent="0.25">
      <c r="C89" s="66" t="s">
        <v>764</v>
      </c>
    </row>
    <row r="90" spans="3:3" ht="15.75" x14ac:dyDescent="0.25">
      <c r="C90" s="66" t="s">
        <v>681</v>
      </c>
    </row>
    <row r="91" spans="3:3" ht="15.75" x14ac:dyDescent="0.25">
      <c r="C91" s="66" t="s">
        <v>765</v>
      </c>
    </row>
    <row r="92" spans="3:3" ht="15.75" x14ac:dyDescent="0.25">
      <c r="C92" s="66" t="s">
        <v>766</v>
      </c>
    </row>
    <row r="93" spans="3:3" ht="15.75" x14ac:dyDescent="0.25">
      <c r="C93" s="66" t="s">
        <v>767</v>
      </c>
    </row>
    <row r="94" spans="3:3" ht="15.75" x14ac:dyDescent="0.25">
      <c r="C94" s="66" t="s">
        <v>768</v>
      </c>
    </row>
    <row r="95" spans="3:3" ht="15.75" x14ac:dyDescent="0.25">
      <c r="C95" s="66" t="s">
        <v>769</v>
      </c>
    </row>
    <row r="96" spans="3:3" ht="15.75" x14ac:dyDescent="0.25">
      <c r="C96" s="66" t="s">
        <v>426</v>
      </c>
    </row>
    <row r="97" spans="3:3" ht="15.75" x14ac:dyDescent="0.25">
      <c r="C97" s="66" t="s">
        <v>429</v>
      </c>
    </row>
    <row r="98" spans="3:3" ht="15.75" x14ac:dyDescent="0.25">
      <c r="C98" s="66" t="s">
        <v>770</v>
      </c>
    </row>
    <row r="99" spans="3:3" ht="15.75" x14ac:dyDescent="0.25">
      <c r="C99" s="66" t="s">
        <v>771</v>
      </c>
    </row>
    <row r="100" spans="3:3" ht="15.75" x14ac:dyDescent="0.25">
      <c r="C100" s="66" t="s">
        <v>772</v>
      </c>
    </row>
    <row r="101" spans="3:3" ht="15.75" x14ac:dyDescent="0.25">
      <c r="C101" s="66" t="s">
        <v>430</v>
      </c>
    </row>
    <row r="102" spans="3:3" ht="15.75" x14ac:dyDescent="0.25">
      <c r="C102" s="66" t="s">
        <v>435</v>
      </c>
    </row>
  </sheetData>
  <sortState ref="L2:L11">
    <sortCondition ref="L2"/>
  </sortState>
  <customSheetViews>
    <customSheetView guid="{72873BB0-B661-4720-B5B4-2EB8D1878E7C}" showPageBreaks="1" topLeftCell="I1">
      <selection activeCell="Q7" sqref="Q7"/>
      <pageMargins left="0.7" right="0.7" top="0.75" bottom="0.75" header="0.3" footer="0.3"/>
      <pageSetup paperSize="9" orientation="portrait" r:id="rId1"/>
    </customSheetView>
    <customSheetView guid="{0FEA4E74-1606-4183-BFDB-E3384F70B7E0}" topLeftCell="H1">
      <selection activeCell="P1" sqref="P1"/>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AO182"/>
  <sheetViews>
    <sheetView topLeftCell="K51" workbookViewId="0">
      <selection activeCell="L57" sqref="L57"/>
    </sheetView>
  </sheetViews>
  <sheetFormatPr defaultRowHeight="15" x14ac:dyDescent="0.25"/>
  <cols>
    <col min="1" max="1" width="37.42578125" style="55" customWidth="1"/>
    <col min="2" max="2" width="50.140625" style="55" customWidth="1"/>
    <col min="3" max="3" width="48.140625" style="54" customWidth="1"/>
    <col min="4" max="4" width="49.5703125" style="54" customWidth="1"/>
    <col min="5" max="5" width="36.7109375" style="54" customWidth="1"/>
    <col min="6" max="6" width="60.42578125" style="54" customWidth="1"/>
    <col min="7" max="7" width="49.140625" style="54" customWidth="1"/>
    <col min="8" max="8" width="44.28515625" style="54" customWidth="1"/>
    <col min="9" max="9" width="40.28515625" style="54" customWidth="1"/>
    <col min="10" max="10" width="42" style="54" customWidth="1"/>
    <col min="11" max="11" width="40.42578125" style="54" customWidth="1"/>
    <col min="12" max="12" width="38.140625" style="54" customWidth="1"/>
    <col min="13" max="13" width="45.7109375" style="54" customWidth="1"/>
    <col min="14" max="14" width="44.42578125" style="54" bestFit="1" customWidth="1"/>
    <col min="15" max="15" width="46.42578125" style="54" bestFit="1" customWidth="1"/>
    <col min="16" max="16" width="41" style="54" bestFit="1" customWidth="1"/>
    <col min="17" max="17" width="28" style="54" bestFit="1" customWidth="1"/>
    <col min="18" max="18" width="29.28515625" style="54" bestFit="1" customWidth="1"/>
    <col min="19" max="19" width="41.140625" style="54" customWidth="1"/>
    <col min="20" max="20" width="37.5703125" style="54" bestFit="1" customWidth="1"/>
    <col min="21" max="21" width="35.140625" style="54" customWidth="1"/>
    <col min="22" max="22" width="28.7109375" style="54" bestFit="1" customWidth="1"/>
    <col min="23" max="23" width="36.42578125" style="54" bestFit="1" customWidth="1"/>
    <col min="24" max="24" width="33.28515625" style="54" bestFit="1" customWidth="1"/>
    <col min="25" max="25" width="40.28515625" style="54" customWidth="1"/>
    <col min="26" max="26" width="37" style="54" bestFit="1" customWidth="1"/>
    <col min="27" max="27" width="31.28515625" style="54" bestFit="1" customWidth="1"/>
    <col min="28" max="28" width="45" style="54" bestFit="1" customWidth="1"/>
    <col min="29" max="29" width="37.28515625" style="54" bestFit="1" customWidth="1"/>
    <col min="30" max="30" width="38.85546875" style="54" customWidth="1"/>
    <col min="31" max="31" width="48.42578125" style="54" customWidth="1"/>
    <col min="32" max="32" width="41.140625" style="54" customWidth="1"/>
    <col min="33" max="33" width="27.85546875" style="54" customWidth="1"/>
    <col min="34" max="34" width="23" style="54" customWidth="1"/>
    <col min="35" max="35" width="36.140625" style="54" customWidth="1"/>
    <col min="36" max="36" width="34" style="54" customWidth="1"/>
    <col min="37" max="37" width="33.42578125" style="55" customWidth="1"/>
    <col min="38" max="38" width="38.28515625" style="55" customWidth="1"/>
    <col min="39" max="39" width="31.140625" style="55" customWidth="1"/>
    <col min="40" max="40" width="21" style="55" customWidth="1"/>
    <col min="41" max="41" width="41.28515625" style="55" customWidth="1"/>
    <col min="42" max="16384" width="9.140625" style="55"/>
  </cols>
  <sheetData>
    <row r="1" spans="1:41" ht="45.75" thickBot="1" x14ac:dyDescent="0.3">
      <c r="A1" s="51" t="s">
        <v>5</v>
      </c>
      <c r="B1" s="52" t="s">
        <v>182</v>
      </c>
      <c r="C1" s="53" t="str">
        <f>A2</f>
        <v>акушерства и гинекологии ФДПО</v>
      </c>
      <c r="D1" s="53" t="str">
        <f>A3</f>
        <v>анестезиологии и реаниматологии ФДПО</v>
      </c>
      <c r="E1" s="53" t="str">
        <f>A4</f>
        <v>болезней уха, горла, носа</v>
      </c>
      <c r="F1" s="53" t="str">
        <f>A5</f>
        <v>глазных болезней</v>
      </c>
      <c r="G1" s="53" t="str">
        <f>A6</f>
        <v>инфекционных болезней</v>
      </c>
      <c r="H1" s="53" t="str">
        <f>A7</f>
        <v>клинической лабораторной диагностики ФДПО</v>
      </c>
      <c r="I1" s="53" t="str">
        <f>A8</f>
        <v>клинической судебной медицины</v>
      </c>
      <c r="J1" s="53" t="str">
        <f>A9</f>
        <v>кожных и венерических болезней</v>
      </c>
      <c r="K1" s="53" t="str">
        <f>A10</f>
        <v>лучевой диагностики ФДПО</v>
      </c>
      <c r="L1" s="53" t="str">
        <f>A11</f>
        <v>медицинской реабилитации</v>
      </c>
      <c r="M1" s="53" t="str">
        <f>A12</f>
        <v>неврологии, психиатрии и наркологии ФДПО</v>
      </c>
      <c r="N1" s="53" t="str">
        <f>A13</f>
        <v>общей врачебной практики и геронтологии ФДПО</v>
      </c>
      <c r="O1" s="53" t="str">
        <f>A14</f>
        <v>общественного здоровья и здравоохранения ФДПО</v>
      </c>
      <c r="P1" s="53" t="str">
        <f>A15</f>
        <v>онкологии ФДПО</v>
      </c>
      <c r="Q1" s="53" t="str">
        <f>A16</f>
        <v>патологической анатомии</v>
      </c>
      <c r="R1" s="53" t="str">
        <f>A17</f>
        <v>педиатрии ФДПО</v>
      </c>
      <c r="S1" s="53" t="str">
        <f>A18</f>
        <v>профилактической медицины ФДПО</v>
      </c>
      <c r="T1" s="53" t="str">
        <f>A19</f>
        <v>скорой медицинской помощи ФДПО</v>
      </c>
      <c r="U1" s="53" t="str">
        <f>A20</f>
        <v>стоматологии ФДПО</v>
      </c>
      <c r="V1" s="53" t="str">
        <f>A21</f>
        <v>терапии ФДПО</v>
      </c>
      <c r="W1" s="53" t="str">
        <f>A22</f>
        <v>травматологии, ортопедии и военно-полевой хирургии им. М.В. Колокольцева</v>
      </c>
      <c r="X1" s="53" t="str">
        <f>A23</f>
        <v>урологии им. Е.В. Шахова</v>
      </c>
      <c r="Y1" s="53" t="str">
        <f>A24</f>
        <v>управления и экономики фармации и фармацевтической технологии</v>
      </c>
      <c r="Z1" s="53" t="str">
        <f>A25</f>
        <v>факультетской и поликлинической педиатрии</v>
      </c>
      <c r="AA1" s="53" t="str">
        <f>A26</f>
        <v>фтизиатрии им. И.С. Николаева</v>
      </c>
      <c r="AB1" s="53" t="str">
        <f>A27</f>
        <v>хирургии ФДПО</v>
      </c>
      <c r="AC1" s="53" t="str">
        <f>A28</f>
        <v>хирургической стоматологии и челюстно-лицевой хирургии с курсом пластической хирургии</v>
      </c>
      <c r="AD1" s="53" t="str">
        <f>A29</f>
        <v>экономики, менеджмента и медицинского права</v>
      </c>
      <c r="AE1" s="53" t="str">
        <f>A30</f>
        <v>Университетская клиника</v>
      </c>
      <c r="AF1" s="53" t="str">
        <f>A32</f>
        <v>психиатрии и медицинской психологии</v>
      </c>
      <c r="AG1" s="64" t="s">
        <v>648</v>
      </c>
      <c r="AH1" s="53" t="str">
        <f>A33</f>
        <v>общей и клинической фармакологии</v>
      </c>
      <c r="AI1" s="53" t="str">
        <f>A34</f>
        <v>пропедевтики внутренних болезней</v>
      </c>
      <c r="AJ1" s="53" t="str">
        <f>A35</f>
        <v>неврологии, нейрохирургии и медицинской генетики</v>
      </c>
      <c r="AK1" s="55" t="str">
        <f>A36</f>
        <v>госпитальной педиатрии</v>
      </c>
      <c r="AL1" s="55" t="str">
        <f>A37</f>
        <v>Общественного здоровья и здравоохранения ФДПО Средний мед.персонал</v>
      </c>
      <c r="AM1" s="55" t="str">
        <f>A38</f>
        <v>физической культуры и спорта</v>
      </c>
      <c r="AN1" s="55" t="str">
        <f>A39</f>
        <v>эндокринологии и внутренних болезней</v>
      </c>
      <c r="AO1" s="55" t="str">
        <f>A40</f>
        <v>симуляционно-аккредитационный центр</v>
      </c>
    </row>
    <row r="2" spans="1:41" ht="75.75" thickBot="1" x14ac:dyDescent="0.3">
      <c r="A2" s="55" t="s">
        <v>622</v>
      </c>
      <c r="B2" s="55" t="s">
        <v>183</v>
      </c>
      <c r="C2" s="102" t="s">
        <v>1347</v>
      </c>
      <c r="D2" s="113" t="s">
        <v>1371</v>
      </c>
      <c r="E2" s="113" t="s">
        <v>217</v>
      </c>
      <c r="F2" t="s">
        <v>1377</v>
      </c>
      <c r="G2" s="114" t="s">
        <v>1074</v>
      </c>
      <c r="H2" s="103" t="s">
        <v>454</v>
      </c>
      <c r="I2" t="s">
        <v>1396</v>
      </c>
      <c r="J2" s="113" t="s">
        <v>230</v>
      </c>
      <c r="K2" s="109" t="s">
        <v>1110</v>
      </c>
      <c r="L2" s="113" t="s">
        <v>1437</v>
      </c>
      <c r="M2" s="119" t="s">
        <v>1441</v>
      </c>
      <c r="N2" s="125" t="s">
        <v>858</v>
      </c>
      <c r="O2" s="119" t="s">
        <v>1483</v>
      </c>
      <c r="P2" s="119" t="s">
        <v>1493</v>
      </c>
      <c r="Q2" s="110" t="s">
        <v>1507</v>
      </c>
      <c r="R2" s="112" t="s">
        <v>1165</v>
      </c>
      <c r="S2" s="111" t="s">
        <v>328</v>
      </c>
      <c r="T2" s="103" t="s">
        <v>338</v>
      </c>
      <c r="U2" s="103" t="s">
        <v>1667</v>
      </c>
      <c r="V2" s="109" t="s">
        <v>828</v>
      </c>
      <c r="W2" s="109" t="s">
        <v>1225</v>
      </c>
      <c r="X2" s="102" t="s">
        <v>1246</v>
      </c>
      <c r="Y2" s="109" t="s">
        <v>518</v>
      </c>
      <c r="Z2" s="109" t="s">
        <v>396</v>
      </c>
      <c r="AA2" s="109" t="s">
        <v>837</v>
      </c>
      <c r="AB2" s="109" t="s">
        <v>1247</v>
      </c>
      <c r="AC2" s="109" t="s">
        <v>1261</v>
      </c>
      <c r="AD2" s="50" t="s">
        <v>477</v>
      </c>
      <c r="AE2" s="103"/>
      <c r="AF2" s="112" t="s">
        <v>259</v>
      </c>
      <c r="AG2" s="132" t="s">
        <v>1299</v>
      </c>
      <c r="AH2" s="54" t="s">
        <v>1026</v>
      </c>
      <c r="AI2" s="54" t="s">
        <v>900</v>
      </c>
      <c r="AJ2" s="133" t="s">
        <v>1022</v>
      </c>
      <c r="AK2" s="134" t="s">
        <v>1314</v>
      </c>
      <c r="AL2" s="55" t="s">
        <v>524</v>
      </c>
      <c r="AM2" s="55" t="s">
        <v>1321</v>
      </c>
      <c r="AN2" s="55" t="s">
        <v>1327</v>
      </c>
      <c r="AO2" t="s">
        <v>1330</v>
      </c>
    </row>
    <row r="3" spans="1:41" ht="75.75" thickBot="1" x14ac:dyDescent="0.3">
      <c r="A3" s="55" t="s">
        <v>623</v>
      </c>
      <c r="B3" s="55" t="s">
        <v>184</v>
      </c>
      <c r="C3" s="103" t="s">
        <v>1348</v>
      </c>
      <c r="D3" s="114" t="s">
        <v>1063</v>
      </c>
      <c r="E3" s="113" t="s">
        <v>218</v>
      </c>
      <c r="F3" t="s">
        <v>1378</v>
      </c>
      <c r="G3" s="113" t="s">
        <v>223</v>
      </c>
      <c r="H3" s="103" t="s">
        <v>226</v>
      </c>
      <c r="I3" t="s">
        <v>1397</v>
      </c>
      <c r="J3" s="113" t="s">
        <v>237</v>
      </c>
      <c r="K3" s="109" t="s">
        <v>1113</v>
      </c>
      <c r="L3" s="113" t="s">
        <v>245</v>
      </c>
      <c r="M3" s="119" t="s">
        <v>1442</v>
      </c>
      <c r="N3" s="126" t="s">
        <v>1481</v>
      </c>
      <c r="O3" s="118" t="s">
        <v>1315</v>
      </c>
      <c r="P3" s="119" t="s">
        <v>1494</v>
      </c>
      <c r="Q3" s="109" t="s">
        <v>1160</v>
      </c>
      <c r="R3" s="109" t="s">
        <v>1166</v>
      </c>
      <c r="S3" s="109" t="s">
        <v>329</v>
      </c>
      <c r="T3" s="103" t="s">
        <v>1640</v>
      </c>
      <c r="U3" s="103" t="s">
        <v>1668</v>
      </c>
      <c r="V3" s="109" t="s">
        <v>829</v>
      </c>
      <c r="W3" s="129" t="s">
        <v>1233</v>
      </c>
      <c r="X3" s="103" t="s">
        <v>1694</v>
      </c>
      <c r="Y3" s="110" t="s">
        <v>1700</v>
      </c>
      <c r="Z3" s="109" t="s">
        <v>395</v>
      </c>
      <c r="AA3" s="109" t="s">
        <v>398</v>
      </c>
      <c r="AB3" s="109" t="s">
        <v>412</v>
      </c>
      <c r="AC3" s="109" t="s">
        <v>1262</v>
      </c>
      <c r="AE3" s="109" t="s">
        <v>501</v>
      </c>
      <c r="AF3" s="112" t="s">
        <v>1291</v>
      </c>
      <c r="AG3" s="65" t="s">
        <v>1302</v>
      </c>
      <c r="AJ3" s="133" t="s">
        <v>1023</v>
      </c>
      <c r="AK3" t="s">
        <v>1310</v>
      </c>
      <c r="AL3" s="55" t="s">
        <v>525</v>
      </c>
      <c r="AM3" s="55" t="s">
        <v>1322</v>
      </c>
      <c r="AO3" t="s">
        <v>1331</v>
      </c>
    </row>
    <row r="4" spans="1:41" ht="75.75" thickBot="1" x14ac:dyDescent="0.3">
      <c r="A4" s="55" t="s">
        <v>624</v>
      </c>
      <c r="B4" s="55" t="s">
        <v>185</v>
      </c>
      <c r="C4" s="103" t="s">
        <v>1349</v>
      </c>
      <c r="D4" s="115" t="s">
        <v>1071</v>
      </c>
      <c r="E4" s="113" t="s">
        <v>219</v>
      </c>
      <c r="F4" t="s">
        <v>1379</v>
      </c>
      <c r="G4" s="113" t="s">
        <v>1381</v>
      </c>
      <c r="H4" s="103" t="s">
        <v>227</v>
      </c>
      <c r="I4" t="s">
        <v>1398</v>
      </c>
      <c r="J4" s="113" t="s">
        <v>231</v>
      </c>
      <c r="K4" s="109" t="s">
        <v>1115</v>
      </c>
      <c r="L4" s="113" t="s">
        <v>251</v>
      </c>
      <c r="M4" s="120" t="s">
        <v>1141</v>
      </c>
      <c r="N4" s="126" t="s">
        <v>859</v>
      </c>
      <c r="O4" s="120" t="s">
        <v>1158</v>
      </c>
      <c r="P4" s="119" t="s">
        <v>1495</v>
      </c>
      <c r="Q4" s="109" t="s">
        <v>286</v>
      </c>
      <c r="R4" s="109" t="s">
        <v>1167</v>
      </c>
      <c r="S4" s="109" t="s">
        <v>330</v>
      </c>
      <c r="T4" s="75" t="s">
        <v>1204</v>
      </c>
      <c r="U4" s="103" t="s">
        <v>1669</v>
      </c>
      <c r="V4" s="109" t="s">
        <v>830</v>
      </c>
      <c r="W4" s="112" t="s">
        <v>1234</v>
      </c>
      <c r="X4" s="103" t="s">
        <v>1695</v>
      </c>
      <c r="Y4" s="109" t="s">
        <v>386</v>
      </c>
      <c r="Z4" s="110" t="s">
        <v>1705</v>
      </c>
      <c r="AA4" s="102" t="s">
        <v>397</v>
      </c>
      <c r="AB4" s="112" t="s">
        <v>838</v>
      </c>
      <c r="AC4" s="109" t="s">
        <v>1255</v>
      </c>
      <c r="AE4" s="109" t="s">
        <v>1278</v>
      </c>
      <c r="AF4" s="112" t="s">
        <v>1296</v>
      </c>
      <c r="AG4" s="112" t="s">
        <v>1303</v>
      </c>
      <c r="AJ4" s="133" t="s">
        <v>1024</v>
      </c>
      <c r="AK4" s="134" t="s">
        <v>1313</v>
      </c>
      <c r="AL4" s="55" t="s">
        <v>526</v>
      </c>
      <c r="AM4" s="55" t="s">
        <v>1323</v>
      </c>
      <c r="AO4" t="s">
        <v>1332</v>
      </c>
    </row>
    <row r="5" spans="1:41" ht="45.75" thickBot="1" x14ac:dyDescent="0.3">
      <c r="A5" s="55" t="s">
        <v>625</v>
      </c>
      <c r="B5" s="55" t="s">
        <v>186</v>
      </c>
      <c r="C5" s="103" t="s">
        <v>1350</v>
      </c>
      <c r="D5" s="113" t="s">
        <v>213</v>
      </c>
      <c r="E5" s="117" t="s">
        <v>1376</v>
      </c>
      <c r="F5" s="34" t="s">
        <v>1380</v>
      </c>
      <c r="G5" s="113" t="s">
        <v>1382</v>
      </c>
      <c r="H5" s="103" t="s">
        <v>228</v>
      </c>
      <c r="I5" t="s">
        <v>1399</v>
      </c>
      <c r="J5" s="113" t="s">
        <v>456</v>
      </c>
      <c r="K5" s="109" t="s">
        <v>1117</v>
      </c>
      <c r="L5" s="113" t="s">
        <v>252</v>
      </c>
      <c r="M5" s="120" t="s">
        <v>1142</v>
      </c>
      <c r="N5" s="126" t="s">
        <v>860</v>
      </c>
      <c r="O5" s="119" t="s">
        <v>1484</v>
      </c>
      <c r="P5" s="119" t="s">
        <v>1496</v>
      </c>
      <c r="Q5" s="102" t="s">
        <v>285</v>
      </c>
      <c r="R5" s="109" t="s">
        <v>1168</v>
      </c>
      <c r="S5" s="110" t="s">
        <v>1531</v>
      </c>
      <c r="T5" s="75" t="s">
        <v>1203</v>
      </c>
      <c r="U5" s="103" t="s">
        <v>1670</v>
      </c>
      <c r="V5" s="109" t="s">
        <v>366</v>
      </c>
      <c r="W5" s="112" t="s">
        <v>1235</v>
      </c>
      <c r="X5" s="103" t="s">
        <v>1696</v>
      </c>
      <c r="Y5" s="109" t="s">
        <v>387</v>
      </c>
      <c r="Z5" s="109" t="s">
        <v>833</v>
      </c>
      <c r="AA5" s="103" t="s">
        <v>852</v>
      </c>
      <c r="AB5" s="109" t="s">
        <v>401</v>
      </c>
      <c r="AC5" s="109" t="s">
        <v>1256</v>
      </c>
      <c r="AE5" s="109" t="s">
        <v>489</v>
      </c>
      <c r="AF5" s="112" t="s">
        <v>260</v>
      </c>
      <c r="AG5" s="112" t="s">
        <v>1304</v>
      </c>
      <c r="AJ5" s="133" t="s">
        <v>1025</v>
      </c>
      <c r="AK5" s="134" t="s">
        <v>1312</v>
      </c>
      <c r="AL5" s="55" t="s">
        <v>527</v>
      </c>
      <c r="AM5" s="55" t="s">
        <v>1324</v>
      </c>
      <c r="AO5" t="s">
        <v>1333</v>
      </c>
    </row>
    <row r="6" spans="1:41" ht="75.75" thickBot="1" x14ac:dyDescent="0.3">
      <c r="A6" s="55" t="s">
        <v>626</v>
      </c>
      <c r="B6" s="55" t="s">
        <v>187</v>
      </c>
      <c r="C6" s="104" t="s">
        <v>1053</v>
      </c>
      <c r="D6" s="116" t="s">
        <v>1064</v>
      </c>
      <c r="E6" s="117" t="s">
        <v>220</v>
      </c>
      <c r="F6" s="114" t="s">
        <v>1072</v>
      </c>
      <c r="G6" s="113" t="s">
        <v>1383</v>
      </c>
      <c r="H6" s="102" t="s">
        <v>1085</v>
      </c>
      <c r="I6" s="74" t="s">
        <v>1087</v>
      </c>
      <c r="J6" s="113" t="s">
        <v>238</v>
      </c>
      <c r="K6" s="110" t="s">
        <v>1419</v>
      </c>
      <c r="L6" s="113" t="s">
        <v>253</v>
      </c>
      <c r="M6" s="119" t="s">
        <v>1443</v>
      </c>
      <c r="N6" s="126" t="s">
        <v>815</v>
      </c>
      <c r="O6" s="120" t="s">
        <v>460</v>
      </c>
      <c r="P6" s="119" t="s">
        <v>1497</v>
      </c>
      <c r="Q6" s="103" t="s">
        <v>1508</v>
      </c>
      <c r="R6" s="109" t="s">
        <v>1169</v>
      </c>
      <c r="S6" s="110" t="s">
        <v>1532</v>
      </c>
      <c r="T6" s="103" t="s">
        <v>1641</v>
      </c>
      <c r="U6" s="103" t="s">
        <v>473</v>
      </c>
      <c r="V6" s="109" t="s">
        <v>831</v>
      </c>
      <c r="W6" s="110" t="s">
        <v>1684</v>
      </c>
      <c r="X6" s="103" t="s">
        <v>1697</v>
      </c>
      <c r="Y6" s="110" t="s">
        <v>1701</v>
      </c>
      <c r="Z6" s="109" t="s">
        <v>834</v>
      </c>
      <c r="AB6" s="109" t="s">
        <v>1252</v>
      </c>
      <c r="AC6" s="112" t="s">
        <v>1272</v>
      </c>
      <c r="AE6" s="109" t="s">
        <v>536</v>
      </c>
      <c r="AF6" s="110" t="s">
        <v>1736</v>
      </c>
      <c r="AG6" s="112" t="s">
        <v>1300</v>
      </c>
      <c r="AK6" s="123" t="s">
        <v>1311</v>
      </c>
      <c r="AL6" s="55" t="s">
        <v>528</v>
      </c>
      <c r="AO6" t="s">
        <v>1334</v>
      </c>
    </row>
    <row r="7" spans="1:41" ht="75.75" thickBot="1" x14ac:dyDescent="0.3">
      <c r="A7" s="55" t="s">
        <v>627</v>
      </c>
      <c r="B7" s="55" t="s">
        <v>188</v>
      </c>
      <c r="C7" s="103" t="s">
        <v>1351</v>
      </c>
      <c r="D7" s="113" t="s">
        <v>214</v>
      </c>
      <c r="E7" s="117" t="s">
        <v>216</v>
      </c>
      <c r="F7" s="114" t="s">
        <v>1073</v>
      </c>
      <c r="G7" s="113" t="s">
        <v>1384</v>
      </c>
      <c r="H7" s="102" t="s">
        <v>1084</v>
      </c>
      <c r="I7" s="74" t="s">
        <v>1093</v>
      </c>
      <c r="J7" s="113" t="s">
        <v>239</v>
      </c>
      <c r="K7" s="109" t="s">
        <v>243</v>
      </c>
      <c r="L7" s="113" t="s">
        <v>804</v>
      </c>
      <c r="M7" s="119" t="s">
        <v>1444</v>
      </c>
      <c r="N7" s="126" t="s">
        <v>861</v>
      </c>
      <c r="O7" s="120" t="s">
        <v>461</v>
      </c>
      <c r="P7" s="119" t="s">
        <v>1498</v>
      </c>
      <c r="Q7" s="103" t="s">
        <v>1509</v>
      </c>
      <c r="R7" s="109" t="s">
        <v>1170</v>
      </c>
      <c r="S7" s="110" t="s">
        <v>1533</v>
      </c>
      <c r="T7" s="102" t="s">
        <v>1208</v>
      </c>
      <c r="U7" s="102" t="s">
        <v>851</v>
      </c>
      <c r="V7" s="109" t="s">
        <v>1222</v>
      </c>
      <c r="W7" s="112" t="s">
        <v>1236</v>
      </c>
      <c r="X7" s="103" t="s">
        <v>1698</v>
      </c>
      <c r="Y7" s="109" t="s">
        <v>475</v>
      </c>
      <c r="Z7" s="109" t="s">
        <v>835</v>
      </c>
      <c r="AB7" s="109" t="s">
        <v>402</v>
      </c>
      <c r="AC7" s="109" t="s">
        <v>1257</v>
      </c>
      <c r="AE7" s="109" t="s">
        <v>1282</v>
      </c>
      <c r="AF7" s="112" t="s">
        <v>261</v>
      </c>
      <c r="AG7" s="110" t="s">
        <v>1737</v>
      </c>
      <c r="AK7" s="121"/>
      <c r="AL7" s="55" t="s">
        <v>280</v>
      </c>
      <c r="AO7" t="s">
        <v>1335</v>
      </c>
    </row>
    <row r="8" spans="1:41" ht="75.75" thickBot="1" x14ac:dyDescent="0.3">
      <c r="A8" s="55" t="s">
        <v>628</v>
      </c>
      <c r="B8" s="55" t="s">
        <v>189</v>
      </c>
      <c r="C8" s="103" t="s">
        <v>210</v>
      </c>
      <c r="D8" s="114" t="s">
        <v>1061</v>
      </c>
      <c r="G8" s="113" t="s">
        <v>1385</v>
      </c>
      <c r="H8" s="103" t="s">
        <v>225</v>
      </c>
      <c r="I8" s="74" t="s">
        <v>1088</v>
      </c>
      <c r="J8" s="113" t="s">
        <v>233</v>
      </c>
      <c r="K8" s="110" t="s">
        <v>1420</v>
      </c>
      <c r="L8" s="113" t="s">
        <v>254</v>
      </c>
      <c r="M8" s="119" t="s">
        <v>1445</v>
      </c>
      <c r="N8" s="126" t="s">
        <v>862</v>
      </c>
      <c r="O8" s="127" t="s">
        <v>273</v>
      </c>
      <c r="P8" s="120" t="s">
        <v>1499</v>
      </c>
      <c r="Q8" s="103" t="s">
        <v>1510</v>
      </c>
      <c r="R8" s="109" t="s">
        <v>1171</v>
      </c>
      <c r="S8" s="109" t="s">
        <v>312</v>
      </c>
      <c r="T8" s="103" t="s">
        <v>1642</v>
      </c>
      <c r="U8" s="103" t="s">
        <v>890</v>
      </c>
      <c r="V8" s="110" t="s">
        <v>1681</v>
      </c>
      <c r="W8" s="112" t="s">
        <v>1237</v>
      </c>
      <c r="X8" s="103" t="s">
        <v>1699</v>
      </c>
      <c r="Y8" s="109" t="s">
        <v>388</v>
      </c>
      <c r="Z8" s="102" t="s">
        <v>836</v>
      </c>
      <c r="AB8" s="109" t="s">
        <v>403</v>
      </c>
      <c r="AC8" s="110" t="s">
        <v>1723</v>
      </c>
      <c r="AE8" s="109" t="s">
        <v>502</v>
      </c>
      <c r="AF8" s="112" t="s">
        <v>262</v>
      </c>
      <c r="AG8" s="112" t="s">
        <v>1305</v>
      </c>
      <c r="AK8" s="121"/>
      <c r="AL8" s="55" t="s">
        <v>529</v>
      </c>
      <c r="AO8" t="s">
        <v>1336</v>
      </c>
    </row>
    <row r="9" spans="1:41" ht="60.75" thickBot="1" x14ac:dyDescent="0.3">
      <c r="A9" s="55" t="s">
        <v>629</v>
      </c>
      <c r="B9" s="55" t="s">
        <v>190</v>
      </c>
      <c r="C9" s="105" t="s">
        <v>1030</v>
      </c>
      <c r="D9" s="117" t="s">
        <v>1372</v>
      </c>
      <c r="G9" s="114" t="s">
        <v>1078</v>
      </c>
      <c r="H9" s="103" t="s">
        <v>455</v>
      </c>
      <c r="I9" s="74" t="s">
        <v>1089</v>
      </c>
      <c r="J9" s="113" t="s">
        <v>234</v>
      </c>
      <c r="K9" s="110" t="s">
        <v>1421</v>
      </c>
      <c r="L9" s="113" t="s">
        <v>1438</v>
      </c>
      <c r="M9" s="120" t="s">
        <v>1143</v>
      </c>
      <c r="N9" s="126" t="s">
        <v>863</v>
      </c>
      <c r="O9" s="120" t="s">
        <v>462</v>
      </c>
      <c r="P9" s="119" t="s">
        <v>1500</v>
      </c>
      <c r="Q9" s="103" t="s">
        <v>1511</v>
      </c>
      <c r="R9" s="109" t="s">
        <v>1172</v>
      </c>
      <c r="S9" s="109" t="s">
        <v>300</v>
      </c>
      <c r="T9" s="103" t="s">
        <v>1643</v>
      </c>
      <c r="U9" s="103" t="s">
        <v>826</v>
      </c>
      <c r="V9" s="109" t="s">
        <v>367</v>
      </c>
      <c r="W9" s="112" t="s">
        <v>1238</v>
      </c>
      <c r="Y9" s="109" t="s">
        <v>855</v>
      </c>
      <c r="AB9" s="109" t="s">
        <v>839</v>
      </c>
      <c r="AC9" s="110" t="s">
        <v>1724</v>
      </c>
      <c r="AE9" s="109" t="s">
        <v>367</v>
      </c>
      <c r="AF9" s="112" t="s">
        <v>1297</v>
      </c>
      <c r="AG9" s="112" t="s">
        <v>1306</v>
      </c>
      <c r="AL9" s="55" t="s">
        <v>530</v>
      </c>
      <c r="AO9" t="s">
        <v>1059</v>
      </c>
    </row>
    <row r="10" spans="1:41" ht="90.75" thickBot="1" x14ac:dyDescent="0.3">
      <c r="A10" s="55" t="s">
        <v>630</v>
      </c>
      <c r="B10" s="55" t="s">
        <v>191</v>
      </c>
      <c r="C10" s="103" t="s">
        <v>447</v>
      </c>
      <c r="D10" s="115" t="s">
        <v>1065</v>
      </c>
      <c r="G10" s="114" t="s">
        <v>1075</v>
      </c>
      <c r="H10" s="103" t="s">
        <v>1387</v>
      </c>
      <c r="I10" s="74" t="s">
        <v>1094</v>
      </c>
      <c r="J10" s="113" t="s">
        <v>1109</v>
      </c>
      <c r="K10" s="110" t="s">
        <v>1422</v>
      </c>
      <c r="L10" s="113" t="s">
        <v>1439</v>
      </c>
      <c r="M10" s="119" t="s">
        <v>1446</v>
      </c>
      <c r="N10" s="126" t="s">
        <v>864</v>
      </c>
      <c r="O10" s="118" t="s">
        <v>1157</v>
      </c>
      <c r="P10" s="119" t="s">
        <v>1501</v>
      </c>
      <c r="Q10" s="103" t="s">
        <v>1512</v>
      </c>
      <c r="R10" s="110" t="s">
        <v>1515</v>
      </c>
      <c r="S10" s="110" t="s">
        <v>1534</v>
      </c>
      <c r="T10" s="103" t="s">
        <v>1644</v>
      </c>
      <c r="U10" s="102" t="s">
        <v>1217</v>
      </c>
      <c r="V10" s="112" t="s">
        <v>359</v>
      </c>
      <c r="W10" s="112" t="s">
        <v>1239</v>
      </c>
      <c r="Y10" s="109" t="s">
        <v>389</v>
      </c>
      <c r="AB10" s="112" t="s">
        <v>1249</v>
      </c>
      <c r="AC10" s="110" t="s">
        <v>851</v>
      </c>
      <c r="AE10" s="109" t="s">
        <v>500</v>
      </c>
      <c r="AF10" s="112" t="s">
        <v>1287</v>
      </c>
      <c r="AG10" s="112" t="s">
        <v>1301</v>
      </c>
      <c r="AL10" s="55" t="s">
        <v>532</v>
      </c>
      <c r="AO10" t="s">
        <v>1337</v>
      </c>
    </row>
    <row r="11" spans="1:41" ht="90.75" thickBot="1" x14ac:dyDescent="0.3">
      <c r="A11" s="55" t="s">
        <v>853</v>
      </c>
      <c r="B11" s="55" t="s">
        <v>192</v>
      </c>
      <c r="C11" s="103" t="s">
        <v>1352</v>
      </c>
      <c r="D11" s="118" t="s">
        <v>1066</v>
      </c>
      <c r="G11" s="114" t="s">
        <v>1076</v>
      </c>
      <c r="H11" s="103" t="s">
        <v>1388</v>
      </c>
      <c r="I11" s="74" t="s">
        <v>1095</v>
      </c>
      <c r="J11" s="113" t="s">
        <v>232</v>
      </c>
      <c r="K11" s="109" t="s">
        <v>242</v>
      </c>
      <c r="L11" s="113" t="s">
        <v>784</v>
      </c>
      <c r="M11" s="119" t="s">
        <v>1447</v>
      </c>
      <c r="N11" s="126" t="s">
        <v>811</v>
      </c>
      <c r="O11" s="118" t="s">
        <v>1156</v>
      </c>
      <c r="P11" s="114" t="s">
        <v>1502</v>
      </c>
      <c r="Q11" s="103" t="s">
        <v>1513</v>
      </c>
      <c r="R11" s="110" t="s">
        <v>1516</v>
      </c>
      <c r="S11" s="110" t="s">
        <v>1535</v>
      </c>
      <c r="T11" s="103" t="s">
        <v>1645</v>
      </c>
      <c r="U11" s="103" t="s">
        <v>1671</v>
      </c>
      <c r="V11" s="109" t="s">
        <v>368</v>
      </c>
      <c r="W11" s="112" t="s">
        <v>1240</v>
      </c>
      <c r="Y11" s="110" t="s">
        <v>1702</v>
      </c>
      <c r="AB11" s="109" t="s">
        <v>413</v>
      </c>
      <c r="AC11" s="110" t="s">
        <v>1725</v>
      </c>
      <c r="AE11" s="109" t="s">
        <v>499</v>
      </c>
      <c r="AF11" s="112" t="s">
        <v>1284</v>
      </c>
      <c r="AG11" s="75" t="s">
        <v>1307</v>
      </c>
      <c r="AL11" s="55" t="s">
        <v>533</v>
      </c>
      <c r="AO11" t="s">
        <v>1338</v>
      </c>
    </row>
    <row r="12" spans="1:41" ht="90.75" thickBot="1" x14ac:dyDescent="0.3">
      <c r="A12" s="55" t="s">
        <v>631</v>
      </c>
      <c r="B12" s="55" t="s">
        <v>193</v>
      </c>
      <c r="C12" s="104" t="s">
        <v>1045</v>
      </c>
      <c r="D12" s="118" t="s">
        <v>1067</v>
      </c>
      <c r="G12" s="114" t="s">
        <v>1077</v>
      </c>
      <c r="H12" s="102" t="s">
        <v>1080</v>
      </c>
      <c r="I12" s="74" t="s">
        <v>1096</v>
      </c>
      <c r="J12" s="113" t="s">
        <v>457</v>
      </c>
      <c r="K12" s="110" t="s">
        <v>1423</v>
      </c>
      <c r="L12" s="113" t="s">
        <v>1123</v>
      </c>
      <c r="M12" s="120" t="s">
        <v>1144</v>
      </c>
      <c r="N12" s="126" t="s">
        <v>865</v>
      </c>
      <c r="O12" s="119" t="s">
        <v>1485</v>
      </c>
      <c r="P12" s="113" t="s">
        <v>1503</v>
      </c>
      <c r="Q12" s="103" t="s">
        <v>1514</v>
      </c>
      <c r="R12" s="110" t="s">
        <v>1517</v>
      </c>
      <c r="S12" s="110" t="s">
        <v>1536</v>
      </c>
      <c r="T12" s="103" t="s">
        <v>1646</v>
      </c>
      <c r="U12" s="103" t="s">
        <v>891</v>
      </c>
      <c r="V12" s="112" t="s">
        <v>360</v>
      </c>
      <c r="W12" s="110" t="s">
        <v>1685</v>
      </c>
      <c r="Y12" s="109" t="s">
        <v>390</v>
      </c>
      <c r="AB12" s="112" t="s">
        <v>414</v>
      </c>
      <c r="AC12" s="110" t="s">
        <v>1726</v>
      </c>
      <c r="AE12" s="109" t="s">
        <v>1275</v>
      </c>
      <c r="AF12" s="112" t="s">
        <v>1288</v>
      </c>
      <c r="AL12" s="55" t="s">
        <v>534</v>
      </c>
      <c r="AO12" t="s">
        <v>1339</v>
      </c>
    </row>
    <row r="13" spans="1:41" ht="105.75" thickBot="1" x14ac:dyDescent="0.3">
      <c r="A13" s="55" t="s">
        <v>632</v>
      </c>
      <c r="B13" s="55" t="s">
        <v>194</v>
      </c>
      <c r="C13" s="102" t="s">
        <v>1033</v>
      </c>
      <c r="D13" s="119" t="s">
        <v>215</v>
      </c>
      <c r="G13" s="113" t="s">
        <v>224</v>
      </c>
      <c r="H13" s="103" t="s">
        <v>425</v>
      </c>
      <c r="I13" s="74" t="s">
        <v>1097</v>
      </c>
      <c r="J13" s="114" t="s">
        <v>1108</v>
      </c>
      <c r="K13" s="75" t="s">
        <v>1111</v>
      </c>
      <c r="L13" s="113" t="s">
        <v>1119</v>
      </c>
      <c r="M13" s="119"/>
      <c r="N13" s="126" t="s">
        <v>813</v>
      </c>
      <c r="O13" s="119" t="s">
        <v>1486</v>
      </c>
      <c r="P13" s="113" t="s">
        <v>1504</v>
      </c>
      <c r="R13" s="110" t="s">
        <v>1518</v>
      </c>
      <c r="S13" s="110" t="s">
        <v>1537</v>
      </c>
      <c r="T13" s="103" t="s">
        <v>1647</v>
      </c>
      <c r="U13" s="103" t="s">
        <v>1672</v>
      </c>
      <c r="V13" s="109" t="s">
        <v>369</v>
      </c>
      <c r="W13" s="129" t="s">
        <v>1227</v>
      </c>
      <c r="Y13" s="109" t="s">
        <v>391</v>
      </c>
      <c r="AB13" s="110" t="s">
        <v>1706</v>
      </c>
      <c r="AC13" s="109" t="s">
        <v>1263</v>
      </c>
      <c r="AE13" s="109" t="s">
        <v>494</v>
      </c>
      <c r="AF13" s="112" t="s">
        <v>1285</v>
      </c>
      <c r="AL13" s="55" t="s">
        <v>535</v>
      </c>
      <c r="AO13" t="s">
        <v>1340</v>
      </c>
    </row>
    <row r="14" spans="1:41" ht="60.75" thickBot="1" x14ac:dyDescent="0.3">
      <c r="A14" s="55" t="s">
        <v>633</v>
      </c>
      <c r="B14" s="55" t="s">
        <v>195</v>
      </c>
      <c r="C14" s="103" t="s">
        <v>1353</v>
      </c>
      <c r="D14" s="119" t="s">
        <v>1373</v>
      </c>
      <c r="G14" s="119" t="s">
        <v>1386</v>
      </c>
      <c r="H14" s="103" t="s">
        <v>1389</v>
      </c>
      <c r="I14" s="74" t="s">
        <v>1091</v>
      </c>
      <c r="J14" s="113" t="s">
        <v>235</v>
      </c>
      <c r="K14" s="102" t="s">
        <v>1114</v>
      </c>
      <c r="L14" s="113" t="s">
        <v>246</v>
      </c>
      <c r="M14" s="119" t="s">
        <v>1448</v>
      </c>
      <c r="N14" s="126" t="s">
        <v>781</v>
      </c>
      <c r="O14" s="119" t="s">
        <v>1487</v>
      </c>
      <c r="P14" s="114" t="s">
        <v>1505</v>
      </c>
      <c r="R14" s="110" t="s">
        <v>1519</v>
      </c>
      <c r="S14" s="110" t="s">
        <v>1538</v>
      </c>
      <c r="T14" s="103" t="s">
        <v>469</v>
      </c>
      <c r="U14" s="103" t="s">
        <v>892</v>
      </c>
      <c r="V14" s="112" t="s">
        <v>361</v>
      </c>
      <c r="W14" s="110" t="s">
        <v>1686</v>
      </c>
      <c r="Y14" s="110" t="s">
        <v>1703</v>
      </c>
      <c r="AB14" s="112" t="s">
        <v>840</v>
      </c>
      <c r="AC14" s="109" t="s">
        <v>1258</v>
      </c>
      <c r="AE14" s="109" t="s">
        <v>492</v>
      </c>
      <c r="AF14" s="112" t="s">
        <v>1292</v>
      </c>
      <c r="AL14" s="55" t="s">
        <v>537</v>
      </c>
      <c r="AO14" t="s">
        <v>1341</v>
      </c>
    </row>
    <row r="15" spans="1:41" ht="60.75" thickBot="1" x14ac:dyDescent="0.3">
      <c r="A15" s="55" t="s">
        <v>634</v>
      </c>
      <c r="B15" s="55" t="s">
        <v>196</v>
      </c>
      <c r="C15" s="75" t="s">
        <v>1060</v>
      </c>
      <c r="D15" s="118" t="s">
        <v>1068</v>
      </c>
      <c r="G15" s="119" t="s">
        <v>222</v>
      </c>
      <c r="H15" s="103" t="s">
        <v>229</v>
      </c>
      <c r="I15" s="74" t="s">
        <v>1099</v>
      </c>
      <c r="J15" s="113" t="s">
        <v>796</v>
      </c>
      <c r="K15" s="102" t="s">
        <v>1112</v>
      </c>
      <c r="L15" s="113" t="s">
        <v>244</v>
      </c>
      <c r="M15" s="119" t="s">
        <v>1449</v>
      </c>
      <c r="N15" s="126" t="s">
        <v>782</v>
      </c>
      <c r="O15" s="119" t="s">
        <v>1488</v>
      </c>
      <c r="P15" s="113" t="s">
        <v>889</v>
      </c>
      <c r="R15" s="110" t="s">
        <v>1520</v>
      </c>
      <c r="S15" s="110" t="s">
        <v>1539</v>
      </c>
      <c r="T15" s="102" t="s">
        <v>1206</v>
      </c>
      <c r="U15" s="103" t="s">
        <v>827</v>
      </c>
      <c r="V15" s="109" t="s">
        <v>370</v>
      </c>
      <c r="W15" s="129" t="s">
        <v>1228</v>
      </c>
      <c r="Y15" s="110" t="s">
        <v>1704</v>
      </c>
      <c r="AB15" s="110" t="s">
        <v>1707</v>
      </c>
      <c r="AC15" s="110" t="s">
        <v>1727</v>
      </c>
      <c r="AE15" s="109" t="s">
        <v>503</v>
      </c>
      <c r="AF15" s="112" t="s">
        <v>1290</v>
      </c>
      <c r="AL15" s="55" t="s">
        <v>538</v>
      </c>
      <c r="AO15" t="s">
        <v>1342</v>
      </c>
    </row>
    <row r="16" spans="1:41" ht="75.75" thickBot="1" x14ac:dyDescent="0.3">
      <c r="A16" s="55" t="s">
        <v>635</v>
      </c>
      <c r="B16" s="55" t="s">
        <v>197</v>
      </c>
      <c r="C16" s="103" t="s">
        <v>1354</v>
      </c>
      <c r="D16" s="119" t="s">
        <v>1374</v>
      </c>
      <c r="G16" s="119" t="s">
        <v>221</v>
      </c>
      <c r="H16" s="103" t="s">
        <v>1390</v>
      </c>
      <c r="I16" s="74" t="s">
        <v>1100</v>
      </c>
      <c r="J16" s="113" t="s">
        <v>799</v>
      </c>
      <c r="K16" s="103" t="s">
        <v>1424</v>
      </c>
      <c r="L16" s="113" t="s">
        <v>783</v>
      </c>
      <c r="M16" s="120" t="s">
        <v>1145</v>
      </c>
      <c r="N16" s="126" t="s">
        <v>866</v>
      </c>
      <c r="O16" s="114" t="s">
        <v>1159</v>
      </c>
      <c r="P16" s="113" t="s">
        <v>1506</v>
      </c>
      <c r="R16" s="109" t="s">
        <v>290</v>
      </c>
      <c r="S16" s="109" t="s">
        <v>1183</v>
      </c>
      <c r="T16" s="103" t="s">
        <v>1648</v>
      </c>
      <c r="U16" s="103" t="s">
        <v>1673</v>
      </c>
      <c r="V16" s="109" t="s">
        <v>362</v>
      </c>
      <c r="W16" s="110" t="s">
        <v>1687</v>
      </c>
      <c r="Y16" s="109" t="s">
        <v>392</v>
      </c>
      <c r="AB16" s="110" t="s">
        <v>1708</v>
      </c>
      <c r="AC16" s="109" t="s">
        <v>1260</v>
      </c>
      <c r="AE16" s="109" t="s">
        <v>1274</v>
      </c>
      <c r="AF16" s="112" t="s">
        <v>1289</v>
      </c>
      <c r="AL16" s="55" t="s">
        <v>539</v>
      </c>
      <c r="AO16" t="s">
        <v>1343</v>
      </c>
    </row>
    <row r="17" spans="1:41" ht="75.75" thickBot="1" x14ac:dyDescent="0.3">
      <c r="A17" s="55" t="s">
        <v>636</v>
      </c>
      <c r="B17" s="55" t="s">
        <v>198</v>
      </c>
      <c r="C17" s="103" t="s">
        <v>448</v>
      </c>
      <c r="D17" s="119" t="s">
        <v>1375</v>
      </c>
      <c r="G17" s="120" t="s">
        <v>1079</v>
      </c>
      <c r="H17" s="103" t="s">
        <v>1391</v>
      </c>
      <c r="I17" s="74" t="s">
        <v>1101</v>
      </c>
      <c r="J17" s="113" t="s">
        <v>797</v>
      </c>
      <c r="K17" s="103" t="s">
        <v>1425</v>
      </c>
      <c r="L17" s="113" t="s">
        <v>247</v>
      </c>
      <c r="M17" s="119" t="s">
        <v>259</v>
      </c>
      <c r="N17" s="126" t="s">
        <v>867</v>
      </c>
      <c r="O17" s="113" t="s">
        <v>1489</v>
      </c>
      <c r="R17" s="110" t="s">
        <v>1521</v>
      </c>
      <c r="S17" s="109" t="s">
        <v>313</v>
      </c>
      <c r="T17" s="103" t="s">
        <v>362</v>
      </c>
      <c r="U17" s="103" t="s">
        <v>350</v>
      </c>
      <c r="V17" s="112" t="s">
        <v>371</v>
      </c>
      <c r="W17" s="109" t="s">
        <v>1230</v>
      </c>
      <c r="Y17" s="109" t="s">
        <v>393</v>
      </c>
      <c r="AB17" s="112" t="s">
        <v>1251</v>
      </c>
      <c r="AC17" s="110" t="s">
        <v>1728</v>
      </c>
      <c r="AE17" s="109" t="s">
        <v>495</v>
      </c>
      <c r="AF17" s="112" t="s">
        <v>1286</v>
      </c>
      <c r="AL17" s="55" t="s">
        <v>540</v>
      </c>
      <c r="AO17" t="s">
        <v>1344</v>
      </c>
    </row>
    <row r="18" spans="1:41" ht="75.75" thickBot="1" x14ac:dyDescent="0.3">
      <c r="A18" s="55" t="s">
        <v>637</v>
      </c>
      <c r="B18" s="55" t="s">
        <v>199</v>
      </c>
      <c r="C18" s="102" t="s">
        <v>1034</v>
      </c>
      <c r="D18" s="114" t="s">
        <v>1062</v>
      </c>
      <c r="H18" s="102" t="s">
        <v>1081</v>
      </c>
      <c r="I18" s="74" t="s">
        <v>1102</v>
      </c>
      <c r="J18" s="113" t="s">
        <v>236</v>
      </c>
      <c r="K18" s="102" t="s">
        <v>1118</v>
      </c>
      <c r="L18" s="113" t="s">
        <v>248</v>
      </c>
      <c r="M18" s="119" t="s">
        <v>1450</v>
      </c>
      <c r="N18" s="126" t="s">
        <v>868</v>
      </c>
      <c r="O18" s="113" t="s">
        <v>1490</v>
      </c>
      <c r="R18" s="110" t="s">
        <v>1522</v>
      </c>
      <c r="S18" s="109" t="s">
        <v>301</v>
      </c>
      <c r="T18" s="102" t="s">
        <v>875</v>
      </c>
      <c r="U18" s="103" t="s">
        <v>825</v>
      </c>
      <c r="V18" s="109" t="s">
        <v>832</v>
      </c>
      <c r="W18" s="110" t="s">
        <v>1688</v>
      </c>
      <c r="Y18" s="109" t="s">
        <v>381</v>
      </c>
      <c r="AB18" s="110" t="s">
        <v>1709</v>
      </c>
      <c r="AC18" s="109" t="s">
        <v>1267</v>
      </c>
      <c r="AE18" s="109" t="s">
        <v>1280</v>
      </c>
      <c r="AF18" s="112" t="s">
        <v>263</v>
      </c>
      <c r="AL18" s="55" t="s">
        <v>541</v>
      </c>
      <c r="AO18" t="s">
        <v>1345</v>
      </c>
    </row>
    <row r="19" spans="1:41" ht="60.75" thickBot="1" x14ac:dyDescent="0.3">
      <c r="A19" s="55" t="s">
        <v>638</v>
      </c>
      <c r="B19" s="55" t="s">
        <v>200</v>
      </c>
      <c r="C19" s="103" t="s">
        <v>1347</v>
      </c>
      <c r="D19" s="120" t="s">
        <v>788</v>
      </c>
      <c r="H19" s="103" t="s">
        <v>1392</v>
      </c>
      <c r="I19" s="74" t="s">
        <v>1090</v>
      </c>
      <c r="J19" s="113" t="s">
        <v>795</v>
      </c>
      <c r="K19" s="102" t="s">
        <v>1116</v>
      </c>
      <c r="L19" s="113" t="s">
        <v>805</v>
      </c>
      <c r="M19" s="119" t="s">
        <v>1451</v>
      </c>
      <c r="N19" s="126" t="s">
        <v>869</v>
      </c>
      <c r="O19" s="115" t="s">
        <v>270</v>
      </c>
      <c r="R19" s="110" t="s">
        <v>1523</v>
      </c>
      <c r="S19" s="111" t="s">
        <v>314</v>
      </c>
      <c r="T19" s="103" t="s">
        <v>470</v>
      </c>
      <c r="U19" s="103" t="s">
        <v>1218</v>
      </c>
      <c r="V19" s="109" t="s">
        <v>1223</v>
      </c>
      <c r="W19" s="129" t="s">
        <v>1229</v>
      </c>
      <c r="Y19" s="109" t="s">
        <v>380</v>
      </c>
      <c r="AB19" s="109" t="s">
        <v>1250</v>
      </c>
      <c r="AC19" s="109" t="s">
        <v>1268</v>
      </c>
      <c r="AE19" s="109" t="s">
        <v>482</v>
      </c>
      <c r="AF19" s="112" t="s">
        <v>1298</v>
      </c>
      <c r="AL19" s="55" t="s">
        <v>542</v>
      </c>
      <c r="AO19" t="s">
        <v>1346</v>
      </c>
    </row>
    <row r="20" spans="1:41" ht="60.75" thickBot="1" x14ac:dyDescent="0.3">
      <c r="A20" s="55" t="s">
        <v>639</v>
      </c>
      <c r="B20" s="55" t="s">
        <v>201</v>
      </c>
      <c r="C20" s="106" t="s">
        <v>1035</v>
      </c>
      <c r="D20" s="118" t="s">
        <v>1070</v>
      </c>
      <c r="H20" s="105" t="s">
        <v>1082</v>
      </c>
      <c r="I20" s="74" t="s">
        <v>1098</v>
      </c>
      <c r="J20" s="113" t="s">
        <v>240</v>
      </c>
      <c r="K20" s="75" t="s">
        <v>241</v>
      </c>
      <c r="L20" s="113" t="s">
        <v>1124</v>
      </c>
      <c r="M20" s="119" t="s">
        <v>1452</v>
      </c>
      <c r="N20" s="126" t="s">
        <v>818</v>
      </c>
      <c r="O20" s="113" t="s">
        <v>1491</v>
      </c>
      <c r="R20" s="109" t="s">
        <v>463</v>
      </c>
      <c r="S20" s="109" t="s">
        <v>302</v>
      </c>
      <c r="T20" s="103" t="s">
        <v>339</v>
      </c>
      <c r="U20" s="103" t="s">
        <v>1215</v>
      </c>
      <c r="V20" s="109" t="s">
        <v>372</v>
      </c>
      <c r="W20" s="110" t="s">
        <v>1689</v>
      </c>
      <c r="Y20" s="109" t="s">
        <v>382</v>
      </c>
      <c r="AB20" s="109" t="s">
        <v>841</v>
      </c>
      <c r="AC20" s="109" t="s">
        <v>1269</v>
      </c>
      <c r="AE20" s="109" t="s">
        <v>1277</v>
      </c>
      <c r="AF20" s="112" t="s">
        <v>1293</v>
      </c>
      <c r="AL20" s="55" t="s">
        <v>400</v>
      </c>
    </row>
    <row r="21" spans="1:41" ht="75.75" thickBot="1" x14ac:dyDescent="0.3">
      <c r="A21" s="55" t="s">
        <v>640</v>
      </c>
      <c r="B21" s="55" t="s">
        <v>202</v>
      </c>
      <c r="C21" s="103" t="s">
        <v>1355</v>
      </c>
      <c r="D21" s="118" t="s">
        <v>1069</v>
      </c>
      <c r="H21" s="110" t="s">
        <v>424</v>
      </c>
      <c r="I21" s="74" t="s">
        <v>1092</v>
      </c>
      <c r="J21" s="113" t="s">
        <v>519</v>
      </c>
      <c r="K21" s="103" t="s">
        <v>1426</v>
      </c>
      <c r="L21" s="113" t="s">
        <v>1120</v>
      </c>
      <c r="M21" s="120" t="s">
        <v>1146</v>
      </c>
      <c r="N21" s="126" t="s">
        <v>870</v>
      </c>
      <c r="O21" s="114" t="s">
        <v>274</v>
      </c>
      <c r="R21" s="109" t="s">
        <v>291</v>
      </c>
      <c r="S21" s="109" t="s">
        <v>543</v>
      </c>
      <c r="T21" s="103" t="s">
        <v>1649</v>
      </c>
      <c r="U21" s="103" t="s">
        <v>351</v>
      </c>
      <c r="V21" s="112" t="s">
        <v>332</v>
      </c>
      <c r="W21" s="110" t="s">
        <v>1690</v>
      </c>
      <c r="Y21" s="109" t="s">
        <v>377</v>
      </c>
      <c r="AB21" s="110" t="s">
        <v>1710</v>
      </c>
      <c r="AC21" s="110" t="s">
        <v>1729</v>
      </c>
      <c r="AE21" s="109" t="s">
        <v>1276</v>
      </c>
      <c r="AF21" s="112" t="s">
        <v>264</v>
      </c>
      <c r="AL21" s="55" t="s">
        <v>545</v>
      </c>
    </row>
    <row r="22" spans="1:41" ht="105.75" thickBot="1" x14ac:dyDescent="0.3">
      <c r="A22" s="55" t="s">
        <v>641</v>
      </c>
      <c r="B22" s="55" t="s">
        <v>203</v>
      </c>
      <c r="C22" s="75" t="s">
        <v>1057</v>
      </c>
      <c r="H22" s="110" t="s">
        <v>453</v>
      </c>
      <c r="I22" s="74" t="s">
        <v>1103</v>
      </c>
      <c r="J22" s="119" t="s">
        <v>798</v>
      </c>
      <c r="K22" s="103" t="s">
        <v>1427</v>
      </c>
      <c r="L22" s="113" t="s">
        <v>1440</v>
      </c>
      <c r="M22" s="113" t="s">
        <v>1453</v>
      </c>
      <c r="N22" s="126" t="s">
        <v>871</v>
      </c>
      <c r="O22" s="114" t="s">
        <v>275</v>
      </c>
      <c r="R22" s="109" t="s">
        <v>287</v>
      </c>
      <c r="S22" s="111" t="s">
        <v>303</v>
      </c>
      <c r="T22" s="103" t="s">
        <v>1650</v>
      </c>
      <c r="U22" s="103" t="s">
        <v>544</v>
      </c>
      <c r="V22" s="110" t="s">
        <v>1682</v>
      </c>
      <c r="W22" s="129" t="s">
        <v>1226</v>
      </c>
      <c r="Y22" s="109" t="s">
        <v>383</v>
      </c>
      <c r="AB22" s="112" t="s">
        <v>404</v>
      </c>
      <c r="AC22" s="102" t="s">
        <v>1264</v>
      </c>
      <c r="AE22" s="109" t="s">
        <v>1279</v>
      </c>
      <c r="AF22" s="112" t="s">
        <v>1294</v>
      </c>
      <c r="AL22" s="55" t="s">
        <v>547</v>
      </c>
    </row>
    <row r="23" spans="1:41" ht="135.75" thickBot="1" x14ac:dyDescent="0.3">
      <c r="A23" s="55" t="s">
        <v>642</v>
      </c>
      <c r="B23" s="55" t="s">
        <v>204</v>
      </c>
      <c r="C23" s="102" t="s">
        <v>1054</v>
      </c>
      <c r="H23" s="110" t="s">
        <v>1393</v>
      </c>
      <c r="I23" s="74" t="s">
        <v>1104</v>
      </c>
      <c r="K23" s="103" t="s">
        <v>1428</v>
      </c>
      <c r="L23" s="113" t="s">
        <v>801</v>
      </c>
      <c r="M23" s="113" t="s">
        <v>1454</v>
      </c>
      <c r="N23" s="126" t="s">
        <v>367</v>
      </c>
      <c r="O23" s="114" t="s">
        <v>272</v>
      </c>
      <c r="R23" s="110" t="s">
        <v>1524</v>
      </c>
      <c r="S23" s="109" t="s">
        <v>546</v>
      </c>
      <c r="T23" s="103" t="s">
        <v>340</v>
      </c>
      <c r="U23" s="103" t="s">
        <v>352</v>
      </c>
      <c r="V23" s="112" t="s">
        <v>1224</v>
      </c>
      <c r="W23" s="103" t="s">
        <v>1691</v>
      </c>
      <c r="Y23" s="109" t="s">
        <v>378</v>
      </c>
      <c r="AB23" s="110" t="s">
        <v>1711</v>
      </c>
      <c r="AC23" s="103" t="s">
        <v>1730</v>
      </c>
      <c r="AE23" s="109" t="s">
        <v>504</v>
      </c>
      <c r="AF23" s="112" t="s">
        <v>1295</v>
      </c>
      <c r="AL23" s="55" t="s">
        <v>548</v>
      </c>
    </row>
    <row r="24" spans="1:41" ht="120.75" thickBot="1" x14ac:dyDescent="0.3">
      <c r="A24" s="55" t="s">
        <v>643</v>
      </c>
      <c r="B24" s="55" t="s">
        <v>205</v>
      </c>
      <c r="C24" s="75" t="s">
        <v>1059</v>
      </c>
      <c r="D24" s="76"/>
      <c r="H24" s="110" t="s">
        <v>1394</v>
      </c>
      <c r="I24" s="74" t="s">
        <v>1105</v>
      </c>
      <c r="K24" s="103" t="s">
        <v>1429</v>
      </c>
      <c r="L24" s="113" t="s">
        <v>800</v>
      </c>
      <c r="M24" s="114" t="s">
        <v>1147</v>
      </c>
      <c r="N24" s="126" t="s">
        <v>872</v>
      </c>
      <c r="O24" s="114" t="s">
        <v>276</v>
      </c>
      <c r="R24" s="109" t="s">
        <v>1161</v>
      </c>
      <c r="S24" s="109" t="s">
        <v>512</v>
      </c>
      <c r="T24" s="103" t="s">
        <v>337</v>
      </c>
      <c r="U24" s="103" t="s">
        <v>353</v>
      </c>
      <c r="V24" s="110" t="s">
        <v>1683</v>
      </c>
      <c r="W24" s="130" t="s">
        <v>1231</v>
      </c>
      <c r="Y24" s="102" t="s">
        <v>384</v>
      </c>
      <c r="AB24" s="109" t="s">
        <v>842</v>
      </c>
      <c r="AC24" s="103" t="s">
        <v>1731</v>
      </c>
      <c r="AE24" s="109" t="s">
        <v>478</v>
      </c>
      <c r="AF24" s="112" t="s">
        <v>265</v>
      </c>
      <c r="AL24" s="55" t="s">
        <v>549</v>
      </c>
    </row>
    <row r="25" spans="1:41" ht="105.75" thickBot="1" x14ac:dyDescent="0.3">
      <c r="A25" s="55" t="s">
        <v>644</v>
      </c>
      <c r="B25" s="55" t="s">
        <v>206</v>
      </c>
      <c r="C25" s="107" t="s">
        <v>1356</v>
      </c>
      <c r="H25" s="109" t="s">
        <v>1083</v>
      </c>
      <c r="I25" s="122" t="s">
        <v>1106</v>
      </c>
      <c r="K25" s="103" t="s">
        <v>1430</v>
      </c>
      <c r="L25" s="113" t="s">
        <v>1129</v>
      </c>
      <c r="M25" s="113" t="s">
        <v>1455</v>
      </c>
      <c r="N25" s="126" t="s">
        <v>873</v>
      </c>
      <c r="O25" s="115" t="s">
        <v>271</v>
      </c>
      <c r="R25" s="109" t="s">
        <v>288</v>
      </c>
      <c r="S25" s="110" t="s">
        <v>1540</v>
      </c>
      <c r="T25" s="103" t="s">
        <v>341</v>
      </c>
      <c r="U25" s="103" t="s">
        <v>1674</v>
      </c>
      <c r="V25" s="109" t="s">
        <v>373</v>
      </c>
      <c r="W25" s="75" t="s">
        <v>1241</v>
      </c>
      <c r="Y25" s="102" t="s">
        <v>379</v>
      </c>
      <c r="AB25" s="109" t="s">
        <v>843</v>
      </c>
      <c r="AC25" s="103" t="s">
        <v>1732</v>
      </c>
      <c r="AE25" s="109" t="s">
        <v>1273</v>
      </c>
      <c r="AF25" s="112" t="s">
        <v>266</v>
      </c>
      <c r="AL25" s="55" t="s">
        <v>551</v>
      </c>
    </row>
    <row r="26" spans="1:41" ht="60.75" thickBot="1" x14ac:dyDescent="0.3">
      <c r="A26" s="55" t="s">
        <v>645</v>
      </c>
      <c r="B26" s="55" t="s">
        <v>207</v>
      </c>
      <c r="C26" s="103" t="s">
        <v>1357</v>
      </c>
      <c r="H26" s="110" t="s">
        <v>1395</v>
      </c>
      <c r="I26" s="122" t="s">
        <v>1107</v>
      </c>
      <c r="K26" s="103" t="s">
        <v>1431</v>
      </c>
      <c r="L26" s="113" t="s">
        <v>806</v>
      </c>
      <c r="M26" s="114" t="s">
        <v>258</v>
      </c>
      <c r="N26" s="126" t="s">
        <v>874</v>
      </c>
      <c r="O26" s="128" t="s">
        <v>854</v>
      </c>
      <c r="R26" s="110" t="s">
        <v>1525</v>
      </c>
      <c r="S26" s="110" t="s">
        <v>1541</v>
      </c>
      <c r="T26" s="103" t="s">
        <v>332</v>
      </c>
      <c r="U26" s="103" t="s">
        <v>474</v>
      </c>
      <c r="V26" s="109" t="s">
        <v>363</v>
      </c>
      <c r="W26" s="75" t="s">
        <v>1242</v>
      </c>
      <c r="Y26" s="102" t="s">
        <v>394</v>
      </c>
      <c r="AB26" s="110" t="s">
        <v>1712</v>
      </c>
      <c r="AC26" s="75" t="s">
        <v>1270</v>
      </c>
      <c r="AE26" s="109" t="s">
        <v>485</v>
      </c>
      <c r="AF26" s="75" t="s">
        <v>267</v>
      </c>
      <c r="AL26" s="55" t="s">
        <v>552</v>
      </c>
    </row>
    <row r="27" spans="1:41" ht="60.75" thickBot="1" x14ac:dyDescent="0.3">
      <c r="A27" s="55" t="s">
        <v>646</v>
      </c>
      <c r="B27" s="55" t="s">
        <v>208</v>
      </c>
      <c r="C27" s="108" t="s">
        <v>1046</v>
      </c>
      <c r="I27" s="122" t="s">
        <v>1086</v>
      </c>
      <c r="K27" s="103" t="s">
        <v>1432</v>
      </c>
      <c r="L27" s="113" t="s">
        <v>249</v>
      </c>
      <c r="M27" s="114" t="s">
        <v>255</v>
      </c>
      <c r="N27" s="126" t="s">
        <v>370</v>
      </c>
      <c r="O27" s="113" t="s">
        <v>1492</v>
      </c>
      <c r="R27" s="109" t="s">
        <v>1162</v>
      </c>
      <c r="S27" s="109" t="s">
        <v>315</v>
      </c>
      <c r="T27" s="103" t="s">
        <v>342</v>
      </c>
      <c r="U27" s="103" t="s">
        <v>550</v>
      </c>
      <c r="V27" s="112" t="s">
        <v>374</v>
      </c>
      <c r="W27" s="75" t="s">
        <v>1243</v>
      </c>
      <c r="Y27" s="102" t="s">
        <v>385</v>
      </c>
      <c r="AB27" s="109" t="s">
        <v>405</v>
      </c>
      <c r="AC27" s="103" t="s">
        <v>850</v>
      </c>
      <c r="AE27" s="109" t="s">
        <v>483</v>
      </c>
      <c r="AL27" s="55" t="s">
        <v>553</v>
      </c>
    </row>
    <row r="28" spans="1:41" ht="45.75" thickBot="1" x14ac:dyDescent="0.3">
      <c r="A28" s="55" t="s">
        <v>1019</v>
      </c>
      <c r="B28" s="55" t="s">
        <v>209</v>
      </c>
      <c r="C28" s="103" t="s">
        <v>1358</v>
      </c>
      <c r="I28" s="123" t="s">
        <v>1400</v>
      </c>
      <c r="K28" s="103" t="s">
        <v>1433</v>
      </c>
      <c r="L28" s="113" t="s">
        <v>458</v>
      </c>
      <c r="M28" s="113" t="s">
        <v>1456</v>
      </c>
      <c r="N28" s="126" t="s">
        <v>875</v>
      </c>
      <c r="O28" s="50"/>
      <c r="R28" s="109" t="s">
        <v>292</v>
      </c>
      <c r="S28" s="109" t="s">
        <v>515</v>
      </c>
      <c r="T28" s="103" t="s">
        <v>1651</v>
      </c>
      <c r="U28" s="103" t="s">
        <v>346</v>
      </c>
      <c r="V28" s="109" t="s">
        <v>364</v>
      </c>
      <c r="W28" s="103" t="s">
        <v>1692</v>
      </c>
      <c r="AB28" s="112" t="s">
        <v>415</v>
      </c>
      <c r="AC28" s="103" t="s">
        <v>1679</v>
      </c>
      <c r="AE28" s="109" t="s">
        <v>484</v>
      </c>
      <c r="AL28" s="55" t="s">
        <v>554</v>
      </c>
    </row>
    <row r="29" spans="1:41" ht="60.75" thickBot="1" x14ac:dyDescent="0.3">
      <c r="A29" s="55" t="s">
        <v>647</v>
      </c>
      <c r="B29" s="55" t="s">
        <v>508</v>
      </c>
      <c r="C29" s="102" t="s">
        <v>1047</v>
      </c>
      <c r="D29" s="34"/>
      <c r="I29" s="123" t="s">
        <v>1401</v>
      </c>
      <c r="K29" s="103" t="s">
        <v>1434</v>
      </c>
      <c r="L29" s="113" t="s">
        <v>785</v>
      </c>
      <c r="M29" s="114" t="s">
        <v>1140</v>
      </c>
      <c r="N29" s="126" t="s">
        <v>810</v>
      </c>
      <c r="O29" s="50"/>
      <c r="R29" s="102" t="s">
        <v>1173</v>
      </c>
      <c r="S29" s="110" t="s">
        <v>1542</v>
      </c>
      <c r="T29" s="103" t="s">
        <v>1652</v>
      </c>
      <c r="U29" s="103" t="s">
        <v>344</v>
      </c>
      <c r="V29" s="112" t="s">
        <v>269</v>
      </c>
      <c r="W29" s="103" t="s">
        <v>1693</v>
      </c>
      <c r="AB29" s="110" t="s">
        <v>1713</v>
      </c>
      <c r="AC29" s="103" t="s">
        <v>1733</v>
      </c>
      <c r="AE29" s="109" t="s">
        <v>505</v>
      </c>
      <c r="AL29" s="55" t="s">
        <v>556</v>
      </c>
    </row>
    <row r="30" spans="1:41" ht="30.75" thickBot="1" x14ac:dyDescent="0.3">
      <c r="A30" s="56" t="s">
        <v>777</v>
      </c>
      <c r="B30" s="56" t="s">
        <v>776</v>
      </c>
      <c r="C30" s="75" t="s">
        <v>1055</v>
      </c>
      <c r="D30" s="34"/>
      <c r="I30" s="123" t="s">
        <v>1402</v>
      </c>
      <c r="K30" s="103" t="s">
        <v>1435</v>
      </c>
      <c r="L30" s="113" t="s">
        <v>802</v>
      </c>
      <c r="M30" s="114" t="s">
        <v>256</v>
      </c>
      <c r="N30" s="126" t="s">
        <v>876</v>
      </c>
      <c r="O30" s="50"/>
      <c r="R30" s="103" t="s">
        <v>1526</v>
      </c>
      <c r="S30" s="110" t="s">
        <v>1543</v>
      </c>
      <c r="T30" s="103" t="s">
        <v>1653</v>
      </c>
      <c r="U30" s="103" t="s">
        <v>354</v>
      </c>
      <c r="V30" s="109" t="s">
        <v>268</v>
      </c>
      <c r="W30" s="102" t="s">
        <v>1232</v>
      </c>
      <c r="AB30" s="112" t="s">
        <v>1248</v>
      </c>
      <c r="AC30" s="102" t="s">
        <v>1253</v>
      </c>
      <c r="AE30" s="109" t="s">
        <v>496</v>
      </c>
      <c r="AL30" s="55" t="s">
        <v>557</v>
      </c>
    </row>
    <row r="31" spans="1:41" ht="75.75" thickBot="1" x14ac:dyDescent="0.3">
      <c r="A31" s="55" t="s">
        <v>648</v>
      </c>
      <c r="B31" s="55" t="s">
        <v>649</v>
      </c>
      <c r="C31" s="103" t="s">
        <v>1359</v>
      </c>
      <c r="D31" s="34"/>
      <c r="I31" s="123" t="s">
        <v>1403</v>
      </c>
      <c r="K31" s="103" t="s">
        <v>1436</v>
      </c>
      <c r="L31" s="113" t="s">
        <v>803</v>
      </c>
      <c r="M31" s="114" t="s">
        <v>1148</v>
      </c>
      <c r="N31" s="126" t="s">
        <v>877</v>
      </c>
      <c r="O31" s="50"/>
      <c r="R31" s="102" t="s">
        <v>293</v>
      </c>
      <c r="S31" s="109" t="s">
        <v>1175</v>
      </c>
      <c r="T31" s="102" t="s">
        <v>1207</v>
      </c>
      <c r="U31" s="103" t="s">
        <v>824</v>
      </c>
      <c r="V31" s="109" t="s">
        <v>375</v>
      </c>
      <c r="W31" s="75" t="s">
        <v>1244</v>
      </c>
      <c r="AB31" s="109" t="s">
        <v>844</v>
      </c>
      <c r="AC31" s="102" t="s">
        <v>1265</v>
      </c>
      <c r="AE31" s="109" t="s">
        <v>497</v>
      </c>
      <c r="AF31" s="54">
        <v>108</v>
      </c>
      <c r="AL31" s="55" t="s">
        <v>558</v>
      </c>
    </row>
    <row r="32" spans="1:41" ht="60.75" thickBot="1" x14ac:dyDescent="0.3">
      <c r="A32" s="55" t="s">
        <v>856</v>
      </c>
      <c r="B32" s="55" t="s">
        <v>857</v>
      </c>
      <c r="C32" s="75" t="s">
        <v>1056</v>
      </c>
      <c r="D32" s="34"/>
      <c r="I32" s="123" t="s">
        <v>1404</v>
      </c>
      <c r="L32" s="113" t="s">
        <v>807</v>
      </c>
      <c r="M32" s="113" t="s">
        <v>1457</v>
      </c>
      <c r="N32" s="126" t="s">
        <v>878</v>
      </c>
      <c r="O32" s="50"/>
      <c r="R32" s="102" t="s">
        <v>294</v>
      </c>
      <c r="S32" s="109" t="s">
        <v>1188</v>
      </c>
      <c r="T32" s="103" t="s">
        <v>1654</v>
      </c>
      <c r="U32" s="103" t="s">
        <v>347</v>
      </c>
      <c r="V32" s="102" t="s">
        <v>365</v>
      </c>
      <c r="W32" s="75" t="s">
        <v>1245</v>
      </c>
      <c r="AB32" s="109" t="s">
        <v>406</v>
      </c>
      <c r="AC32" s="102" t="s">
        <v>1266</v>
      </c>
      <c r="AE32" s="109" t="s">
        <v>486</v>
      </c>
      <c r="AL32" s="55" t="s">
        <v>559</v>
      </c>
    </row>
    <row r="33" spans="1:38" ht="45.75" thickBot="1" x14ac:dyDescent="0.3">
      <c r="A33" s="55" t="s">
        <v>1027</v>
      </c>
      <c r="B33" s="55" t="s">
        <v>1028</v>
      </c>
      <c r="C33" s="103" t="s">
        <v>1048</v>
      </c>
      <c r="D33" s="34"/>
      <c r="I33" s="123" t="s">
        <v>1405</v>
      </c>
      <c r="L33" s="113" t="s">
        <v>808</v>
      </c>
      <c r="M33" s="113" t="s">
        <v>1458</v>
      </c>
      <c r="N33" s="126" t="s">
        <v>816</v>
      </c>
      <c r="O33" s="50"/>
      <c r="R33" s="102" t="s">
        <v>295</v>
      </c>
      <c r="S33" s="109" t="s">
        <v>1194</v>
      </c>
      <c r="T33" s="103" t="s">
        <v>343</v>
      </c>
      <c r="U33" s="103" t="s">
        <v>345</v>
      </c>
      <c r="V33" s="102" t="s">
        <v>376</v>
      </c>
      <c r="AB33" s="112" t="s">
        <v>416</v>
      </c>
      <c r="AC33" s="103" t="s">
        <v>1734</v>
      </c>
      <c r="AE33" s="109" t="s">
        <v>498</v>
      </c>
      <c r="AL33" s="55" t="s">
        <v>560</v>
      </c>
    </row>
    <row r="34" spans="1:38" ht="75.75" thickBot="1" x14ac:dyDescent="0.3">
      <c r="A34" s="55" t="s">
        <v>898</v>
      </c>
      <c r="B34" s="55" t="s">
        <v>899</v>
      </c>
      <c r="C34" s="107" t="s">
        <v>450</v>
      </c>
      <c r="D34" s="34"/>
      <c r="I34" s="123" t="s">
        <v>1406</v>
      </c>
      <c r="L34" s="113" t="s">
        <v>809</v>
      </c>
      <c r="M34" s="114" t="s">
        <v>1149</v>
      </c>
      <c r="N34" s="126" t="s">
        <v>879</v>
      </c>
      <c r="O34" s="50"/>
      <c r="R34" s="102" t="s">
        <v>514</v>
      </c>
      <c r="S34" s="110" t="s">
        <v>1544</v>
      </c>
      <c r="T34" s="103" t="s">
        <v>335</v>
      </c>
      <c r="U34" s="103" t="s">
        <v>348</v>
      </c>
      <c r="AB34" s="110" t="s">
        <v>1714</v>
      </c>
      <c r="AC34" s="102" t="s">
        <v>1259</v>
      </c>
      <c r="AE34" s="109" t="s">
        <v>1281</v>
      </c>
      <c r="AL34" s="55" t="s">
        <v>561</v>
      </c>
    </row>
    <row r="35" spans="1:38" ht="30.75" thickBot="1" x14ac:dyDescent="0.3">
      <c r="A35" s="55" t="s">
        <v>1020</v>
      </c>
      <c r="B35" s="55" t="s">
        <v>1021</v>
      </c>
      <c r="C35" s="107" t="s">
        <v>451</v>
      </c>
      <c r="D35"/>
      <c r="I35" s="123" t="s">
        <v>1407</v>
      </c>
      <c r="L35" s="113" t="s">
        <v>517</v>
      </c>
      <c r="M35" s="113" t="s">
        <v>1459</v>
      </c>
      <c r="N35" s="126" t="s">
        <v>459</v>
      </c>
      <c r="O35" s="50"/>
      <c r="R35" s="103" t="s">
        <v>1527</v>
      </c>
      <c r="S35" s="110" t="s">
        <v>1545</v>
      </c>
      <c r="T35" s="103" t="s">
        <v>334</v>
      </c>
      <c r="U35" s="103" t="s">
        <v>355</v>
      </c>
      <c r="AB35" s="109" t="s">
        <v>845</v>
      </c>
      <c r="AC35" s="103" t="s">
        <v>1735</v>
      </c>
      <c r="AE35" s="109" t="s">
        <v>487</v>
      </c>
      <c r="AL35" s="55" t="s">
        <v>562</v>
      </c>
    </row>
    <row r="36" spans="1:38" ht="45.75" thickBot="1" x14ac:dyDescent="0.3">
      <c r="A36" s="55" t="s">
        <v>1308</v>
      </c>
      <c r="B36" s="55" t="s">
        <v>1309</v>
      </c>
      <c r="C36" s="102" t="s">
        <v>1036</v>
      </c>
      <c r="D36"/>
      <c r="I36" s="123" t="s">
        <v>1408</v>
      </c>
      <c r="L36" s="113" t="s">
        <v>511</v>
      </c>
      <c r="M36" s="113" t="s">
        <v>1460</v>
      </c>
      <c r="N36" s="126" t="s">
        <v>880</v>
      </c>
      <c r="O36" s="50"/>
      <c r="R36" s="102" t="s">
        <v>1164</v>
      </c>
      <c r="S36" s="110" t="s">
        <v>1546</v>
      </c>
      <c r="T36" s="103" t="s">
        <v>336</v>
      </c>
      <c r="U36" s="102" t="s">
        <v>1219</v>
      </c>
      <c r="AB36" s="110" t="s">
        <v>1715</v>
      </c>
      <c r="AC36" s="75" t="s">
        <v>1271</v>
      </c>
      <c r="AE36" s="109" t="s">
        <v>506</v>
      </c>
      <c r="AL36" s="55" t="s">
        <v>564</v>
      </c>
    </row>
    <row r="37" spans="1:38" ht="30.75" thickBot="1" x14ac:dyDescent="0.3">
      <c r="A37" s="55" t="s">
        <v>1318</v>
      </c>
      <c r="B37" s="55" t="s">
        <v>1317</v>
      </c>
      <c r="C37" s="107" t="s">
        <v>1360</v>
      </c>
      <c r="D37" s="34"/>
      <c r="I37" s="123" t="s">
        <v>1409</v>
      </c>
      <c r="L37" s="113" t="s">
        <v>1125</v>
      </c>
      <c r="M37" s="113" t="s">
        <v>260</v>
      </c>
      <c r="N37" s="126" t="s">
        <v>373</v>
      </c>
      <c r="O37" s="50"/>
      <c r="R37" s="102" t="s">
        <v>296</v>
      </c>
      <c r="S37" s="110" t="s">
        <v>1547</v>
      </c>
      <c r="T37" s="103" t="s">
        <v>333</v>
      </c>
      <c r="U37" s="103" t="s">
        <v>356</v>
      </c>
      <c r="AB37" s="109" t="s">
        <v>407</v>
      </c>
      <c r="AC37" s="103" t="s">
        <v>476</v>
      </c>
      <c r="AE37" s="109" t="s">
        <v>488</v>
      </c>
      <c r="AL37" s="55" t="s">
        <v>565</v>
      </c>
    </row>
    <row r="38" spans="1:38" ht="30.75" thickBot="1" x14ac:dyDescent="0.3">
      <c r="A38" s="55" t="s">
        <v>1319</v>
      </c>
      <c r="B38" s="55" t="s">
        <v>1320</v>
      </c>
      <c r="C38" s="107" t="s">
        <v>452</v>
      </c>
      <c r="D38" s="76"/>
      <c r="I38" s="123" t="s">
        <v>1410</v>
      </c>
      <c r="L38" s="113" t="s">
        <v>1121</v>
      </c>
      <c r="M38" s="113" t="s">
        <v>261</v>
      </c>
      <c r="N38" s="126" t="s">
        <v>881</v>
      </c>
      <c r="O38" s="50"/>
      <c r="R38" s="102" t="s">
        <v>297</v>
      </c>
      <c r="S38" s="110" t="s">
        <v>1548</v>
      </c>
      <c r="T38" s="102" t="s">
        <v>322</v>
      </c>
      <c r="U38" s="103" t="s">
        <v>555</v>
      </c>
      <c r="AB38" s="109" t="s">
        <v>399</v>
      </c>
      <c r="AC38" s="102" t="s">
        <v>1254</v>
      </c>
      <c r="AE38" s="109" t="s">
        <v>480</v>
      </c>
      <c r="AL38" s="55" t="s">
        <v>566</v>
      </c>
    </row>
    <row r="39" spans="1:38" ht="30.75" thickBot="1" x14ac:dyDescent="0.3">
      <c r="A39" s="55" t="s">
        <v>1325</v>
      </c>
      <c r="B39" s="55" t="s">
        <v>1326</v>
      </c>
      <c r="C39" s="109" t="s">
        <v>1049</v>
      </c>
      <c r="I39" s="123" t="s">
        <v>1411</v>
      </c>
      <c r="L39" s="113" t="s">
        <v>787</v>
      </c>
      <c r="M39" s="113" t="s">
        <v>1461</v>
      </c>
      <c r="N39" s="126" t="s">
        <v>374</v>
      </c>
      <c r="O39" s="50"/>
      <c r="R39" s="102" t="s">
        <v>1174</v>
      </c>
      <c r="S39" s="110" t="s">
        <v>1549</v>
      </c>
      <c r="T39" s="107" t="s">
        <v>1655</v>
      </c>
      <c r="U39" s="103" t="s">
        <v>823</v>
      </c>
      <c r="AB39" s="109" t="s">
        <v>846</v>
      </c>
      <c r="AE39" s="109" t="s">
        <v>507</v>
      </c>
      <c r="AL39" s="55" t="s">
        <v>567</v>
      </c>
    </row>
    <row r="40" spans="1:38" ht="45.75" thickBot="1" x14ac:dyDescent="0.3">
      <c r="A40" s="55" t="s">
        <v>1328</v>
      </c>
      <c r="B40" s="55" t="s">
        <v>1329</v>
      </c>
      <c r="C40" s="110" t="s">
        <v>1361</v>
      </c>
      <c r="I40" s="123" t="s">
        <v>1412</v>
      </c>
      <c r="L40" s="113" t="s">
        <v>786</v>
      </c>
      <c r="M40" s="114" t="s">
        <v>1150</v>
      </c>
      <c r="N40" s="126" t="s">
        <v>882</v>
      </c>
      <c r="O40" s="50"/>
      <c r="R40" s="103" t="s">
        <v>1528</v>
      </c>
      <c r="S40" s="110" t="s">
        <v>1550</v>
      </c>
      <c r="T40" s="102" t="s">
        <v>520</v>
      </c>
      <c r="U40" s="102" t="s">
        <v>1220</v>
      </c>
      <c r="AB40" s="110" t="s">
        <v>1716</v>
      </c>
      <c r="AE40" s="109" t="s">
        <v>1283</v>
      </c>
      <c r="AL40" s="55" t="s">
        <v>344</v>
      </c>
    </row>
    <row r="41" spans="1:38" ht="45.75" thickBot="1" x14ac:dyDescent="0.3">
      <c r="C41" s="110" t="s">
        <v>1362</v>
      </c>
      <c r="I41" s="123" t="s">
        <v>1413</v>
      </c>
      <c r="L41" s="113" t="s">
        <v>375</v>
      </c>
      <c r="M41" s="113" t="s">
        <v>1462</v>
      </c>
      <c r="N41" s="126" t="s">
        <v>814</v>
      </c>
      <c r="O41" s="50"/>
      <c r="R41" s="102" t="s">
        <v>298</v>
      </c>
      <c r="S41" s="110" t="s">
        <v>1551</v>
      </c>
      <c r="T41" s="107" t="s">
        <v>471</v>
      </c>
      <c r="U41" s="102" t="s">
        <v>1216</v>
      </c>
      <c r="AB41" s="112" t="s">
        <v>522</v>
      </c>
      <c r="AE41" s="109" t="s">
        <v>479</v>
      </c>
      <c r="AL41" s="55" t="s">
        <v>281</v>
      </c>
    </row>
    <row r="42" spans="1:38" ht="45.75" thickBot="1" x14ac:dyDescent="0.3">
      <c r="C42" s="110" t="s">
        <v>1363</v>
      </c>
      <c r="I42" s="123" t="s">
        <v>1414</v>
      </c>
      <c r="L42" s="113" t="s">
        <v>250</v>
      </c>
      <c r="M42" s="113" t="s">
        <v>1463</v>
      </c>
      <c r="N42" s="126" t="s">
        <v>817</v>
      </c>
      <c r="O42" s="50"/>
      <c r="R42" s="102" t="s">
        <v>299</v>
      </c>
      <c r="S42" s="110" t="s">
        <v>1552</v>
      </c>
      <c r="T42" s="107" t="s">
        <v>472</v>
      </c>
      <c r="U42" s="103" t="s">
        <v>349</v>
      </c>
      <c r="AB42" s="109" t="s">
        <v>408</v>
      </c>
      <c r="AE42" s="109" t="s">
        <v>481</v>
      </c>
      <c r="AL42" s="55" t="s">
        <v>568</v>
      </c>
    </row>
    <row r="43" spans="1:38" ht="63.75" thickBot="1" x14ac:dyDescent="0.3">
      <c r="C43" s="110" t="s">
        <v>211</v>
      </c>
      <c r="I43" s="123" t="s">
        <v>1415</v>
      </c>
      <c r="L43" s="120" t="s">
        <v>1122</v>
      </c>
      <c r="M43" s="114" t="s">
        <v>1151</v>
      </c>
      <c r="N43" s="126" t="s">
        <v>883</v>
      </c>
      <c r="O43" s="50"/>
      <c r="R43" s="102" t="s">
        <v>289</v>
      </c>
      <c r="S43" s="110" t="s">
        <v>1553</v>
      </c>
      <c r="T43" s="107" t="s">
        <v>1656</v>
      </c>
      <c r="U43" s="103" t="s">
        <v>1221</v>
      </c>
      <c r="AB43" s="75" t="s">
        <v>400</v>
      </c>
      <c r="AE43" s="131" t="s">
        <v>490</v>
      </c>
      <c r="AL43" s="55" t="s">
        <v>569</v>
      </c>
    </row>
    <row r="44" spans="1:38" ht="48" thickBot="1" x14ac:dyDescent="0.3">
      <c r="C44" s="110" t="s">
        <v>1364</v>
      </c>
      <c r="I44" s="123" t="s">
        <v>1416</v>
      </c>
      <c r="L44" s="124" t="s">
        <v>1126</v>
      </c>
      <c r="M44" s="113" t="s">
        <v>1464</v>
      </c>
      <c r="N44" s="126" t="s">
        <v>884</v>
      </c>
      <c r="O44" s="50"/>
      <c r="R44" s="103" t="s">
        <v>1529</v>
      </c>
      <c r="S44" s="110" t="s">
        <v>1554</v>
      </c>
      <c r="T44" s="107" t="s">
        <v>1657</v>
      </c>
      <c r="U44" s="103" t="s">
        <v>893</v>
      </c>
      <c r="AB44" s="102" t="s">
        <v>409</v>
      </c>
      <c r="AE44" s="109" t="s">
        <v>491</v>
      </c>
      <c r="AL44" s="55" t="s">
        <v>282</v>
      </c>
    </row>
    <row r="45" spans="1:38" ht="45.75" thickBot="1" x14ac:dyDescent="0.3">
      <c r="C45" s="110" t="s">
        <v>1365</v>
      </c>
      <c r="I45" s="123" t="s">
        <v>1417</v>
      </c>
      <c r="L45" s="118" t="s">
        <v>1127</v>
      </c>
      <c r="M45" s="113" t="s">
        <v>1465</v>
      </c>
      <c r="N45" s="126" t="s">
        <v>269</v>
      </c>
      <c r="O45" s="50"/>
      <c r="R45" s="102" t="s">
        <v>1163</v>
      </c>
      <c r="S45" s="110" t="s">
        <v>1555</v>
      </c>
      <c r="T45" s="107" t="s">
        <v>1658</v>
      </c>
      <c r="U45" s="103" t="s">
        <v>1210</v>
      </c>
      <c r="AB45" s="102" t="s">
        <v>284</v>
      </c>
      <c r="AE45" s="109" t="s">
        <v>493</v>
      </c>
      <c r="AL45" s="55" t="s">
        <v>570</v>
      </c>
    </row>
    <row r="46" spans="1:38" ht="75.75" thickBot="1" x14ac:dyDescent="0.3">
      <c r="C46" s="111" t="s">
        <v>1050</v>
      </c>
      <c r="I46" s="123" t="s">
        <v>1418</v>
      </c>
      <c r="L46" s="118" t="s">
        <v>1128</v>
      </c>
      <c r="M46" s="113" t="s">
        <v>262</v>
      </c>
      <c r="N46" s="126" t="s">
        <v>885</v>
      </c>
      <c r="O46" s="50"/>
      <c r="R46" s="103" t="s">
        <v>1530</v>
      </c>
      <c r="S46" s="110" t="s">
        <v>1556</v>
      </c>
      <c r="T46" s="102" t="s">
        <v>1205</v>
      </c>
      <c r="U46" s="103" t="s">
        <v>1675</v>
      </c>
      <c r="AB46" s="75" t="s">
        <v>282</v>
      </c>
      <c r="AE46" s="50"/>
      <c r="AL46" s="55" t="s">
        <v>571</v>
      </c>
    </row>
    <row r="47" spans="1:38" ht="60.75" thickBot="1" x14ac:dyDescent="0.3">
      <c r="C47" s="111" t="s">
        <v>1037</v>
      </c>
      <c r="L47" s="118" t="s">
        <v>1130</v>
      </c>
      <c r="M47" s="113" t="s">
        <v>1466</v>
      </c>
      <c r="N47" s="126" t="s">
        <v>788</v>
      </c>
      <c r="O47" s="50"/>
      <c r="S47" s="110" t="s">
        <v>1557</v>
      </c>
      <c r="T47" s="102" t="s">
        <v>1209</v>
      </c>
      <c r="U47" s="103" t="s">
        <v>894</v>
      </c>
      <c r="AB47" s="103" t="s">
        <v>1717</v>
      </c>
      <c r="AE47" s="50"/>
      <c r="AL47" s="55" t="s">
        <v>572</v>
      </c>
    </row>
    <row r="48" spans="1:38" ht="30.75" thickBot="1" x14ac:dyDescent="0.3">
      <c r="C48" s="110" t="s">
        <v>1366</v>
      </c>
      <c r="L48" s="118" t="s">
        <v>1131</v>
      </c>
      <c r="M48" s="113" t="s">
        <v>1467</v>
      </c>
      <c r="N48" s="126" t="s">
        <v>886</v>
      </c>
      <c r="O48" s="50"/>
      <c r="S48" s="109" t="s">
        <v>563</v>
      </c>
      <c r="T48" s="75" t="s">
        <v>275</v>
      </c>
      <c r="U48" s="102" t="s">
        <v>1211</v>
      </c>
      <c r="AB48" s="102" t="s">
        <v>513</v>
      </c>
      <c r="AE48" s="50"/>
      <c r="AL48" s="55" t="s">
        <v>573</v>
      </c>
    </row>
    <row r="49" spans="3:38" ht="30.75" thickBot="1" x14ac:dyDescent="0.3">
      <c r="C49" s="110" t="s">
        <v>1367</v>
      </c>
      <c r="L49" s="118" t="s">
        <v>1132</v>
      </c>
      <c r="M49" s="113" t="s">
        <v>1468</v>
      </c>
      <c r="N49" s="126" t="s">
        <v>812</v>
      </c>
      <c r="O49" s="50"/>
      <c r="S49" s="110" t="s">
        <v>1558</v>
      </c>
      <c r="T49" s="107" t="s">
        <v>467</v>
      </c>
      <c r="U49" s="103" t="s">
        <v>1676</v>
      </c>
      <c r="AB49" s="103" t="s">
        <v>1718</v>
      </c>
      <c r="AE49" s="50"/>
      <c r="AL49" s="55" t="s">
        <v>574</v>
      </c>
    </row>
    <row r="50" spans="3:38" ht="45.75" thickBot="1" x14ac:dyDescent="0.3">
      <c r="C50" s="109" t="s">
        <v>1032</v>
      </c>
      <c r="L50" s="118" t="s">
        <v>1133</v>
      </c>
      <c r="M50" s="113" t="s">
        <v>1469</v>
      </c>
      <c r="N50" s="126" t="s">
        <v>375</v>
      </c>
      <c r="O50" s="50"/>
      <c r="S50" s="109" t="s">
        <v>897</v>
      </c>
      <c r="T50" s="107" t="s">
        <v>468</v>
      </c>
      <c r="U50" s="103" t="s">
        <v>895</v>
      </c>
      <c r="AB50" s="75" t="s">
        <v>410</v>
      </c>
      <c r="AE50" s="50"/>
      <c r="AL50" s="55" t="s">
        <v>575</v>
      </c>
    </row>
    <row r="51" spans="3:38" ht="45.75" thickBot="1" x14ac:dyDescent="0.3">
      <c r="C51" s="111" t="s">
        <v>1038</v>
      </c>
      <c r="L51" s="118" t="s">
        <v>1134</v>
      </c>
      <c r="M51" s="113" t="s">
        <v>1470</v>
      </c>
      <c r="N51" s="126" t="s">
        <v>887</v>
      </c>
      <c r="O51" s="50"/>
      <c r="S51" s="110" t="s">
        <v>1559</v>
      </c>
      <c r="T51" s="107" t="s">
        <v>1659</v>
      </c>
      <c r="U51" s="102" t="s">
        <v>1212</v>
      </c>
      <c r="AB51" s="75" t="s">
        <v>417</v>
      </c>
      <c r="AE51" s="50"/>
      <c r="AL51" s="55" t="s">
        <v>576</v>
      </c>
    </row>
    <row r="52" spans="3:38" ht="32.25" thickBot="1" x14ac:dyDescent="0.3">
      <c r="C52" s="110" t="s">
        <v>1368</v>
      </c>
      <c r="L52" s="118" t="s">
        <v>1135</v>
      </c>
      <c r="M52" s="117" t="s">
        <v>1471</v>
      </c>
      <c r="N52" s="126" t="s">
        <v>888</v>
      </c>
      <c r="O52" s="80"/>
      <c r="S52" s="110" t="s">
        <v>1560</v>
      </c>
      <c r="T52" s="107" t="s">
        <v>1660</v>
      </c>
      <c r="U52" s="103" t="s">
        <v>1677</v>
      </c>
      <c r="AB52" s="103" t="s">
        <v>1719</v>
      </c>
      <c r="AE52" s="50"/>
      <c r="AL52" s="55" t="s">
        <v>577</v>
      </c>
    </row>
    <row r="53" spans="3:38" ht="30.75" thickBot="1" x14ac:dyDescent="0.3">
      <c r="C53" s="110" t="s">
        <v>1031</v>
      </c>
      <c r="L53" s="118" t="s">
        <v>1136</v>
      </c>
      <c r="M53" s="117" t="s">
        <v>263</v>
      </c>
      <c r="N53" s="126" t="s">
        <v>376</v>
      </c>
      <c r="O53" s="50"/>
      <c r="S53" s="109" t="s">
        <v>1195</v>
      </c>
      <c r="T53" s="110" t="s">
        <v>1661</v>
      </c>
      <c r="U53" s="103" t="s">
        <v>896</v>
      </c>
      <c r="AB53" s="103" t="s">
        <v>1720</v>
      </c>
      <c r="AE53" s="50"/>
      <c r="AL53" s="55" t="s">
        <v>369</v>
      </c>
    </row>
    <row r="54" spans="3:38" ht="45" x14ac:dyDescent="0.25">
      <c r="C54" s="109" t="s">
        <v>1039</v>
      </c>
      <c r="L54" s="118" t="s">
        <v>1137</v>
      </c>
      <c r="M54" s="117" t="s">
        <v>264</v>
      </c>
      <c r="N54" s="103" t="s">
        <v>1481</v>
      </c>
      <c r="O54" s="50"/>
      <c r="S54" s="110" t="s">
        <v>1561</v>
      </c>
      <c r="T54" s="110" t="s">
        <v>1662</v>
      </c>
      <c r="U54" s="102" t="s">
        <v>1213</v>
      </c>
      <c r="AB54" s="75" t="s">
        <v>847</v>
      </c>
      <c r="AE54" s="73"/>
      <c r="AL54" s="55" t="s">
        <v>578</v>
      </c>
    </row>
    <row r="55" spans="3:38" ht="60" x14ac:dyDescent="0.25">
      <c r="C55" s="110" t="s">
        <v>1369</v>
      </c>
      <c r="L55" s="118" t="s">
        <v>1138</v>
      </c>
      <c r="M55" s="114" t="s">
        <v>1152</v>
      </c>
      <c r="N55" s="103" t="s">
        <v>1482</v>
      </c>
      <c r="O55" s="80"/>
      <c r="S55" s="110" t="s">
        <v>1562</v>
      </c>
      <c r="T55" s="110" t="s">
        <v>1663</v>
      </c>
      <c r="U55" s="103" t="s">
        <v>1678</v>
      </c>
      <c r="AB55" s="75" t="s">
        <v>848</v>
      </c>
      <c r="AL55" s="55" t="s">
        <v>819</v>
      </c>
    </row>
    <row r="56" spans="3:38" ht="45" x14ac:dyDescent="0.25">
      <c r="C56" s="109" t="s">
        <v>1051</v>
      </c>
      <c r="L56" s="118" t="s">
        <v>1139</v>
      </c>
      <c r="M56" s="117" t="s">
        <v>1472</v>
      </c>
      <c r="N56" s="103" t="s">
        <v>858</v>
      </c>
      <c r="S56" s="110" t="s">
        <v>1563</v>
      </c>
      <c r="T56" s="110" t="s">
        <v>1664</v>
      </c>
      <c r="U56" s="110" t="s">
        <v>850</v>
      </c>
      <c r="AB56" s="102" t="s">
        <v>849</v>
      </c>
      <c r="AL56" s="55" t="s">
        <v>579</v>
      </c>
    </row>
    <row r="57" spans="3:38" ht="45" x14ac:dyDescent="0.25">
      <c r="C57" s="110" t="s">
        <v>212</v>
      </c>
      <c r="L57" s="54" t="s">
        <v>1131</v>
      </c>
      <c r="M57" s="117" t="s">
        <v>1473</v>
      </c>
      <c r="S57" s="109" t="s">
        <v>1197</v>
      </c>
      <c r="T57" s="110" t="s">
        <v>1665</v>
      </c>
      <c r="U57" s="109" t="s">
        <v>1214</v>
      </c>
      <c r="AB57" s="103" t="s">
        <v>1721</v>
      </c>
      <c r="AL57" s="55" t="s">
        <v>277</v>
      </c>
    </row>
    <row r="58" spans="3:38" ht="30" x14ac:dyDescent="0.25">
      <c r="C58" s="109" t="s">
        <v>1040</v>
      </c>
      <c r="M58" s="114" t="s">
        <v>1153</v>
      </c>
      <c r="O58" s="50"/>
      <c r="S58" s="110" t="s">
        <v>1564</v>
      </c>
      <c r="T58" s="112" t="s">
        <v>889</v>
      </c>
      <c r="U58" s="110" t="s">
        <v>1679</v>
      </c>
      <c r="AB58" s="75" t="s">
        <v>411</v>
      </c>
      <c r="AL58" s="55" t="s">
        <v>277</v>
      </c>
    </row>
    <row r="59" spans="3:38" ht="31.5" x14ac:dyDescent="0.25">
      <c r="C59" s="111" t="s">
        <v>1041</v>
      </c>
      <c r="M59" s="117" t="s">
        <v>1474</v>
      </c>
      <c r="O59" s="50"/>
      <c r="S59" s="110" t="s">
        <v>1565</v>
      </c>
      <c r="T59" s="109" t="s">
        <v>1201</v>
      </c>
      <c r="U59" s="110" t="s">
        <v>357</v>
      </c>
      <c r="AB59" s="103" t="s">
        <v>1722</v>
      </c>
      <c r="AL59" s="55" t="s">
        <v>580</v>
      </c>
    </row>
    <row r="60" spans="3:38" ht="30" x14ac:dyDescent="0.25">
      <c r="C60" s="112" t="s">
        <v>1058</v>
      </c>
      <c r="M60" s="117" t="s">
        <v>1475</v>
      </c>
      <c r="O60" s="50"/>
      <c r="S60" s="110" t="s">
        <v>1566</v>
      </c>
      <c r="T60" s="112" t="s">
        <v>1202</v>
      </c>
      <c r="U60" s="110" t="s">
        <v>358</v>
      </c>
      <c r="AL60" s="55" t="s">
        <v>581</v>
      </c>
    </row>
    <row r="61" spans="3:38" x14ac:dyDescent="0.25">
      <c r="C61" s="103" t="s">
        <v>1370</v>
      </c>
      <c r="M61" s="117" t="s">
        <v>265</v>
      </c>
      <c r="O61" s="50"/>
      <c r="S61" s="110" t="s">
        <v>1567</v>
      </c>
      <c r="T61" s="110" t="s">
        <v>1666</v>
      </c>
      <c r="U61" s="110" t="s">
        <v>476</v>
      </c>
      <c r="AL61" s="55" t="s">
        <v>582</v>
      </c>
    </row>
    <row r="62" spans="3:38" x14ac:dyDescent="0.25">
      <c r="C62" s="102" t="s">
        <v>1044</v>
      </c>
      <c r="M62" s="117" t="s">
        <v>266</v>
      </c>
      <c r="O62" s="50"/>
      <c r="S62" s="110" t="s">
        <v>1568</v>
      </c>
      <c r="U62" s="110" t="s">
        <v>1680</v>
      </c>
      <c r="AL62" s="55" t="s">
        <v>583</v>
      </c>
    </row>
    <row r="63" spans="3:38" ht="45" x14ac:dyDescent="0.25">
      <c r="C63" s="106" t="s">
        <v>1052</v>
      </c>
      <c r="M63" s="117" t="s">
        <v>1476</v>
      </c>
      <c r="O63" s="50"/>
      <c r="S63" s="109" t="s">
        <v>1196</v>
      </c>
      <c r="AL63" s="55" t="s">
        <v>584</v>
      </c>
    </row>
    <row r="64" spans="3:38" ht="30" x14ac:dyDescent="0.25">
      <c r="C64" s="107" t="s">
        <v>794</v>
      </c>
      <c r="M64" s="114" t="s">
        <v>257</v>
      </c>
      <c r="O64" s="50"/>
      <c r="S64" s="110" t="s">
        <v>1569</v>
      </c>
      <c r="AL64" s="55" t="s">
        <v>585</v>
      </c>
    </row>
    <row r="65" spans="3:38" x14ac:dyDescent="0.25">
      <c r="C65" s="102" t="s">
        <v>1042</v>
      </c>
      <c r="M65" s="114" t="s">
        <v>1154</v>
      </c>
      <c r="O65" s="50"/>
      <c r="S65" s="110" t="s">
        <v>1570</v>
      </c>
      <c r="AL65" s="55" t="s">
        <v>586</v>
      </c>
    </row>
    <row r="66" spans="3:38" x14ac:dyDescent="0.25">
      <c r="C66" s="107" t="s">
        <v>449</v>
      </c>
      <c r="M66" s="117" t="s">
        <v>1477</v>
      </c>
      <c r="O66" s="50"/>
      <c r="S66" s="110" t="s">
        <v>1571</v>
      </c>
      <c r="AL66" s="55" t="s">
        <v>587</v>
      </c>
    </row>
    <row r="67" spans="3:38" ht="15.75" x14ac:dyDescent="0.25">
      <c r="C67" s="105" t="s">
        <v>1043</v>
      </c>
      <c r="M67" s="117" t="s">
        <v>1478</v>
      </c>
      <c r="O67" s="50"/>
      <c r="S67" s="110" t="s">
        <v>1572</v>
      </c>
      <c r="AL67" s="55" t="s">
        <v>588</v>
      </c>
    </row>
    <row r="68" spans="3:38" x14ac:dyDescent="0.25">
      <c r="M68" s="117" t="s">
        <v>267</v>
      </c>
      <c r="O68" s="50"/>
      <c r="S68" s="110" t="s">
        <v>1573</v>
      </c>
      <c r="AL68" s="55" t="s">
        <v>793</v>
      </c>
    </row>
    <row r="69" spans="3:38" x14ac:dyDescent="0.25">
      <c r="M69" s="114" t="s">
        <v>1155</v>
      </c>
      <c r="O69" s="50"/>
      <c r="S69" s="110" t="s">
        <v>1574</v>
      </c>
      <c r="AL69" s="55" t="s">
        <v>589</v>
      </c>
    </row>
    <row r="70" spans="3:38" x14ac:dyDescent="0.25">
      <c r="M70" s="117" t="s">
        <v>1479</v>
      </c>
      <c r="O70" s="50"/>
      <c r="S70" s="110" t="s">
        <v>1575</v>
      </c>
      <c r="AL70" s="55" t="s">
        <v>590</v>
      </c>
    </row>
    <row r="71" spans="3:38" x14ac:dyDescent="0.25">
      <c r="M71" s="117" t="s">
        <v>1480</v>
      </c>
      <c r="O71" s="50"/>
      <c r="S71" s="110" t="s">
        <v>1576</v>
      </c>
      <c r="AL71" s="55" t="s">
        <v>591</v>
      </c>
    </row>
    <row r="72" spans="3:38" x14ac:dyDescent="0.25">
      <c r="O72" s="50"/>
      <c r="S72" s="110" t="s">
        <v>1577</v>
      </c>
      <c r="AL72" s="55" t="s">
        <v>408</v>
      </c>
    </row>
    <row r="73" spans="3:38" x14ac:dyDescent="0.25">
      <c r="O73" s="50"/>
      <c r="S73" s="109" t="s">
        <v>316</v>
      </c>
      <c r="AL73" s="55" t="s">
        <v>592</v>
      </c>
    </row>
    <row r="74" spans="3:38" x14ac:dyDescent="0.25">
      <c r="O74" s="50"/>
      <c r="S74" s="109" t="s">
        <v>516</v>
      </c>
      <c r="AL74" s="55" t="s">
        <v>593</v>
      </c>
    </row>
    <row r="75" spans="3:38" x14ac:dyDescent="0.25">
      <c r="O75" s="50"/>
      <c r="S75" s="103" t="s">
        <v>1578</v>
      </c>
      <c r="AL75" s="55" t="s">
        <v>594</v>
      </c>
    </row>
    <row r="76" spans="3:38" x14ac:dyDescent="0.25">
      <c r="O76" s="50"/>
      <c r="S76" s="103" t="s">
        <v>1579</v>
      </c>
      <c r="AL76" s="55" t="s">
        <v>595</v>
      </c>
    </row>
    <row r="77" spans="3:38" x14ac:dyDescent="0.25">
      <c r="O77" s="50"/>
      <c r="S77" s="103" t="s">
        <v>1580</v>
      </c>
      <c r="AL77" s="55" t="s">
        <v>596</v>
      </c>
    </row>
    <row r="78" spans="3:38" x14ac:dyDescent="0.25">
      <c r="O78" s="50"/>
      <c r="S78" s="103" t="s">
        <v>1581</v>
      </c>
      <c r="AL78" s="55" t="s">
        <v>597</v>
      </c>
    </row>
    <row r="79" spans="3:38" x14ac:dyDescent="0.25">
      <c r="O79" s="50"/>
      <c r="S79" s="103" t="s">
        <v>1582</v>
      </c>
      <c r="AL79" s="55" t="s">
        <v>598</v>
      </c>
    </row>
    <row r="80" spans="3:38" ht="15.75" x14ac:dyDescent="0.25">
      <c r="O80" s="80"/>
      <c r="S80" s="102" t="s">
        <v>324</v>
      </c>
      <c r="AL80" s="55" t="s">
        <v>599</v>
      </c>
    </row>
    <row r="81" spans="15:38" x14ac:dyDescent="0.25">
      <c r="O81" s="50"/>
      <c r="S81" s="102" t="s">
        <v>521</v>
      </c>
      <c r="AL81" s="55" t="s">
        <v>600</v>
      </c>
    </row>
    <row r="82" spans="15:38" x14ac:dyDescent="0.25">
      <c r="O82" s="50"/>
      <c r="S82" s="102" t="s">
        <v>325</v>
      </c>
      <c r="AL82" s="55" t="s">
        <v>601</v>
      </c>
    </row>
    <row r="83" spans="15:38" x14ac:dyDescent="0.25">
      <c r="O83" s="50"/>
      <c r="S83" s="102" t="s">
        <v>307</v>
      </c>
      <c r="AL83" s="55" t="s">
        <v>602</v>
      </c>
    </row>
    <row r="84" spans="15:38" x14ac:dyDescent="0.25">
      <c r="O84" s="50"/>
      <c r="S84" s="102" t="s">
        <v>326</v>
      </c>
      <c r="AL84" s="55" t="s">
        <v>603</v>
      </c>
    </row>
    <row r="85" spans="15:38" x14ac:dyDescent="0.25">
      <c r="O85" s="50"/>
      <c r="S85" s="102" t="s">
        <v>523</v>
      </c>
      <c r="AL85" s="55" t="s">
        <v>604</v>
      </c>
    </row>
    <row r="86" spans="15:38" x14ac:dyDescent="0.25">
      <c r="O86" s="50"/>
      <c r="S86" s="103" t="s">
        <v>1583</v>
      </c>
      <c r="AL86" s="55" t="s">
        <v>605</v>
      </c>
    </row>
    <row r="87" spans="15:38" x14ac:dyDescent="0.25">
      <c r="O87" s="50"/>
      <c r="S87" s="103" t="s">
        <v>1584</v>
      </c>
      <c r="AL87" s="55" t="s">
        <v>606</v>
      </c>
    </row>
    <row r="88" spans="15:38" x14ac:dyDescent="0.25">
      <c r="O88" s="50"/>
      <c r="S88" s="103" t="s">
        <v>1585</v>
      </c>
      <c r="AL88" s="55" t="s">
        <v>607</v>
      </c>
    </row>
    <row r="89" spans="15:38" x14ac:dyDescent="0.25">
      <c r="O89" s="50"/>
      <c r="S89" s="103" t="s">
        <v>1586</v>
      </c>
      <c r="AL89" s="55" t="s">
        <v>608</v>
      </c>
    </row>
    <row r="90" spans="15:38" x14ac:dyDescent="0.25">
      <c r="O90" s="50"/>
      <c r="S90" s="103" t="s">
        <v>1587</v>
      </c>
      <c r="AL90" s="55" t="s">
        <v>609</v>
      </c>
    </row>
    <row r="91" spans="15:38" x14ac:dyDescent="0.25">
      <c r="O91" s="50"/>
      <c r="S91" s="103" t="s">
        <v>1588</v>
      </c>
      <c r="AL91" s="55" t="s">
        <v>610</v>
      </c>
    </row>
    <row r="92" spans="15:38" ht="30" x14ac:dyDescent="0.25">
      <c r="O92" s="50"/>
      <c r="S92" s="102" t="s">
        <v>1184</v>
      </c>
      <c r="AL92" s="55" t="s">
        <v>346</v>
      </c>
    </row>
    <row r="93" spans="15:38" x14ac:dyDescent="0.25">
      <c r="O93" s="50"/>
      <c r="S93" s="103" t="s">
        <v>1589</v>
      </c>
      <c r="AL93" s="55" t="s">
        <v>283</v>
      </c>
    </row>
    <row r="94" spans="15:38" x14ac:dyDescent="0.25">
      <c r="O94" s="50"/>
      <c r="S94" s="102" t="s">
        <v>317</v>
      </c>
      <c r="AL94" s="55" t="s">
        <v>611</v>
      </c>
    </row>
    <row r="95" spans="15:38" x14ac:dyDescent="0.25">
      <c r="O95" s="50"/>
      <c r="S95" s="102" t="s">
        <v>304</v>
      </c>
      <c r="AL95" s="55" t="s">
        <v>612</v>
      </c>
    </row>
    <row r="96" spans="15:38" x14ac:dyDescent="0.25">
      <c r="O96" s="50"/>
      <c r="S96" s="103" t="s">
        <v>1590</v>
      </c>
      <c r="AL96" s="55" t="s">
        <v>284</v>
      </c>
    </row>
    <row r="97" spans="15:38" x14ac:dyDescent="0.25">
      <c r="O97" s="50"/>
      <c r="S97" s="103" t="s">
        <v>1591</v>
      </c>
      <c r="AL97" s="55" t="s">
        <v>822</v>
      </c>
    </row>
    <row r="98" spans="15:38" ht="30" x14ac:dyDescent="0.25">
      <c r="O98" s="50"/>
      <c r="S98" s="102" t="s">
        <v>331</v>
      </c>
      <c r="AL98" s="55" t="s">
        <v>613</v>
      </c>
    </row>
    <row r="99" spans="15:38" x14ac:dyDescent="0.25">
      <c r="O99" s="50"/>
      <c r="S99" s="103" t="s">
        <v>1592</v>
      </c>
      <c r="AL99" s="55" t="s">
        <v>614</v>
      </c>
    </row>
    <row r="100" spans="15:38" ht="30" x14ac:dyDescent="0.25">
      <c r="O100" s="50"/>
      <c r="S100" s="102" t="s">
        <v>1185</v>
      </c>
      <c r="AL100" s="55" t="s">
        <v>615</v>
      </c>
    </row>
    <row r="101" spans="15:38" x14ac:dyDescent="0.25">
      <c r="O101" s="50"/>
      <c r="S101" s="102" t="s">
        <v>327</v>
      </c>
      <c r="AL101" s="55" t="s">
        <v>616</v>
      </c>
    </row>
    <row r="102" spans="15:38" x14ac:dyDescent="0.25">
      <c r="O102" s="50"/>
      <c r="S102" s="102" t="s">
        <v>308</v>
      </c>
      <c r="AL102" s="55" t="s">
        <v>617</v>
      </c>
    </row>
    <row r="103" spans="15:38" x14ac:dyDescent="0.25">
      <c r="O103" s="50"/>
      <c r="S103" s="103" t="s">
        <v>1593</v>
      </c>
      <c r="AL103" s="55" t="s">
        <v>618</v>
      </c>
    </row>
    <row r="104" spans="15:38" x14ac:dyDescent="0.25">
      <c r="O104" s="50"/>
      <c r="S104" s="103" t="s">
        <v>1594</v>
      </c>
      <c r="AL104" s="55" t="s">
        <v>619</v>
      </c>
    </row>
    <row r="105" spans="15:38" x14ac:dyDescent="0.25">
      <c r="O105" s="50"/>
      <c r="S105" s="103" t="s">
        <v>1595</v>
      </c>
      <c r="AL105" s="55" t="s">
        <v>620</v>
      </c>
    </row>
    <row r="106" spans="15:38" ht="30" x14ac:dyDescent="0.25">
      <c r="O106" s="50"/>
      <c r="S106" s="102" t="s">
        <v>1176</v>
      </c>
      <c r="AL106" s="55" t="s">
        <v>621</v>
      </c>
    </row>
    <row r="107" spans="15:38" x14ac:dyDescent="0.25">
      <c r="O107" s="50"/>
      <c r="S107" s="103" t="s">
        <v>1596</v>
      </c>
      <c r="AL107" s="55" t="s">
        <v>375</v>
      </c>
    </row>
    <row r="108" spans="15:38" ht="30" x14ac:dyDescent="0.25">
      <c r="O108" s="50"/>
      <c r="S108" s="102" t="s">
        <v>309</v>
      </c>
      <c r="AL108" s="55" t="s">
        <v>901</v>
      </c>
    </row>
    <row r="109" spans="15:38" x14ac:dyDescent="0.25">
      <c r="O109" s="50"/>
      <c r="S109" s="103" t="s">
        <v>1597</v>
      </c>
      <c r="AL109" s="55" t="s">
        <v>820</v>
      </c>
    </row>
    <row r="110" spans="15:38" x14ac:dyDescent="0.25">
      <c r="O110" s="50"/>
      <c r="S110" s="103" t="s">
        <v>1598</v>
      </c>
      <c r="AL110" s="55" t="s">
        <v>821</v>
      </c>
    </row>
    <row r="111" spans="15:38" x14ac:dyDescent="0.25">
      <c r="O111" s="50"/>
      <c r="S111" s="103" t="s">
        <v>1599</v>
      </c>
      <c r="AL111" s="55" t="s">
        <v>1316</v>
      </c>
    </row>
    <row r="112" spans="15:38" x14ac:dyDescent="0.25">
      <c r="O112" s="50"/>
      <c r="S112" s="103" t="s">
        <v>1600</v>
      </c>
      <c r="AL112" s="55" t="s">
        <v>651</v>
      </c>
    </row>
    <row r="113" spans="15:38" x14ac:dyDescent="0.25">
      <c r="O113" s="50"/>
      <c r="S113" s="103" t="s">
        <v>1601</v>
      </c>
      <c r="AL113" s="55" t="s">
        <v>652</v>
      </c>
    </row>
    <row r="114" spans="15:38" ht="45" x14ac:dyDescent="0.25">
      <c r="O114" s="50"/>
      <c r="S114" s="102" t="s">
        <v>1177</v>
      </c>
      <c r="AL114" s="55" t="s">
        <v>278</v>
      </c>
    </row>
    <row r="115" spans="15:38" x14ac:dyDescent="0.25">
      <c r="S115" s="103" t="s">
        <v>1602</v>
      </c>
      <c r="AL115" s="55" t="s">
        <v>279</v>
      </c>
    </row>
    <row r="116" spans="15:38" ht="30" x14ac:dyDescent="0.25">
      <c r="O116" s="50"/>
      <c r="S116" s="102" t="s">
        <v>1186</v>
      </c>
      <c r="AL116" s="55" t="s">
        <v>654</v>
      </c>
    </row>
    <row r="117" spans="15:38" x14ac:dyDescent="0.25">
      <c r="O117" s="50"/>
      <c r="S117" s="103" t="s">
        <v>1603</v>
      </c>
      <c r="AL117" s="55" t="s">
        <v>653</v>
      </c>
    </row>
    <row r="118" spans="15:38" ht="63" x14ac:dyDescent="0.25">
      <c r="O118" s="50"/>
      <c r="S118" s="106" t="s">
        <v>1180</v>
      </c>
    </row>
    <row r="119" spans="15:38" ht="45" x14ac:dyDescent="0.25">
      <c r="O119" s="50"/>
      <c r="S119" s="102" t="s">
        <v>1189</v>
      </c>
    </row>
    <row r="120" spans="15:38" x14ac:dyDescent="0.25">
      <c r="O120" s="50"/>
      <c r="S120" s="103" t="s">
        <v>1604</v>
      </c>
    </row>
    <row r="121" spans="15:38" x14ac:dyDescent="0.25">
      <c r="O121" s="50"/>
      <c r="S121" s="103" t="s">
        <v>1605</v>
      </c>
    </row>
    <row r="122" spans="15:38" ht="30" x14ac:dyDescent="0.25">
      <c r="O122" s="50"/>
      <c r="S122" s="102" t="s">
        <v>1187</v>
      </c>
    </row>
    <row r="123" spans="15:38" x14ac:dyDescent="0.25">
      <c r="O123" s="50"/>
      <c r="S123" s="103" t="s">
        <v>1606</v>
      </c>
    </row>
    <row r="124" spans="15:38" ht="15.75" x14ac:dyDescent="0.25">
      <c r="O124" s="77"/>
      <c r="S124" s="103" t="s">
        <v>1607</v>
      </c>
    </row>
    <row r="125" spans="15:38" ht="15.75" x14ac:dyDescent="0.25">
      <c r="O125" s="77"/>
      <c r="S125" s="103" t="s">
        <v>1608</v>
      </c>
    </row>
    <row r="126" spans="15:38" ht="15.75" thickBot="1" x14ac:dyDescent="0.3">
      <c r="O126" s="50"/>
      <c r="S126" s="103" t="s">
        <v>1609</v>
      </c>
    </row>
    <row r="127" spans="15:38" ht="15.75" thickBot="1" x14ac:dyDescent="0.3">
      <c r="O127" s="79"/>
      <c r="S127" s="103" t="s">
        <v>1610</v>
      </c>
    </row>
    <row r="128" spans="15:38" ht="60.75" thickBot="1" x14ac:dyDescent="0.3">
      <c r="O128" s="78"/>
      <c r="S128" s="102" t="s">
        <v>1198</v>
      </c>
    </row>
    <row r="129" spans="15:19" ht="30.75" thickBot="1" x14ac:dyDescent="0.3">
      <c r="O129" s="78"/>
      <c r="S129" s="102" t="s">
        <v>465</v>
      </c>
    </row>
    <row r="130" spans="15:19" ht="30.75" thickBot="1" x14ac:dyDescent="0.3">
      <c r="O130" s="78"/>
      <c r="S130" s="102" t="s">
        <v>464</v>
      </c>
    </row>
    <row r="131" spans="15:19" ht="45" x14ac:dyDescent="0.25">
      <c r="O131" s="50"/>
      <c r="S131" s="102" t="s">
        <v>1191</v>
      </c>
    </row>
    <row r="132" spans="15:19" x14ac:dyDescent="0.25">
      <c r="O132" s="50"/>
      <c r="S132" s="103" t="s">
        <v>1611</v>
      </c>
    </row>
    <row r="133" spans="15:19" ht="45" x14ac:dyDescent="0.25">
      <c r="O133" s="50"/>
      <c r="S133" s="102" t="s">
        <v>1178</v>
      </c>
    </row>
    <row r="134" spans="15:19" ht="45" x14ac:dyDescent="0.25">
      <c r="O134" s="50"/>
      <c r="S134" s="102" t="s">
        <v>1190</v>
      </c>
    </row>
    <row r="135" spans="15:19" ht="47.25" x14ac:dyDescent="0.25">
      <c r="O135" s="50"/>
      <c r="S135" s="106" t="s">
        <v>1182</v>
      </c>
    </row>
    <row r="136" spans="15:19" ht="45" x14ac:dyDescent="0.25">
      <c r="O136" s="50"/>
      <c r="S136" s="102" t="s">
        <v>466</v>
      </c>
    </row>
    <row r="137" spans="15:19" x14ac:dyDescent="0.25">
      <c r="O137" s="50"/>
      <c r="S137" s="103" t="s">
        <v>1612</v>
      </c>
    </row>
    <row r="138" spans="15:19" ht="60" x14ac:dyDescent="0.25">
      <c r="S138" s="102" t="s">
        <v>1179</v>
      </c>
    </row>
    <row r="139" spans="15:19" x14ac:dyDescent="0.25">
      <c r="O139" s="50"/>
      <c r="S139" s="103" t="s">
        <v>1613</v>
      </c>
    </row>
    <row r="140" spans="15:19" ht="47.25" x14ac:dyDescent="0.25">
      <c r="O140" s="50"/>
      <c r="S140" s="106" t="s">
        <v>1181</v>
      </c>
    </row>
    <row r="141" spans="15:19" ht="45.75" thickBot="1" x14ac:dyDescent="0.3">
      <c r="O141" s="50"/>
      <c r="S141" s="102" t="s">
        <v>1192</v>
      </c>
    </row>
    <row r="142" spans="15:19" ht="15.75" thickBot="1" x14ac:dyDescent="0.3">
      <c r="O142" s="79"/>
      <c r="S142" s="103" t="s">
        <v>1614</v>
      </c>
    </row>
    <row r="143" spans="15:19" ht="15.75" thickBot="1" x14ac:dyDescent="0.3">
      <c r="O143" s="81"/>
      <c r="S143" s="103" t="s">
        <v>1615</v>
      </c>
    </row>
    <row r="144" spans="15:19" ht="15.75" x14ac:dyDescent="0.25">
      <c r="O144" s="82"/>
      <c r="S144" s="103" t="s">
        <v>1616</v>
      </c>
    </row>
    <row r="145" spans="19:19" x14ac:dyDescent="0.25">
      <c r="S145" s="103" t="s">
        <v>1617</v>
      </c>
    </row>
    <row r="146" spans="19:19" x14ac:dyDescent="0.25">
      <c r="S146" s="103" t="s">
        <v>1618</v>
      </c>
    </row>
    <row r="147" spans="19:19" ht="30" x14ac:dyDescent="0.25">
      <c r="S147" s="102" t="s">
        <v>318</v>
      </c>
    </row>
    <row r="148" spans="19:19" ht="30" x14ac:dyDescent="0.25">
      <c r="S148" s="102" t="s">
        <v>310</v>
      </c>
    </row>
    <row r="149" spans="19:19" x14ac:dyDescent="0.25">
      <c r="S149" s="103" t="s">
        <v>1619</v>
      </c>
    </row>
    <row r="150" spans="19:19" x14ac:dyDescent="0.25">
      <c r="S150" s="103" t="s">
        <v>1620</v>
      </c>
    </row>
    <row r="151" spans="19:19" x14ac:dyDescent="0.25">
      <c r="S151" s="103" t="s">
        <v>1621</v>
      </c>
    </row>
    <row r="152" spans="19:19" x14ac:dyDescent="0.25">
      <c r="S152" s="103" t="s">
        <v>1622</v>
      </c>
    </row>
    <row r="153" spans="19:19" x14ac:dyDescent="0.25">
      <c r="S153" s="103" t="s">
        <v>1623</v>
      </c>
    </row>
    <row r="154" spans="19:19" x14ac:dyDescent="0.25">
      <c r="S154" s="103" t="s">
        <v>1624</v>
      </c>
    </row>
    <row r="155" spans="19:19" x14ac:dyDescent="0.25">
      <c r="S155" s="103" t="s">
        <v>1625</v>
      </c>
    </row>
    <row r="156" spans="19:19" x14ac:dyDescent="0.25">
      <c r="S156" s="103" t="s">
        <v>1626</v>
      </c>
    </row>
    <row r="157" spans="19:19" ht="30" x14ac:dyDescent="0.25">
      <c r="S157" s="102" t="s">
        <v>319</v>
      </c>
    </row>
    <row r="158" spans="19:19" ht="30" x14ac:dyDescent="0.25">
      <c r="S158" s="102" t="s">
        <v>531</v>
      </c>
    </row>
    <row r="159" spans="19:19" x14ac:dyDescent="0.25">
      <c r="S159" s="103" t="s">
        <v>1627</v>
      </c>
    </row>
    <row r="160" spans="19:19" x14ac:dyDescent="0.25">
      <c r="S160" s="103" t="s">
        <v>1628</v>
      </c>
    </row>
    <row r="161" spans="19:19" x14ac:dyDescent="0.25">
      <c r="S161" s="102" t="s">
        <v>320</v>
      </c>
    </row>
    <row r="162" spans="19:19" x14ac:dyDescent="0.25">
      <c r="S162" s="102" t="s">
        <v>311</v>
      </c>
    </row>
    <row r="163" spans="19:19" x14ac:dyDescent="0.25">
      <c r="S163" s="103" t="s">
        <v>1629</v>
      </c>
    </row>
    <row r="164" spans="19:19" ht="30" x14ac:dyDescent="0.25">
      <c r="S164" s="102" t="s">
        <v>1200</v>
      </c>
    </row>
    <row r="165" spans="19:19" x14ac:dyDescent="0.25">
      <c r="S165" s="103" t="s">
        <v>1630</v>
      </c>
    </row>
    <row r="166" spans="19:19" ht="30" x14ac:dyDescent="0.25">
      <c r="S166" s="102" t="s">
        <v>1199</v>
      </c>
    </row>
    <row r="167" spans="19:19" x14ac:dyDescent="0.25">
      <c r="S167" s="103" t="s">
        <v>1631</v>
      </c>
    </row>
    <row r="168" spans="19:19" ht="30" x14ac:dyDescent="0.25">
      <c r="S168" s="102" t="s">
        <v>321</v>
      </c>
    </row>
    <row r="169" spans="19:19" ht="30" x14ac:dyDescent="0.25">
      <c r="S169" s="102" t="s">
        <v>305</v>
      </c>
    </row>
    <row r="170" spans="19:19" x14ac:dyDescent="0.25">
      <c r="S170" s="103" t="s">
        <v>322</v>
      </c>
    </row>
    <row r="171" spans="19:19" x14ac:dyDescent="0.25">
      <c r="S171" s="103" t="s">
        <v>520</v>
      </c>
    </row>
    <row r="172" spans="19:19" x14ac:dyDescent="0.25">
      <c r="S172" s="103" t="s">
        <v>1632</v>
      </c>
    </row>
    <row r="173" spans="19:19" x14ac:dyDescent="0.25">
      <c r="S173" s="103" t="s">
        <v>1633</v>
      </c>
    </row>
    <row r="174" spans="19:19" ht="30" x14ac:dyDescent="0.25">
      <c r="S174" s="102" t="s">
        <v>1193</v>
      </c>
    </row>
    <row r="175" spans="19:19" x14ac:dyDescent="0.25">
      <c r="S175" s="103" t="s">
        <v>1634</v>
      </c>
    </row>
    <row r="176" spans="19:19" x14ac:dyDescent="0.25">
      <c r="S176" s="103" t="s">
        <v>1635</v>
      </c>
    </row>
    <row r="177" spans="19:19" x14ac:dyDescent="0.25">
      <c r="S177" s="103" t="s">
        <v>1636</v>
      </c>
    </row>
    <row r="178" spans="19:19" x14ac:dyDescent="0.25">
      <c r="S178" s="102" t="s">
        <v>323</v>
      </c>
    </row>
    <row r="179" spans="19:19" x14ac:dyDescent="0.25">
      <c r="S179" s="102" t="s">
        <v>306</v>
      </c>
    </row>
    <row r="180" spans="19:19" x14ac:dyDescent="0.25">
      <c r="S180" s="103" t="s">
        <v>1637</v>
      </c>
    </row>
    <row r="181" spans="19:19" x14ac:dyDescent="0.25">
      <c r="S181" s="103" t="s">
        <v>1638</v>
      </c>
    </row>
    <row r="182" spans="19:19" x14ac:dyDescent="0.25">
      <c r="S182" s="103" t="s">
        <v>1639</v>
      </c>
    </row>
  </sheetData>
  <sheetProtection selectLockedCells="1"/>
  <sortState ref="O2:O144">
    <sortCondition ref="O118"/>
  </sortState>
  <customSheetViews>
    <customSheetView guid="{72873BB0-B661-4720-B5B4-2EB8D1878E7C}" showPageBreaks="1" topLeftCell="K1">
      <selection activeCell="K1" sqref="K1"/>
      <pageMargins left="0.7" right="0.7" top="0.75" bottom="0.75" header="0.3" footer="0.3"/>
      <pageSetup paperSize="9" orientation="portrait" verticalDpi="300" r:id="rId1"/>
    </customSheetView>
    <customSheetView guid="{0FEA4E74-1606-4183-BFDB-E3384F70B7E0}" topLeftCell="K1">
      <selection activeCell="K1" sqref="K1"/>
      <pageMargins left="0.7" right="0.7" top="0.75" bottom="0.75" header="0.3" footer="0.3"/>
      <pageSetup paperSize="9" orientation="portrait" verticalDpi="300" r:id="rId2"/>
    </customSheetView>
  </customSheetViews>
  <pageMargins left="0.7" right="0.7" top="0.75" bottom="0.75" header="0.3" footer="0.3"/>
  <pageSetup paperSize="9" orientation="portrait"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106</vt:i4>
      </vt:variant>
    </vt:vector>
  </HeadingPairs>
  <TitlesOfParts>
    <vt:vector size="112" baseType="lpstr">
      <vt:lpstr>Заявление</vt:lpstr>
      <vt:lpstr>Договор физ.лицо</vt:lpstr>
      <vt:lpstr>Договор физ.лицо(Дистанционная)</vt:lpstr>
      <vt:lpstr>Лист2</vt:lpstr>
      <vt:lpstr>Справочники</vt:lpstr>
      <vt:lpstr>Циклы</vt:lpstr>
      <vt:lpstr>Циклы!a34c91</vt:lpstr>
      <vt:lpstr>email</vt:lpstr>
      <vt:lpstr>K_экономики_менеджмента_и_медицинского_права</vt:lpstr>
      <vt:lpstr>Адрес</vt:lpstr>
      <vt:lpstr>База_обучения</vt:lpstr>
      <vt:lpstr>Вид_обучения</vt:lpstr>
      <vt:lpstr>Вид_оплаты_обучения</vt:lpstr>
      <vt:lpstr>ВидОбучения</vt:lpstr>
      <vt:lpstr>Выдан</vt:lpstr>
      <vt:lpstr>Год2</vt:lpstr>
      <vt:lpstr>Дата_выдачи</vt:lpstr>
      <vt:lpstr>Дата_регистрации</vt:lpstr>
      <vt:lpstr>Дата_рождения</vt:lpstr>
      <vt:lpstr>Диплом</vt:lpstr>
      <vt:lpstr>Длит_в_часах</vt:lpstr>
      <vt:lpstr>ДлительностьВЧасах</vt:lpstr>
      <vt:lpstr>Должность</vt:lpstr>
      <vt:lpstr>ДолжностьСписок</vt:lpstr>
      <vt:lpstr>Другое</vt:lpstr>
      <vt:lpstr>Имя</vt:lpstr>
      <vt:lpstr>Индекс</vt:lpstr>
      <vt:lpstr>ИНН_юрлица</vt:lpstr>
      <vt:lpstr>Интерн_ординат</vt:lpstr>
      <vt:lpstr>ИнтернОрдинат</vt:lpstr>
      <vt:lpstr>К_акушерства_и_гинекологии</vt:lpstr>
      <vt:lpstr>К_анестезиологии_и_реаниматологии</vt:lpstr>
      <vt:lpstr>К_болезней_уха_горла_носа</vt:lpstr>
      <vt:lpstr>К_глазных_болезней</vt:lpstr>
      <vt:lpstr>К_госпитальной_педиатрии</vt:lpstr>
      <vt:lpstr>К_инфекционных_болезней</vt:lpstr>
      <vt:lpstr>К_клинической_лабораторной_диагностики</vt:lpstr>
      <vt:lpstr>К_клинической_судебной_медицины</vt:lpstr>
      <vt:lpstr>К_кожных_и_венерических_болезней</vt:lpstr>
      <vt:lpstr>К_лучевой_диагностики</vt:lpstr>
      <vt:lpstr>К_медицинской_реабилитации_и_физиотерапии</vt:lpstr>
      <vt:lpstr>К_неврологии_нейрохирургии_и_медицинской_генетики</vt:lpstr>
      <vt:lpstr>К_неврологии_психиатрии_и_наркологии</vt:lpstr>
      <vt:lpstr>К_общая_и_клиническая_фармакология</vt:lpstr>
      <vt:lpstr>К_общей_врачебной_практики_и_геронтологии</vt:lpstr>
      <vt:lpstr>К_общественного_здоровья_и_здравоохранения</vt:lpstr>
      <vt:lpstr>К_Общественного_здоровья_и_здравоохранения_ФДПО_Средний_мед.персонал</vt:lpstr>
      <vt:lpstr>К_онкологии</vt:lpstr>
      <vt:lpstr>К_патологической_анатомии</vt:lpstr>
      <vt:lpstr>К_педиатрии</vt:lpstr>
      <vt:lpstr>К_пропедевтики_внутренних_болезней</vt:lpstr>
      <vt:lpstr>К_профилактической_медицины</vt:lpstr>
      <vt:lpstr>К_психиатрии_и_медицинской_психологии</vt:lpstr>
      <vt:lpstr>К_симуляционно_аккредитационный_центр</vt:lpstr>
      <vt:lpstr>К_скорой_медицинской_помощи</vt:lpstr>
      <vt:lpstr>К_стоматологии</vt:lpstr>
      <vt:lpstr>К_терапевтической_стоматологии</vt:lpstr>
      <vt:lpstr>К_терапии</vt:lpstr>
      <vt:lpstr>К_травматологии_ортопедии_и_военно_полевой_хирургии</vt:lpstr>
      <vt:lpstr>К_управления_и_экономики_фармации_и_фармацевтической_технологии</vt:lpstr>
      <vt:lpstr>К_урологии</vt:lpstr>
      <vt:lpstr>К_факультетской_и_поликлинической_педиатрии</vt:lpstr>
      <vt:lpstr>К_физической_культуры_и_спорта</vt:lpstr>
      <vt:lpstr>К_фтизиатрии</vt:lpstr>
      <vt:lpstr>К_хирургии</vt:lpstr>
      <vt:lpstr>К_челюстно_лицевой_хирургии_и_имплантологии</vt:lpstr>
      <vt:lpstr>К_эндокринологии_и_внутренних_болезней</vt:lpstr>
      <vt:lpstr>Кафедра</vt:lpstr>
      <vt:lpstr>Кафедры</vt:lpstr>
      <vt:lpstr>Конец_обучения</vt:lpstr>
      <vt:lpstr>Место_обучения</vt:lpstr>
      <vt:lpstr>Место_работы_1</vt:lpstr>
      <vt:lpstr>Место_работы_2</vt:lpstr>
      <vt:lpstr>МестоОбучения</vt:lpstr>
      <vt:lpstr>Месяцы</vt:lpstr>
      <vt:lpstr>на_базе</vt:lpstr>
      <vt:lpstr>Название_цикла</vt:lpstr>
      <vt:lpstr>Начало_обучения</vt:lpstr>
      <vt:lpstr>Номер</vt:lpstr>
      <vt:lpstr>'Договор физ.лицо'!Область_печати</vt:lpstr>
      <vt:lpstr>'Договор физ.лицо(Дистанционная)'!Область_печати</vt:lpstr>
      <vt:lpstr>Заявление!Область_печати</vt:lpstr>
      <vt:lpstr>Образование</vt:lpstr>
      <vt:lpstr>Отчество</vt:lpstr>
      <vt:lpstr>Очн_дистанционн</vt:lpstr>
      <vt:lpstr>Плательщик</vt:lpstr>
      <vt:lpstr>ПлательщикСписок</vt:lpstr>
      <vt:lpstr>Пол</vt:lpstr>
      <vt:lpstr>ПолСписок</vt:lpstr>
      <vt:lpstr>Посещаемость</vt:lpstr>
      <vt:lpstr>Серия</vt:lpstr>
      <vt:lpstr>Сертификат</vt:lpstr>
      <vt:lpstr>СНИЛС</vt:lpstr>
      <vt:lpstr>Специальность</vt:lpstr>
      <vt:lpstr>Специальность_обучения</vt:lpstr>
      <vt:lpstr>Специальность_раб</vt:lpstr>
      <vt:lpstr>Специальность_сертификат</vt:lpstr>
      <vt:lpstr>Специальность_сертификату</vt:lpstr>
      <vt:lpstr>СпециальностьСестрыСписок</vt:lpstr>
      <vt:lpstr>СпециальностьСписок</vt:lpstr>
      <vt:lpstr>СпособОплаты</vt:lpstr>
      <vt:lpstr>Стаж_должности</vt:lpstr>
      <vt:lpstr>Стаж_специальности</vt:lpstr>
      <vt:lpstr>Телефон</vt:lpstr>
      <vt:lpstr>Тесты</vt:lpstr>
      <vt:lpstr>Университетская_клиника</vt:lpstr>
      <vt:lpstr>УровеньОбразованияСписок</vt:lpstr>
      <vt:lpstr>Факультет</vt:lpstr>
      <vt:lpstr>Факультет_медсестер</vt:lpstr>
      <vt:lpstr>ФакультетСписок</vt:lpstr>
      <vt:lpstr>Фамилия</vt:lpstr>
      <vt:lpstr>ФормаОбучения</vt:lpstr>
    </vt:vector>
  </TitlesOfParts>
  <Company>Reanimator Extreme Edition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1</cp:lastModifiedBy>
  <cp:lastPrinted>2018-12-06T06:05:19Z</cp:lastPrinted>
  <dcterms:created xsi:type="dcterms:W3CDTF">2013-11-22T06:16:59Z</dcterms:created>
  <dcterms:modified xsi:type="dcterms:W3CDTF">2019-04-03T08:39:05Z</dcterms:modified>
</cp:coreProperties>
</file>