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defaultThemeVersion="124226"/>
  <xr:revisionPtr revIDLastSave="2756" documentId="11_0C4960CD9ED4E780DF6DC377A018FCC687AFA1B0" xr6:coauthVersionLast="47" xr6:coauthVersionMax="47" xr10:uidLastSave="{19370E8E-B70F-42A8-A050-92540FB8225F}"/>
  <bookViews>
    <workbookView xWindow="-120" yWindow="-120" windowWidth="38640" windowHeight="21120" activeTab="1" xr2:uid="{00000000-000D-0000-FFFF-FFFF00000000}"/>
  </bookViews>
  <sheets>
    <sheet name="Datensätze" sheetId="1" r:id="rId1"/>
    <sheet name="Aufgabe a)" sheetId="7" r:id="rId2"/>
    <sheet name="Aufgabe b)" sheetId="10" r:id="rId3"/>
  </sheets>
  <definedNames>
    <definedName name="_xlnm._FilterDatabase" localSheetId="0" hidden="1">Datensätze!$A$1:$D$1</definedName>
    <definedName name="_xlchart.v1.0" hidden="1">Datensätze!$C$2:$C$101</definedName>
    <definedName name="_xlchart.v1.1" hidden="1">Datensätze!$C$2:$C$101</definedName>
    <definedName name="_xlchart.v1.2" hidden="1">Datensätze!$A$2:$A$101</definedName>
    <definedName name="solver_adj" localSheetId="1" hidden="1">'Aufgabe a)'!$B$2:$B$3</definedName>
    <definedName name="solver_adj" localSheetId="2" hidden="1">'Aufgabe b)'!$B$2</definedName>
    <definedName name="solver_cvg" localSheetId="1" hidden="1">0.0001</definedName>
    <definedName name="solver_cvg" localSheetId="2" hidden="1">0.0001</definedName>
    <definedName name="solver_drv" localSheetId="1" hidden="1">1</definedName>
    <definedName name="solver_drv" localSheetId="2" hidden="1">1</definedName>
    <definedName name="solver_eng" localSheetId="1" hidden="1">1</definedName>
    <definedName name="solver_eng" localSheetId="2" hidden="1">1</definedName>
    <definedName name="solver_eng" localSheetId="0" hidden="1">1</definedName>
    <definedName name="solver_est" localSheetId="1" hidden="1">1</definedName>
    <definedName name="solver_est" localSheetId="2" hidden="1">1</definedName>
    <definedName name="solver_itr" localSheetId="1" hidden="1">2147483647</definedName>
    <definedName name="solver_itr" localSheetId="2" hidden="1">2147483647</definedName>
    <definedName name="solver_lhs1" localSheetId="1" hidden="1">'Aufgabe a)'!$B$3</definedName>
    <definedName name="solver_lhs1" localSheetId="2" hidden="1">'Aufgabe b)'!#REF!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1" hidden="1">2</definedName>
    <definedName name="solver_neg" localSheetId="2" hidden="1">2</definedName>
    <definedName name="solver_neg" localSheetId="0" hidden="1">1</definedName>
    <definedName name="solver_nod" localSheetId="1" hidden="1">2147483647</definedName>
    <definedName name="solver_nod" localSheetId="2" hidden="1">2147483647</definedName>
    <definedName name="solver_num" localSheetId="1" hidden="1">1</definedName>
    <definedName name="solver_num" localSheetId="2" hidden="1">0</definedName>
    <definedName name="solver_num" localSheetId="0" hidden="1">0</definedName>
    <definedName name="solver_nwt" localSheetId="1" hidden="1">1</definedName>
    <definedName name="solver_nwt" localSheetId="2" hidden="1">1</definedName>
    <definedName name="solver_opt" localSheetId="1" hidden="1">'Aufgabe a)'!$E$16</definedName>
    <definedName name="solver_opt" localSheetId="2" hidden="1">'Aufgabe b)'!$E$17</definedName>
    <definedName name="solver_opt" localSheetId="0" hidden="1">Datensätze!$D$16</definedName>
    <definedName name="solver_pre" localSheetId="1" hidden="1">0.000001</definedName>
    <definedName name="solver_pre" localSheetId="2" hidden="1">0.000001</definedName>
    <definedName name="solver_rbv" localSheetId="1" hidden="1">1</definedName>
    <definedName name="solver_rbv" localSheetId="2" hidden="1">1</definedName>
    <definedName name="solver_rel1" localSheetId="1" hidden="1">3</definedName>
    <definedName name="solver_rel1" localSheetId="2" hidden="1">3</definedName>
    <definedName name="solver_rhs1" localSheetId="1" hidden="1">0</definedName>
    <definedName name="solver_rhs1" localSheetId="2" hidden="1">0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1</definedName>
    <definedName name="solver_scl" localSheetId="2" hidden="1">1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2147483647</definedName>
    <definedName name="solver_tim" localSheetId="2" hidden="1">2147483647</definedName>
    <definedName name="solver_tol" localSheetId="1" hidden="1">0.01</definedName>
    <definedName name="solver_tol" localSheetId="2" hidden="1">0.01</definedName>
    <definedName name="solver_typ" localSheetId="1" hidden="1">2</definedName>
    <definedName name="solver_typ" localSheetId="2" hidden="1">2</definedName>
    <definedName name="solver_typ" localSheetId="0" hidden="1">1</definedName>
    <definedName name="solver_val" localSheetId="1" hidden="1">0</definedName>
    <definedName name="solver_val" localSheetId="2" hidden="1">0</definedName>
    <definedName name="solver_val" localSheetId="0" hidden="1">0</definedName>
    <definedName name="solver_ver" localSheetId="1" hidden="1">3</definedName>
    <definedName name="solver_ver" localSheetId="2" hidden="1">3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0" l="1"/>
  <c r="B21" i="7"/>
  <c r="B17" i="10"/>
  <c r="C5" i="10"/>
  <c r="D4" i="1"/>
  <c r="D5" i="1" s="1"/>
  <c r="D6" i="1" s="1"/>
  <c r="D7" i="1" s="1"/>
  <c r="D8" i="1" s="1"/>
  <c r="D9" i="1" s="1"/>
  <c r="D10" i="1" s="1"/>
  <c r="D11" i="1" s="1"/>
  <c r="D12" i="1" s="1"/>
  <c r="A16" i="10"/>
  <c r="B16" i="7"/>
  <c r="C6" i="7"/>
  <c r="C7" i="7" s="1"/>
  <c r="C8" i="7" s="1"/>
  <c r="C9" i="7" s="1"/>
  <c r="A15" i="7"/>
  <c r="C6" i="10" l="1"/>
  <c r="D6" i="10" s="1"/>
  <c r="D6" i="7"/>
  <c r="E6" i="7" s="1"/>
  <c r="F6" i="7" s="1"/>
  <c r="D5" i="10"/>
  <c r="C10" i="7"/>
  <c r="E5" i="10" l="1"/>
  <c r="C7" i="10"/>
  <c r="C11" i="7"/>
  <c r="D7" i="10"/>
  <c r="E7" i="10" s="1"/>
  <c r="F7" i="10" s="1"/>
  <c r="E6" i="10"/>
  <c r="C8" i="10" l="1"/>
  <c r="C9" i="10" s="1"/>
  <c r="D9" i="10" s="1"/>
  <c r="E9" i="10" s="1"/>
  <c r="F9" i="10" s="1"/>
  <c r="F5" i="10"/>
  <c r="C12" i="7"/>
  <c r="C13" i="7" s="1"/>
  <c r="C14" i="7" s="1"/>
  <c r="F6" i="10"/>
  <c r="D8" i="10" l="1"/>
  <c r="C10" i="10"/>
  <c r="C15" i="7"/>
  <c r="C11" i="10" l="1"/>
  <c r="C12" i="10" s="1"/>
  <c r="D12" i="10" s="1"/>
  <c r="E12" i="10" s="1"/>
  <c r="F12" i="10" s="1"/>
  <c r="D10" i="10"/>
  <c r="E10" i="10" s="1"/>
  <c r="F10" i="10" s="1"/>
  <c r="E8" i="10"/>
  <c r="C13" i="10" l="1"/>
  <c r="F8" i="10"/>
  <c r="C14" i="10"/>
  <c r="D14" i="10" s="1"/>
  <c r="E14" i="10" s="1"/>
  <c r="F14" i="10" s="1"/>
  <c r="D13" i="10"/>
  <c r="E13" i="10" s="1"/>
  <c r="F13" i="10" s="1"/>
  <c r="D11" i="10"/>
  <c r="C15" i="10"/>
  <c r="C16" i="10" s="1"/>
  <c r="D15" i="10" l="1"/>
  <c r="E15" i="10" s="1"/>
  <c r="F15" i="10" s="1"/>
  <c r="D16" i="10"/>
  <c r="E16" i="10" s="1"/>
  <c r="F16" i="10" s="1"/>
  <c r="C17" i="10"/>
  <c r="E11" i="10"/>
  <c r="D17" i="10"/>
  <c r="F11" i="10" l="1"/>
  <c r="F17" i="10" s="1"/>
  <c r="B21" i="10" s="1"/>
  <c r="E17" i="10"/>
  <c r="B23" i="10"/>
  <c r="D7" i="7"/>
  <c r="E7" i="7" s="1"/>
  <c r="D9" i="7" l="1"/>
  <c r="E9" i="7" s="1"/>
  <c r="F9" i="7" s="1"/>
  <c r="F7" i="7"/>
  <c r="D8" i="7"/>
  <c r="D11" i="7" l="1"/>
  <c r="E11" i="7" s="1"/>
  <c r="F11" i="7" s="1"/>
  <c r="E8" i="7"/>
  <c r="D15" i="7" l="1"/>
  <c r="E15" i="7" s="1"/>
  <c r="F15" i="7" s="1"/>
  <c r="D10" i="7"/>
  <c r="E10" i="7" s="1"/>
  <c r="F10" i="7" s="1"/>
  <c r="D12" i="7"/>
  <c r="E12" i="7" s="1"/>
  <c r="F12" i="7" s="1"/>
  <c r="D13" i="7"/>
  <c r="E13" i="7" s="1"/>
  <c r="F13" i="7" s="1"/>
  <c r="F8" i="7"/>
  <c r="D14" i="7" l="1"/>
  <c r="C16" i="7"/>
  <c r="E14" i="7"/>
  <c r="D16" i="7"/>
  <c r="F14" i="7" l="1"/>
  <c r="E16" i="7"/>
  <c r="F16" i="7" l="1"/>
  <c r="B20" i="7" s="1"/>
  <c r="B22" i="7" l="1"/>
</calcChain>
</file>

<file path=xl/sharedStrings.xml><?xml version="1.0" encoding="utf-8"?>
<sst xmlns="http://schemas.openxmlformats.org/spreadsheetml/2006/main" count="35" uniqueCount="22">
  <si>
    <t>Datensatz 1</t>
  </si>
  <si>
    <t>Datensatz 2</t>
  </si>
  <si>
    <t>Klassen 1</t>
  </si>
  <si>
    <t>Häufigkeit</t>
  </si>
  <si>
    <t>Klassen 2</t>
  </si>
  <si>
    <t>Σ</t>
  </si>
  <si>
    <t>Erwartet</t>
  </si>
  <si>
    <t>μ</t>
  </si>
  <si>
    <t>σ</t>
  </si>
  <si>
    <t>quadr. Abw.</t>
  </si>
  <si>
    <t>Parameter für N(μ;σ)</t>
  </si>
  <si>
    <t>α</t>
  </si>
  <si>
    <t>Prüfvariable</t>
  </si>
  <si>
    <t>W'lichkeit</t>
  </si>
  <si>
    <t>Ablehnung ab</t>
  </si>
  <si>
    <t>Folgt N(μ;σ)</t>
  </si>
  <si>
    <t>Parametrisierung erfolgte über Solver via Minimierung der quadratischen Abweichung</t>
  </si>
  <si>
    <t>Parameter für Exp(λ)</t>
  </si>
  <si>
    <t>λ</t>
  </si>
  <si>
    <t>Folgt Exp(λ)</t>
  </si>
  <si>
    <t>Χ²-Anpassungstest</t>
  </si>
  <si>
    <t>Prüfwert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</si>
</sst>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"/>
    <numFmt numFmtId="17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Fill="1" applyBorder="1" applyAlignment="1"/>
    <xf numFmtId="0" fontId="0" fillId="0" borderId="3" xfId="0" applyBorder="1"/>
    <xf numFmtId="10" fontId="0" fillId="0" borderId="0" xfId="2" applyNumberFormat="1" applyFont="1"/>
    <xf numFmtId="10" fontId="0" fillId="0" borderId="3" xfId="2" applyNumberFormat="1" applyFont="1" applyBorder="1"/>
    <xf numFmtId="43" fontId="0" fillId="0" borderId="0" xfId="1" applyFont="1"/>
    <xf numFmtId="43" fontId="0" fillId="0" borderId="3" xfId="1" applyFont="1" applyBorder="1"/>
    <xf numFmtId="43" fontId="0" fillId="0" borderId="0" xfId="1" applyNumberFormat="1" applyFont="1"/>
    <xf numFmtId="43" fontId="0" fillId="0" borderId="3" xfId="1" applyNumberFormat="1" applyFont="1" applyBorder="1"/>
    <xf numFmtId="0" fontId="5" fillId="0" borderId="4" xfId="0" applyFont="1" applyFill="1" applyBorder="1" applyAlignment="1">
      <alignment horizontal="center"/>
    </xf>
    <xf numFmtId="0" fontId="1" fillId="0" borderId="0" xfId="0" applyNumberFormat="1" applyFont="1" applyFill="1" applyBorder="1" applyAlignment="1"/>
    <xf numFmtId="0" fontId="0" fillId="0" borderId="8" xfId="0" applyBorder="1"/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4" fillId="3" borderId="5" xfId="0" applyFont="1" applyFill="1" applyBorder="1"/>
    <xf numFmtId="174" fontId="0" fillId="0" borderId="6" xfId="0" applyNumberFormat="1" applyBorder="1"/>
    <xf numFmtId="0" fontId="4" fillId="3" borderId="7" xfId="0" applyFont="1" applyFill="1" applyBorder="1"/>
    <xf numFmtId="174" fontId="0" fillId="0" borderId="8" xfId="0" applyNumberFormat="1" applyBorder="1"/>
    <xf numFmtId="10" fontId="0" fillId="0" borderId="6" xfId="2" applyNumberFormat="1" applyFont="1" applyBorder="1"/>
    <xf numFmtId="43" fontId="0" fillId="0" borderId="18" xfId="1" applyFont="1" applyBorder="1"/>
    <xf numFmtId="0" fontId="0" fillId="3" borderId="17" xfId="0" applyFill="1" applyBorder="1"/>
    <xf numFmtId="0" fontId="0" fillId="3" borderId="7" xfId="0" applyFill="1" applyBorder="1"/>
    <xf numFmtId="0" fontId="3" fillId="4" borderId="1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</cellXfs>
  <cellStyles count="3">
    <cellStyle name="Komma" xfId="1" builtinId="3"/>
    <cellStyle name="Prozent" xfId="2" builtinId="5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'Aufgabe a)'!$B$5</c:f>
              <c:strCache>
                <c:ptCount val="1"/>
                <c:pt idx="0">
                  <c:v>Häufigkeit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'Aufgabe a)'!$B$6:$B$15</c:f>
              <c:numCache>
                <c:formatCode>General</c:formatCode>
                <c:ptCount val="10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18</c:v>
                </c:pt>
                <c:pt idx="4">
                  <c:v>17</c:v>
                </c:pt>
                <c:pt idx="5">
                  <c:v>19</c:v>
                </c:pt>
                <c:pt idx="6">
                  <c:v>9</c:v>
                </c:pt>
                <c:pt idx="7">
                  <c:v>5</c:v>
                </c:pt>
                <c:pt idx="8">
                  <c:v>3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69-460C-80BB-19A3C3C00CE1}"/>
            </c:ext>
          </c:extLst>
        </c:ser>
        <c:ser>
          <c:idx val="1"/>
          <c:order val="1"/>
          <c:tx>
            <c:strRef>
              <c:f>'Aufgabe a)'!$D$5</c:f>
              <c:strCache>
                <c:ptCount val="1"/>
                <c:pt idx="0">
                  <c:v>Erwartet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'Aufgabe a)'!$D$6:$D$15</c:f>
              <c:numCache>
                <c:formatCode>_(* #,##0.00_);_(* \(#,##0.00\);_(* "-"??_);_(@_)</c:formatCode>
                <c:ptCount val="10"/>
                <c:pt idx="0">
                  <c:v>5.6330459348821957</c:v>
                </c:pt>
                <c:pt idx="1">
                  <c:v>8.1831425777482547</c:v>
                </c:pt>
                <c:pt idx="2">
                  <c:v>13.913718416778748</c:v>
                </c:pt>
                <c:pt idx="3">
                  <c:v>18.559186285353967</c:v>
                </c:pt>
                <c:pt idx="4">
                  <c:v>19.42150691080635</c:v>
                </c:pt>
                <c:pt idx="5">
                  <c:v>15.944748391865692</c:v>
                </c:pt>
                <c:pt idx="6">
                  <c:v>10.269573853154023</c:v>
                </c:pt>
                <c:pt idx="7">
                  <c:v>5.1887590703061264</c:v>
                </c:pt>
                <c:pt idx="8">
                  <c:v>2.0564349852737029</c:v>
                </c:pt>
                <c:pt idx="9">
                  <c:v>0.82988357383093625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69-460C-80BB-19A3C3C00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12715711"/>
        <c:axId val="1012716127"/>
        <c:axId val="1286280031"/>
      </c:bar3DChart>
      <c:catAx>
        <c:axId val="1012715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2716127"/>
        <c:crosses val="autoZero"/>
        <c:auto val="1"/>
        <c:lblAlgn val="ctr"/>
        <c:lblOffset val="100"/>
        <c:noMultiLvlLbl val="0"/>
      </c:catAx>
      <c:valAx>
        <c:axId val="101271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2715711"/>
        <c:crosses val="autoZero"/>
        <c:crossBetween val="between"/>
      </c:valAx>
      <c:serAx>
        <c:axId val="12862800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271612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'Aufgabe b)'!$B$4</c:f>
              <c:strCache>
                <c:ptCount val="1"/>
                <c:pt idx="0">
                  <c:v>Häufigkeit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'Aufgabe b)'!$B$6:$B$15</c:f>
              <c:numCache>
                <c:formatCode>General</c:formatCode>
                <c:ptCount val="10"/>
                <c:pt idx="0">
                  <c:v>6</c:v>
                </c:pt>
                <c:pt idx="1">
                  <c:v>8</c:v>
                </c:pt>
                <c:pt idx="2">
                  <c:v>13</c:v>
                </c:pt>
                <c:pt idx="3">
                  <c:v>16</c:v>
                </c:pt>
                <c:pt idx="4">
                  <c:v>11</c:v>
                </c:pt>
                <c:pt idx="5">
                  <c:v>12</c:v>
                </c:pt>
                <c:pt idx="6">
                  <c:v>4</c:v>
                </c:pt>
                <c:pt idx="7">
                  <c:v>9</c:v>
                </c:pt>
                <c:pt idx="8">
                  <c:v>13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19-4D90-90A1-D48EEF3F87BE}"/>
            </c:ext>
          </c:extLst>
        </c:ser>
        <c:ser>
          <c:idx val="1"/>
          <c:order val="1"/>
          <c:tx>
            <c:strRef>
              <c:f>'Aufgabe b)'!$D$4</c:f>
              <c:strCache>
                <c:ptCount val="1"/>
                <c:pt idx="0">
                  <c:v>Erwartet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'Aufgabe b)'!$D$6:$D$15</c:f>
              <c:numCache>
                <c:formatCode>_(* #,##0.00_);_(* \(#,##0.00\);_(* "-"??_);_(@_)</c:formatCode>
                <c:ptCount val="10"/>
                <c:pt idx="0">
                  <c:v>18.779915008455113</c:v>
                </c:pt>
                <c:pt idx="1">
                  <c:v>15.245702115635011</c:v>
                </c:pt>
                <c:pt idx="2">
                  <c:v>12.376596640295368</c:v>
                </c:pt>
                <c:pt idx="3">
                  <c:v>10.047431284878543</c:v>
                </c:pt>
                <c:pt idx="4">
                  <c:v>8.1565941234348127</c:v>
                </c:pt>
                <c:pt idx="5">
                  <c:v>6.6215956902914597</c:v>
                </c:pt>
                <c:pt idx="6">
                  <c:v>5.3754703031885898</c:v>
                </c:pt>
                <c:pt idx="7">
                  <c:v>4.3638546253781607</c:v>
                </c:pt>
                <c:pt idx="8">
                  <c:v>3.5426160163397058</c:v>
                </c:pt>
                <c:pt idx="9">
                  <c:v>2.8759272057874763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19-4D90-90A1-D48EEF3F8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91756191"/>
        <c:axId val="1291773247"/>
        <c:axId val="1158110687"/>
      </c:bar3DChart>
      <c:catAx>
        <c:axId val="1291756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1773247"/>
        <c:crosses val="autoZero"/>
        <c:auto val="1"/>
        <c:lblAlgn val="ctr"/>
        <c:lblOffset val="100"/>
        <c:noMultiLvlLbl val="0"/>
      </c:catAx>
      <c:valAx>
        <c:axId val="129177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1756191"/>
        <c:crosses val="autoZero"/>
        <c:crossBetween val="between"/>
      </c:valAx>
      <c:serAx>
        <c:axId val="1158110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177324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Häufigkeit von "Datensatz 1"</cx:v>
        </cx:txData>
      </cx:tx>
    </cx:title>
    <cx:plotArea>
      <cx:plotAreaRegion>
        <cx:series layoutId="clusteredColumn" uniqueId="{87BDAD78-CF01-4A4F-9B0E-CBF5E0996280}">
          <cx:spPr>
            <a:solidFill>
              <a:srgbClr val="595959"/>
            </a:solidFill>
          </cx:spPr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.330000013"/>
        <cx:title>
          <cx:tx>
            <cx:txData>
              <cx:v>Datensatz 1</cx:v>
            </cx:txData>
          </cx:tx>
        </cx:title>
        <cx:tickLabels/>
      </cx:axis>
      <cx:axis id="1">
        <cx:valScaling/>
        <cx:title>
          <cx:tx>
            <cx:txData>
              <cx:v>Häufigkeit</cx:v>
            </cx:txData>
          </cx:tx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Häufigkeit von "Datensatz 2"</cx:v>
        </cx:txData>
      </cx:tx>
    </cx:title>
    <cx:plotArea>
      <cx:plotAreaRegion>
        <cx:series layoutId="clusteredColumn" uniqueId="{086E2FB8-0946-4432-AB8A-7E66CA6EF4A2}">
          <cx:spPr>
            <a:solidFill>
              <a:srgbClr val="595959"/>
            </a:solidFill>
          </cx:spPr>
          <cx:dataId val="0"/>
          <cx:layoutPr>
            <cx:binning intervalClosed="r">
              <cx:binSize val="0.10000000000000001"/>
            </cx:binning>
          </cx:layoutPr>
        </cx:series>
      </cx:plotAreaRegion>
      <cx:axis id="0">
        <cx:catScaling gapWidth="0.330000013"/>
        <cx:title>
          <cx:tx>
            <cx:txData>
              <cx:v>Datensatz 2</cx:v>
            </cx:txData>
          </cx:tx>
        </cx:title>
        <cx:tickLabels/>
      </cx:axis>
      <cx:axis id="1">
        <cx:valScaling/>
        <cx:title>
          <cx:tx>
            <cx:txData>
              <cx:v>Häufigkeit</cx:v>
            </cx:txData>
          </cx:tx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</xdr:colOff>
      <xdr:row>1</xdr:row>
      <xdr:rowOff>3175</xdr:rowOff>
    </xdr:from>
    <xdr:to>
      <xdr:col>11</xdr:col>
      <xdr:colOff>3175</xdr:colOff>
      <xdr:row>15</xdr:row>
      <xdr:rowOff>79375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 descr="Diagrammtyp: Histogramm. Häufigkeit von &quot;Datensatz 1&quot;&#10;&#10;Beschreibung automatisch generiert.">
              <a:extLst>
                <a:ext uri="{FF2B5EF4-FFF2-40B4-BE49-F238E27FC236}">
                  <a16:creationId xmlns:a16="http://schemas.microsoft.com/office/drawing/2014/main" id="{7BC9150E-9B85-23DC-7C69-7D7F47C7E3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3175" y="1936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5</xdr:col>
      <xdr:colOff>3175</xdr:colOff>
      <xdr:row>16</xdr:row>
      <xdr:rowOff>3175</xdr:rowOff>
    </xdr:from>
    <xdr:to>
      <xdr:col>11</xdr:col>
      <xdr:colOff>3175</xdr:colOff>
      <xdr:row>30</xdr:row>
      <xdr:rowOff>79375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 descr="Diagrammtyp: Histogramm. Häufigkeit von &quot;Datensatz 2&quot;&#10;&#10;Beschreibung automatisch generiert.">
              <a:extLst>
                <a:ext uri="{FF2B5EF4-FFF2-40B4-BE49-F238E27FC236}">
                  <a16:creationId xmlns:a16="http://schemas.microsoft.com/office/drawing/2014/main" id="{0E0DBAD6-0C19-6998-2059-E4C4EC2F7AB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3175" y="30511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13</xdr:col>
      <xdr:colOff>0</xdr:colOff>
      <xdr:row>16</xdr:row>
      <xdr:rowOff>57150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DDBCFF9-C005-F0C0-1253-13C784C71D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4762</xdr:rowOff>
    </xdr:from>
    <xdr:to>
      <xdr:col>13</xdr:col>
      <xdr:colOff>0</xdr:colOff>
      <xdr:row>16</xdr:row>
      <xdr:rowOff>61912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C7C2248-9EDA-FF26-308B-5B4902E253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workbookViewId="0">
      <selection activeCell="G43" sqref="G43"/>
    </sheetView>
  </sheetViews>
  <sheetFormatPr baseColWidth="10" defaultColWidth="11.42578125" defaultRowHeight="15" x14ac:dyDescent="0.25"/>
  <sheetData>
    <row r="1" spans="1:7" x14ac:dyDescent="0.25">
      <c r="A1" s="1" t="s">
        <v>0</v>
      </c>
      <c r="B1" s="1" t="s">
        <v>2</v>
      </c>
      <c r="C1" s="1" t="s">
        <v>1</v>
      </c>
      <c r="D1" s="1" t="s">
        <v>4</v>
      </c>
      <c r="E1" s="1"/>
    </row>
    <row r="2" spans="1:7" x14ac:dyDescent="0.25">
      <c r="A2" s="2">
        <v>10</v>
      </c>
      <c r="B2">
        <v>10</v>
      </c>
      <c r="C2">
        <v>1E-3</v>
      </c>
      <c r="D2">
        <v>1E-3</v>
      </c>
      <c r="G2" s="3"/>
    </row>
    <row r="3" spans="1:7" x14ac:dyDescent="0.25">
      <c r="A3" s="2">
        <v>10</v>
      </c>
      <c r="B3">
        <v>15</v>
      </c>
      <c r="C3">
        <v>3.0000000000000001E-3</v>
      </c>
      <c r="D3">
        <v>0.10100000000000001</v>
      </c>
      <c r="G3" s="3"/>
    </row>
    <row r="4" spans="1:7" x14ac:dyDescent="0.25">
      <c r="A4" s="2">
        <v>10</v>
      </c>
      <c r="B4">
        <v>20</v>
      </c>
      <c r="C4">
        <v>0.01</v>
      </c>
      <c r="D4">
        <f>D3+0.1</f>
        <v>0.20100000000000001</v>
      </c>
      <c r="G4" s="3"/>
    </row>
    <row r="5" spans="1:7" x14ac:dyDescent="0.25">
      <c r="A5" s="2">
        <v>10</v>
      </c>
      <c r="B5">
        <v>25</v>
      </c>
      <c r="C5">
        <v>4.1000000000000002E-2</v>
      </c>
      <c r="D5">
        <f t="shared" ref="D4:D11" si="0">D4+0.1</f>
        <v>0.30100000000000005</v>
      </c>
      <c r="G5" s="3"/>
    </row>
    <row r="6" spans="1:7" x14ac:dyDescent="0.25">
      <c r="A6" s="2">
        <v>11</v>
      </c>
      <c r="B6">
        <v>30</v>
      </c>
      <c r="C6">
        <v>8.3000000000000004E-2</v>
      </c>
      <c r="D6">
        <f t="shared" si="0"/>
        <v>0.40100000000000002</v>
      </c>
      <c r="G6" s="3"/>
    </row>
    <row r="7" spans="1:7" x14ac:dyDescent="0.25">
      <c r="A7" s="2">
        <v>11</v>
      </c>
      <c r="B7">
        <v>35</v>
      </c>
      <c r="C7">
        <v>9.5000000000000001E-2</v>
      </c>
      <c r="D7">
        <f t="shared" si="0"/>
        <v>0.501</v>
      </c>
      <c r="G7" s="3"/>
    </row>
    <row r="8" spans="1:7" x14ac:dyDescent="0.25">
      <c r="A8" s="2">
        <v>11</v>
      </c>
      <c r="B8">
        <v>40</v>
      </c>
      <c r="C8">
        <v>0.1</v>
      </c>
      <c r="D8">
        <f t="shared" si="0"/>
        <v>0.60099999999999998</v>
      </c>
      <c r="G8" s="3"/>
    </row>
    <row r="9" spans="1:7" x14ac:dyDescent="0.25">
      <c r="A9" s="2">
        <v>12</v>
      </c>
      <c r="B9">
        <v>45</v>
      </c>
      <c r="C9">
        <v>0.107</v>
      </c>
      <c r="D9">
        <f t="shared" si="0"/>
        <v>0.70099999999999996</v>
      </c>
      <c r="G9" s="3"/>
    </row>
    <row r="10" spans="1:7" x14ac:dyDescent="0.25">
      <c r="A10" s="2">
        <v>12</v>
      </c>
      <c r="B10">
        <v>50</v>
      </c>
      <c r="C10">
        <v>0.109</v>
      </c>
      <c r="D10">
        <f t="shared" si="0"/>
        <v>0.80099999999999993</v>
      </c>
      <c r="G10" s="3"/>
    </row>
    <row r="11" spans="1:7" x14ac:dyDescent="0.25">
      <c r="A11" s="2">
        <v>13</v>
      </c>
      <c r="C11">
        <v>0.113</v>
      </c>
      <c r="D11">
        <f t="shared" si="0"/>
        <v>0.90099999999999991</v>
      </c>
      <c r="G11" s="3"/>
    </row>
    <row r="12" spans="1:7" x14ac:dyDescent="0.25">
      <c r="A12" s="2">
        <v>14</v>
      </c>
      <c r="C12">
        <v>0.11600000000000001</v>
      </c>
      <c r="D12">
        <f>D11+0.1</f>
        <v>1.0009999999999999</v>
      </c>
      <c r="G12" s="3"/>
    </row>
    <row r="13" spans="1:7" x14ac:dyDescent="0.25">
      <c r="A13" s="2">
        <v>14</v>
      </c>
      <c r="C13">
        <v>0.124</v>
      </c>
      <c r="G13" s="3"/>
    </row>
    <row r="14" spans="1:7" x14ac:dyDescent="0.25">
      <c r="A14" s="2">
        <v>14</v>
      </c>
      <c r="C14">
        <v>0.14699999999999999</v>
      </c>
      <c r="G14" s="3"/>
    </row>
    <row r="15" spans="1:7" x14ac:dyDescent="0.25">
      <c r="A15" s="2">
        <v>15</v>
      </c>
      <c r="C15">
        <v>0.17499999999999999</v>
      </c>
      <c r="G15" s="3"/>
    </row>
    <row r="16" spans="1:7" x14ac:dyDescent="0.25">
      <c r="A16" s="2">
        <v>16</v>
      </c>
      <c r="C16">
        <v>0.19600000000000001</v>
      </c>
      <c r="G16" s="3"/>
    </row>
    <row r="17" spans="1:7" x14ac:dyDescent="0.25">
      <c r="A17" s="2">
        <v>16</v>
      </c>
      <c r="C17">
        <v>0.215</v>
      </c>
      <c r="G17" s="3"/>
    </row>
    <row r="18" spans="1:7" x14ac:dyDescent="0.25">
      <c r="A18" s="2">
        <v>17</v>
      </c>
      <c r="C18">
        <v>0.223</v>
      </c>
      <c r="G18" s="3"/>
    </row>
    <row r="19" spans="1:7" x14ac:dyDescent="0.25">
      <c r="A19" s="2">
        <v>17</v>
      </c>
      <c r="C19">
        <v>0.22800000000000001</v>
      </c>
      <c r="G19" s="3"/>
    </row>
    <row r="20" spans="1:7" x14ac:dyDescent="0.25">
      <c r="A20" s="2">
        <v>17</v>
      </c>
      <c r="C20">
        <v>0.22900000000000001</v>
      </c>
      <c r="G20" s="3"/>
    </row>
    <row r="21" spans="1:7" x14ac:dyDescent="0.25">
      <c r="A21" s="2">
        <v>18</v>
      </c>
      <c r="C21">
        <v>0.23300000000000001</v>
      </c>
      <c r="G21" s="3"/>
    </row>
    <row r="22" spans="1:7" x14ac:dyDescent="0.25">
      <c r="A22" s="2">
        <v>18</v>
      </c>
      <c r="C22">
        <v>0.23400000000000001</v>
      </c>
      <c r="G22" s="3"/>
    </row>
    <row r="23" spans="1:7" x14ac:dyDescent="0.25">
      <c r="A23" s="2">
        <v>18</v>
      </c>
      <c r="C23">
        <v>0.24099999999999999</v>
      </c>
      <c r="G23" s="3"/>
    </row>
    <row r="24" spans="1:7" x14ac:dyDescent="0.25">
      <c r="A24" s="2">
        <v>19</v>
      </c>
      <c r="C24">
        <v>0.246</v>
      </c>
      <c r="G24" s="3"/>
    </row>
    <row r="25" spans="1:7" x14ac:dyDescent="0.25">
      <c r="A25" s="2">
        <v>19</v>
      </c>
      <c r="C25">
        <v>0.248</v>
      </c>
      <c r="G25" s="3"/>
    </row>
    <row r="26" spans="1:7" x14ac:dyDescent="0.25">
      <c r="A26" s="2">
        <v>19</v>
      </c>
      <c r="C26">
        <v>0.27700000000000002</v>
      </c>
      <c r="G26" s="3"/>
    </row>
    <row r="27" spans="1:7" x14ac:dyDescent="0.25">
      <c r="A27" s="2">
        <v>20</v>
      </c>
      <c r="C27">
        <v>0.28100000000000003</v>
      </c>
      <c r="G27" s="3"/>
    </row>
    <row r="28" spans="1:7" x14ac:dyDescent="0.25">
      <c r="A28" s="2">
        <v>20</v>
      </c>
      <c r="C28">
        <v>0.28599999999999998</v>
      </c>
      <c r="G28" s="3"/>
    </row>
    <row r="29" spans="1:7" x14ac:dyDescent="0.25">
      <c r="A29" s="2">
        <v>20</v>
      </c>
      <c r="C29">
        <v>0.29199999999999998</v>
      </c>
      <c r="G29" s="3"/>
    </row>
    <row r="30" spans="1:7" x14ac:dyDescent="0.25">
      <c r="A30" s="2">
        <v>20</v>
      </c>
      <c r="C30">
        <v>0.309</v>
      </c>
      <c r="G30" s="3"/>
    </row>
    <row r="31" spans="1:7" x14ac:dyDescent="0.25">
      <c r="A31" s="2">
        <v>21</v>
      </c>
      <c r="C31">
        <v>0.314</v>
      </c>
      <c r="G31" s="3"/>
    </row>
    <row r="32" spans="1:7" x14ac:dyDescent="0.25">
      <c r="A32" s="2">
        <v>21</v>
      </c>
      <c r="C32">
        <v>0.317</v>
      </c>
      <c r="G32" s="3"/>
    </row>
    <row r="33" spans="1:7" x14ac:dyDescent="0.25">
      <c r="A33" s="2">
        <v>22</v>
      </c>
      <c r="C33">
        <v>0.32100000000000001</v>
      </c>
      <c r="G33" s="3"/>
    </row>
    <row r="34" spans="1:7" x14ac:dyDescent="0.25">
      <c r="A34" s="2">
        <v>22</v>
      </c>
      <c r="C34">
        <v>0.32600000000000001</v>
      </c>
      <c r="G34" s="3"/>
    </row>
    <row r="35" spans="1:7" x14ac:dyDescent="0.25">
      <c r="A35" s="2">
        <v>22</v>
      </c>
      <c r="C35">
        <v>0.33700000000000002</v>
      </c>
      <c r="G35" s="3"/>
    </row>
    <row r="36" spans="1:7" x14ac:dyDescent="0.25">
      <c r="A36" s="2">
        <v>22</v>
      </c>
      <c r="C36">
        <v>0.34300000000000003</v>
      </c>
      <c r="G36" s="3"/>
    </row>
    <row r="37" spans="1:7" x14ac:dyDescent="0.25">
      <c r="A37" s="2">
        <v>23</v>
      </c>
      <c r="C37">
        <v>0.34899999999999998</v>
      </c>
      <c r="G37" s="3"/>
    </row>
    <row r="38" spans="1:7" x14ac:dyDescent="0.25">
      <c r="A38" s="2">
        <v>23</v>
      </c>
      <c r="C38">
        <v>0.35099999999999998</v>
      </c>
      <c r="G38" s="3"/>
    </row>
    <row r="39" spans="1:7" x14ac:dyDescent="0.25">
      <c r="A39" s="2">
        <v>23</v>
      </c>
      <c r="C39">
        <v>0.36899999999999999</v>
      </c>
      <c r="G39" s="3"/>
    </row>
    <row r="40" spans="1:7" x14ac:dyDescent="0.25">
      <c r="A40" s="2">
        <v>24</v>
      </c>
      <c r="C40">
        <v>0.371</v>
      </c>
      <c r="G40" s="3"/>
    </row>
    <row r="41" spans="1:7" x14ac:dyDescent="0.25">
      <c r="A41" s="2">
        <v>24</v>
      </c>
      <c r="C41">
        <v>0.39</v>
      </c>
      <c r="G41" s="3"/>
    </row>
    <row r="42" spans="1:7" x14ac:dyDescent="0.25">
      <c r="A42" s="2">
        <v>24</v>
      </c>
      <c r="C42">
        <v>0.39100000000000001</v>
      </c>
      <c r="G42" s="3"/>
    </row>
    <row r="43" spans="1:7" x14ac:dyDescent="0.25">
      <c r="A43" s="2">
        <v>24</v>
      </c>
      <c r="C43">
        <v>0.39400000000000002</v>
      </c>
      <c r="G43" s="3"/>
    </row>
    <row r="44" spans="1:7" x14ac:dyDescent="0.25">
      <c r="A44" s="2">
        <v>25</v>
      </c>
      <c r="C44">
        <v>0.39600000000000002</v>
      </c>
      <c r="G44" s="3"/>
    </row>
    <row r="45" spans="1:7" x14ac:dyDescent="0.25">
      <c r="A45" s="2">
        <v>25</v>
      </c>
      <c r="C45">
        <v>0.4</v>
      </c>
      <c r="G45" s="3"/>
    </row>
    <row r="46" spans="1:7" x14ac:dyDescent="0.25">
      <c r="A46" s="2">
        <v>25</v>
      </c>
      <c r="C46">
        <v>0.40799999999999997</v>
      </c>
      <c r="G46" s="3"/>
    </row>
    <row r="47" spans="1:7" x14ac:dyDescent="0.25">
      <c r="A47" s="2">
        <v>25</v>
      </c>
      <c r="C47">
        <v>0.41899999999999998</v>
      </c>
      <c r="G47" s="3"/>
    </row>
    <row r="48" spans="1:7" x14ac:dyDescent="0.25">
      <c r="A48" s="2">
        <v>25</v>
      </c>
      <c r="C48">
        <v>0.42099999999999999</v>
      </c>
      <c r="G48" s="3"/>
    </row>
    <row r="49" spans="1:7" x14ac:dyDescent="0.25">
      <c r="A49" s="2">
        <v>26</v>
      </c>
      <c r="C49">
        <v>0.433</v>
      </c>
      <c r="G49" s="3"/>
    </row>
    <row r="50" spans="1:7" x14ac:dyDescent="0.25">
      <c r="A50" s="2">
        <v>26</v>
      </c>
      <c r="C50">
        <v>0.438</v>
      </c>
      <c r="G50" s="3"/>
    </row>
    <row r="51" spans="1:7" x14ac:dyDescent="0.25">
      <c r="A51" s="2">
        <v>26</v>
      </c>
      <c r="C51">
        <v>0.46800000000000003</v>
      </c>
      <c r="G51" s="3"/>
    </row>
    <row r="52" spans="1:7" x14ac:dyDescent="0.25">
      <c r="A52" s="2">
        <v>26</v>
      </c>
      <c r="C52">
        <v>0.47499999999999998</v>
      </c>
      <c r="G52" s="3"/>
    </row>
    <row r="53" spans="1:7" x14ac:dyDescent="0.25">
      <c r="A53" s="2">
        <v>27</v>
      </c>
      <c r="C53">
        <v>0.47499999999999998</v>
      </c>
      <c r="G53" s="3"/>
    </row>
    <row r="54" spans="1:7" x14ac:dyDescent="0.25">
      <c r="A54" s="2">
        <v>27</v>
      </c>
      <c r="C54">
        <v>0.48299999999999998</v>
      </c>
      <c r="G54" s="3"/>
    </row>
    <row r="55" spans="1:7" x14ac:dyDescent="0.25">
      <c r="A55" s="2">
        <v>27</v>
      </c>
      <c r="C55">
        <v>0.48399999999999999</v>
      </c>
      <c r="G55" s="3"/>
    </row>
    <row r="56" spans="1:7" x14ac:dyDescent="0.25">
      <c r="A56" s="2">
        <v>27</v>
      </c>
      <c r="C56">
        <v>0.49</v>
      </c>
      <c r="G56" s="3"/>
    </row>
    <row r="57" spans="1:7" x14ac:dyDescent="0.25">
      <c r="A57" s="2">
        <v>28</v>
      </c>
      <c r="C57">
        <v>0.50700000000000001</v>
      </c>
      <c r="G57" s="3"/>
    </row>
    <row r="58" spans="1:7" x14ac:dyDescent="0.25">
      <c r="A58" s="2">
        <v>28</v>
      </c>
      <c r="C58">
        <v>0.52300000000000002</v>
      </c>
      <c r="G58" s="3"/>
    </row>
    <row r="59" spans="1:7" x14ac:dyDescent="0.25">
      <c r="A59" s="2">
        <v>28</v>
      </c>
      <c r="C59">
        <v>0.53200000000000003</v>
      </c>
      <c r="G59" s="3"/>
    </row>
    <row r="60" spans="1:7" x14ac:dyDescent="0.25">
      <c r="A60" s="2">
        <v>28</v>
      </c>
      <c r="C60">
        <v>0.53400000000000003</v>
      </c>
      <c r="G60" s="3"/>
    </row>
    <row r="61" spans="1:7" x14ac:dyDescent="0.25">
      <c r="A61" s="2">
        <v>28</v>
      </c>
      <c r="C61">
        <v>0.54300000000000004</v>
      </c>
      <c r="G61" s="3"/>
    </row>
    <row r="62" spans="1:7" x14ac:dyDescent="0.25">
      <c r="A62" s="2">
        <v>28</v>
      </c>
      <c r="C62">
        <v>0.54900000000000004</v>
      </c>
      <c r="G62" s="3"/>
    </row>
    <row r="63" spans="1:7" x14ac:dyDescent="0.25">
      <c r="A63" s="2">
        <v>28</v>
      </c>
      <c r="C63">
        <v>0.56200000000000006</v>
      </c>
      <c r="G63" s="3"/>
    </row>
    <row r="64" spans="1:7" x14ac:dyDescent="0.25">
      <c r="A64" s="2">
        <v>30</v>
      </c>
      <c r="C64">
        <v>0.56299999999999994</v>
      </c>
      <c r="G64" s="3"/>
    </row>
    <row r="65" spans="1:7" x14ac:dyDescent="0.25">
      <c r="A65" s="2">
        <v>30</v>
      </c>
      <c r="C65">
        <v>0.56899999999999995</v>
      </c>
      <c r="G65" s="3"/>
    </row>
    <row r="66" spans="1:7" x14ac:dyDescent="0.25">
      <c r="A66" s="2">
        <v>31</v>
      </c>
      <c r="C66">
        <v>0.58899999999999997</v>
      </c>
      <c r="G66" s="3"/>
    </row>
    <row r="67" spans="1:7" x14ac:dyDescent="0.25">
      <c r="A67" s="2">
        <v>31</v>
      </c>
      <c r="C67">
        <v>0.59299999999999997</v>
      </c>
      <c r="G67" s="3"/>
    </row>
    <row r="68" spans="1:7" x14ac:dyDescent="0.25">
      <c r="A68" s="2">
        <v>31</v>
      </c>
      <c r="C68">
        <v>0.59699999999999998</v>
      </c>
      <c r="G68" s="3"/>
    </row>
    <row r="69" spans="1:7" x14ac:dyDescent="0.25">
      <c r="A69" s="2">
        <v>32</v>
      </c>
      <c r="C69">
        <v>0.60699999999999998</v>
      </c>
      <c r="G69" s="3"/>
    </row>
    <row r="70" spans="1:7" x14ac:dyDescent="0.25">
      <c r="A70" s="2">
        <v>32</v>
      </c>
      <c r="C70">
        <v>0.61899999999999999</v>
      </c>
      <c r="G70" s="3"/>
    </row>
    <row r="71" spans="1:7" x14ac:dyDescent="0.25">
      <c r="A71" s="2">
        <v>32</v>
      </c>
      <c r="C71">
        <v>0.66900000000000004</v>
      </c>
      <c r="G71" s="3"/>
    </row>
    <row r="72" spans="1:7" x14ac:dyDescent="0.25">
      <c r="A72" s="2">
        <v>33</v>
      </c>
      <c r="C72">
        <v>0.68100000000000005</v>
      </c>
      <c r="G72" s="3"/>
    </row>
    <row r="73" spans="1:7" x14ac:dyDescent="0.25">
      <c r="A73" s="2">
        <v>33</v>
      </c>
      <c r="C73">
        <v>0.71799999999999997</v>
      </c>
      <c r="G73" s="3"/>
    </row>
    <row r="74" spans="1:7" x14ac:dyDescent="0.25">
      <c r="A74" s="2">
        <v>33</v>
      </c>
      <c r="C74">
        <v>0.73299999999999998</v>
      </c>
      <c r="G74" s="3"/>
    </row>
    <row r="75" spans="1:7" x14ac:dyDescent="0.25">
      <c r="A75" s="2">
        <v>33</v>
      </c>
      <c r="C75">
        <v>0.73899999999999999</v>
      </c>
      <c r="G75" s="3"/>
    </row>
    <row r="76" spans="1:7" x14ac:dyDescent="0.25">
      <c r="A76" s="2">
        <v>33</v>
      </c>
      <c r="C76">
        <v>0.75800000000000001</v>
      </c>
      <c r="G76" s="3"/>
    </row>
    <row r="77" spans="1:7" x14ac:dyDescent="0.25">
      <c r="A77" s="2">
        <v>34</v>
      </c>
      <c r="C77">
        <v>0.76900000000000002</v>
      </c>
      <c r="G77" s="3"/>
    </row>
    <row r="78" spans="1:7" x14ac:dyDescent="0.25">
      <c r="A78" s="2">
        <v>34</v>
      </c>
      <c r="C78">
        <v>0.77400000000000002</v>
      </c>
      <c r="G78" s="3"/>
    </row>
    <row r="79" spans="1:7" x14ac:dyDescent="0.25">
      <c r="A79" s="2">
        <v>34</v>
      </c>
      <c r="C79">
        <v>0.78100000000000003</v>
      </c>
      <c r="G79" s="3"/>
    </row>
    <row r="80" spans="1:7" x14ac:dyDescent="0.25">
      <c r="A80" s="2">
        <v>34</v>
      </c>
      <c r="C80">
        <v>0.79200000000000004</v>
      </c>
      <c r="G80" s="3"/>
    </row>
    <row r="81" spans="1:7" x14ac:dyDescent="0.25">
      <c r="A81" s="2">
        <v>34</v>
      </c>
      <c r="C81">
        <v>0.79300000000000004</v>
      </c>
      <c r="G81" s="3"/>
    </row>
    <row r="82" spans="1:7" x14ac:dyDescent="0.25">
      <c r="A82" s="2">
        <v>35</v>
      </c>
      <c r="C82">
        <v>0.80800000000000005</v>
      </c>
      <c r="G82" s="3"/>
    </row>
    <row r="83" spans="1:7" x14ac:dyDescent="0.25">
      <c r="A83" s="2">
        <v>35</v>
      </c>
      <c r="C83">
        <v>0.81100000000000005</v>
      </c>
      <c r="G83" s="3"/>
    </row>
    <row r="84" spans="1:7" x14ac:dyDescent="0.25">
      <c r="A84" s="2">
        <v>35</v>
      </c>
      <c r="C84">
        <v>0.82699999999999996</v>
      </c>
      <c r="G84" s="3"/>
    </row>
    <row r="85" spans="1:7" x14ac:dyDescent="0.25">
      <c r="A85" s="2">
        <v>36</v>
      </c>
      <c r="C85">
        <v>0.83399999999999996</v>
      </c>
      <c r="G85" s="3"/>
    </row>
    <row r="86" spans="1:7" x14ac:dyDescent="0.25">
      <c r="A86" s="2">
        <v>36</v>
      </c>
      <c r="C86">
        <v>0.83599999999999997</v>
      </c>
      <c r="G86" s="3"/>
    </row>
    <row r="87" spans="1:7" x14ac:dyDescent="0.25">
      <c r="A87" s="2">
        <v>37</v>
      </c>
      <c r="C87">
        <v>0.83699999999999997</v>
      </c>
      <c r="G87" s="3"/>
    </row>
    <row r="88" spans="1:7" x14ac:dyDescent="0.25">
      <c r="A88" s="2">
        <v>38</v>
      </c>
      <c r="C88">
        <v>0.86099999999999999</v>
      </c>
      <c r="G88" s="3"/>
    </row>
    <row r="89" spans="1:7" x14ac:dyDescent="0.25">
      <c r="A89" s="2">
        <v>38</v>
      </c>
      <c r="C89">
        <v>0.86099999999999999</v>
      </c>
      <c r="G89" s="3"/>
    </row>
    <row r="90" spans="1:7" x14ac:dyDescent="0.25">
      <c r="A90" s="2">
        <v>38</v>
      </c>
      <c r="C90">
        <v>0.875</v>
      </c>
      <c r="G90" s="3"/>
    </row>
    <row r="91" spans="1:7" x14ac:dyDescent="0.25">
      <c r="A91" s="2">
        <v>38</v>
      </c>
      <c r="C91">
        <v>0.877</v>
      </c>
      <c r="G91" s="3"/>
    </row>
    <row r="92" spans="1:7" x14ac:dyDescent="0.25">
      <c r="A92" s="2">
        <v>40</v>
      </c>
      <c r="C92">
        <v>0.88900000000000001</v>
      </c>
      <c r="G92" s="3"/>
    </row>
    <row r="93" spans="1:7" x14ac:dyDescent="0.25">
      <c r="A93" s="2">
        <v>40</v>
      </c>
      <c r="C93">
        <v>0.89200000000000002</v>
      </c>
      <c r="G93" s="3"/>
    </row>
    <row r="94" spans="1:7" x14ac:dyDescent="0.25">
      <c r="A94" s="2">
        <v>41</v>
      </c>
      <c r="C94">
        <v>0.89200000000000002</v>
      </c>
      <c r="G94" s="3"/>
    </row>
    <row r="95" spans="1:7" x14ac:dyDescent="0.25">
      <c r="A95" s="2">
        <v>42</v>
      </c>
      <c r="C95">
        <v>0.93600000000000005</v>
      </c>
      <c r="G95" s="3"/>
    </row>
    <row r="96" spans="1:7" x14ac:dyDescent="0.25">
      <c r="A96" s="2">
        <v>44</v>
      </c>
      <c r="C96">
        <v>0.93899999999999995</v>
      </c>
      <c r="G96" s="3"/>
    </row>
    <row r="97" spans="1:7" x14ac:dyDescent="0.25">
      <c r="A97" s="2">
        <v>44</v>
      </c>
      <c r="C97">
        <v>0.94399999999999995</v>
      </c>
      <c r="G97" s="3"/>
    </row>
    <row r="98" spans="1:7" x14ac:dyDescent="0.25">
      <c r="A98" s="2">
        <v>45</v>
      </c>
      <c r="C98">
        <v>0.95499999999999996</v>
      </c>
      <c r="G98" s="3"/>
    </row>
    <row r="99" spans="1:7" x14ac:dyDescent="0.25">
      <c r="A99" s="2">
        <v>46</v>
      </c>
      <c r="C99">
        <v>0.96099999999999997</v>
      </c>
      <c r="G99" s="3"/>
    </row>
    <row r="100" spans="1:7" x14ac:dyDescent="0.25">
      <c r="A100" s="2">
        <v>47</v>
      </c>
      <c r="C100">
        <v>0.96299999999999997</v>
      </c>
      <c r="G100" s="3"/>
    </row>
    <row r="101" spans="1:7" x14ac:dyDescent="0.25">
      <c r="A101" s="2">
        <v>48</v>
      </c>
      <c r="C101">
        <v>0.98399999999999999</v>
      </c>
      <c r="G101" s="3"/>
    </row>
  </sheetData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51651-8ECA-4BE6-BD58-C4242B9F4786}">
  <dimension ref="A1:F22"/>
  <sheetViews>
    <sheetView tabSelected="1" workbookViewId="0">
      <selection activeCell="C6" sqref="C6"/>
    </sheetView>
  </sheetViews>
  <sheetFormatPr baseColWidth="10" defaultRowHeight="15" x14ac:dyDescent="0.25"/>
  <cols>
    <col min="1" max="1" width="13.28515625" bestFit="1" customWidth="1"/>
  </cols>
  <sheetData>
    <row r="1" spans="1:6" ht="15.75" thickBot="1" x14ac:dyDescent="0.3">
      <c r="A1" s="15" t="s">
        <v>10</v>
      </c>
      <c r="B1" s="16"/>
      <c r="C1" s="28" t="s">
        <v>16</v>
      </c>
      <c r="D1" s="29"/>
      <c r="E1" s="29"/>
      <c r="F1" s="30"/>
    </row>
    <row r="2" spans="1:6" x14ac:dyDescent="0.25">
      <c r="A2" s="20" t="s">
        <v>7</v>
      </c>
      <c r="B2" s="21">
        <v>25.93577875516009</v>
      </c>
      <c r="C2" s="31"/>
      <c r="D2" s="32"/>
      <c r="E2" s="32"/>
      <c r="F2" s="33"/>
    </row>
    <row r="3" spans="1:6" ht="15.75" thickBot="1" x14ac:dyDescent="0.3">
      <c r="A3" s="22" t="s">
        <v>8</v>
      </c>
      <c r="B3" s="23">
        <v>10.045590380599204</v>
      </c>
      <c r="C3" s="34"/>
      <c r="D3" s="35"/>
      <c r="E3" s="35"/>
      <c r="F3" s="36"/>
    </row>
    <row r="4" spans="1:6" ht="15.75" thickBot="1" x14ac:dyDescent="0.3"/>
    <row r="5" spans="1:6" x14ac:dyDescent="0.25">
      <c r="A5" s="12" t="s">
        <v>2</v>
      </c>
      <c r="B5" s="12" t="s">
        <v>3</v>
      </c>
      <c r="C5" s="12" t="s">
        <v>13</v>
      </c>
      <c r="D5" s="12" t="s">
        <v>6</v>
      </c>
      <c r="E5" s="12" t="s">
        <v>9</v>
      </c>
      <c r="F5" s="12" t="s">
        <v>21</v>
      </c>
    </row>
    <row r="6" spans="1:6" x14ac:dyDescent="0.25">
      <c r="A6" s="13">
        <v>10</v>
      </c>
      <c r="B6" s="4">
        <v>4</v>
      </c>
      <c r="C6" s="6">
        <f>_xlfn.NORM.DIST(A6,$B$2,$B$3,TRUE)</f>
        <v>5.6330459348821957E-2</v>
      </c>
      <c r="D6" s="10">
        <f>C6*$B$16</f>
        <v>5.6330459348821957</v>
      </c>
      <c r="E6" s="8">
        <f t="shared" ref="E6:E15" si="0">(B6-D6)^2</f>
        <v>2.6668390254352645</v>
      </c>
      <c r="F6" s="8">
        <f t="shared" ref="F6:F15" si="1">E6/D6</f>
        <v>0.47342753037412189</v>
      </c>
    </row>
    <row r="7" spans="1:6" x14ac:dyDescent="0.25">
      <c r="A7" s="13">
        <v>15</v>
      </c>
      <c r="B7" s="4">
        <v>10</v>
      </c>
      <c r="C7" s="6">
        <f>_xlfn.NORM.DIST(A7,$B$2,$B$3,TRUE)-SUM($C$6:C6)</f>
        <v>8.183142577748255E-2</v>
      </c>
      <c r="D7" s="10">
        <f>C7*$B$16</f>
        <v>8.1831425777482547</v>
      </c>
      <c r="E7" s="8">
        <f t="shared" si="0"/>
        <v>3.3009708927912569</v>
      </c>
      <c r="F7" s="8">
        <f t="shared" si="1"/>
        <v>0.40338670155489104</v>
      </c>
    </row>
    <row r="8" spans="1:6" x14ac:dyDescent="0.25">
      <c r="A8" s="13">
        <v>20</v>
      </c>
      <c r="B8" s="4">
        <v>15</v>
      </c>
      <c r="C8" s="6">
        <f>_xlfn.NORM.DIST(A8,$B$2,$B$3,TRUE)-SUM($C$6:C7)</f>
        <v>0.13913718416778748</v>
      </c>
      <c r="D8" s="10">
        <f>C8*$B$16</f>
        <v>13.913718416778748</v>
      </c>
      <c r="E8" s="8">
        <f t="shared" si="0"/>
        <v>1.1800076780456703</v>
      </c>
      <c r="F8" s="8">
        <f t="shared" si="1"/>
        <v>8.4808937675688659E-2</v>
      </c>
    </row>
    <row r="9" spans="1:6" x14ac:dyDescent="0.25">
      <c r="A9" s="13">
        <v>25</v>
      </c>
      <c r="B9" s="4">
        <v>18</v>
      </c>
      <c r="C9" s="6">
        <f>_xlfn.NORM.DIST(A9,$B$2,$B$3,TRUE)-SUM($C$6:C8)</f>
        <v>0.18559186285353968</v>
      </c>
      <c r="D9" s="10">
        <f>C9*$B$16</f>
        <v>18.559186285353967</v>
      </c>
      <c r="E9" s="8">
        <f t="shared" si="0"/>
        <v>0.31268930172796783</v>
      </c>
      <c r="F9" s="8">
        <f t="shared" si="1"/>
        <v>1.6848222595552451E-2</v>
      </c>
    </row>
    <row r="10" spans="1:6" x14ac:dyDescent="0.25">
      <c r="A10" s="13">
        <v>30</v>
      </c>
      <c r="B10" s="4">
        <v>17</v>
      </c>
      <c r="C10" s="6">
        <f>_xlfn.NORM.DIST(A10,$B$2,$B$3,TRUE)-SUM($C$6:C9)</f>
        <v>0.19421506910806352</v>
      </c>
      <c r="D10" s="10">
        <f>C10*$B$16</f>
        <v>19.42150691080635</v>
      </c>
      <c r="E10" s="8">
        <f t="shared" si="0"/>
        <v>5.863695719082914</v>
      </c>
      <c r="F10" s="8">
        <f t="shared" si="1"/>
        <v>0.3019176496454189</v>
      </c>
    </row>
    <row r="11" spans="1:6" x14ac:dyDescent="0.25">
      <c r="A11" s="13">
        <v>35</v>
      </c>
      <c r="B11" s="4">
        <v>19</v>
      </c>
      <c r="C11" s="6">
        <f>_xlfn.NORM.DIST(A11,$B$2,$B$3,TRUE)-SUM($C$6:C10)</f>
        <v>0.15944748391865693</v>
      </c>
      <c r="D11" s="10">
        <f>C11*$B$16</f>
        <v>15.944748391865692</v>
      </c>
      <c r="E11" s="8">
        <f t="shared" si="0"/>
        <v>9.3345623890072726</v>
      </c>
      <c r="F11" s="8">
        <f t="shared" si="1"/>
        <v>0.58543177725961204</v>
      </c>
    </row>
    <row r="12" spans="1:6" x14ac:dyDescent="0.25">
      <c r="A12" s="13">
        <v>40</v>
      </c>
      <c r="B12" s="4">
        <v>9</v>
      </c>
      <c r="C12" s="6">
        <f>_xlfn.NORM.DIST(A12,$B$2,$B$3,TRUE)-SUM($C$6:C11)</f>
        <v>0.10269573853154024</v>
      </c>
      <c r="D12" s="10">
        <f>C12*$B$16</f>
        <v>10.269573853154023</v>
      </c>
      <c r="E12" s="8">
        <f t="shared" si="0"/>
        <v>1.6118177686123534</v>
      </c>
      <c r="F12" s="8">
        <f t="shared" si="1"/>
        <v>0.15695079383623373</v>
      </c>
    </row>
    <row r="13" spans="1:6" x14ac:dyDescent="0.25">
      <c r="A13" s="13">
        <v>45</v>
      </c>
      <c r="B13" s="4">
        <v>5</v>
      </c>
      <c r="C13" s="6">
        <f>_xlfn.NORM.DIST(A13,$B$2,$B$3,TRUE)-SUM($C$6:C12)</f>
        <v>5.1887590703061259E-2</v>
      </c>
      <c r="D13" s="10">
        <f>C13*$B$16</f>
        <v>5.1887590703061264</v>
      </c>
      <c r="E13" s="8">
        <f t="shared" si="0"/>
        <v>3.5629986622833162E-2</v>
      </c>
      <c r="F13" s="8">
        <f t="shared" si="1"/>
        <v>6.8667645076708221E-3</v>
      </c>
    </row>
    <row r="14" spans="1:6" x14ac:dyDescent="0.25">
      <c r="A14" s="13">
        <v>50</v>
      </c>
      <c r="B14" s="4">
        <v>3</v>
      </c>
      <c r="C14" s="6">
        <f>_xlfn.NORM.DIST(A14,$B$2,$B$3,TRUE)-SUM($C$6:C13)</f>
        <v>2.0564349852737029E-2</v>
      </c>
      <c r="D14" s="10">
        <f>C14*$B$16</f>
        <v>2.0564349852737029</v>
      </c>
      <c r="E14" s="8">
        <f t="shared" si="0"/>
        <v>0.89031493701543718</v>
      </c>
      <c r="F14" s="8">
        <f t="shared" si="1"/>
        <v>0.43294096015242611</v>
      </c>
    </row>
    <row r="15" spans="1:6" x14ac:dyDescent="0.25">
      <c r="A15" s="13">
        <f>2^64</f>
        <v>1.8446744073709552E+19</v>
      </c>
      <c r="B15" s="4">
        <v>0</v>
      </c>
      <c r="C15" s="6">
        <f>_xlfn.NORM.DIST(A15,$B$2,$B$3,TRUE)-SUM($C$6:C14)</f>
        <v>8.2988357383093625E-3</v>
      </c>
      <c r="D15" s="10">
        <f>C15*$B$16</f>
        <v>0.82988357383093625</v>
      </c>
      <c r="E15" s="8">
        <f t="shared" si="0"/>
        <v>0.68870674611440696</v>
      </c>
      <c r="F15" s="8">
        <f t="shared" si="1"/>
        <v>0.82988357383093614</v>
      </c>
    </row>
    <row r="16" spans="1:6" x14ac:dyDescent="0.25">
      <c r="A16" s="17" t="s">
        <v>5</v>
      </c>
      <c r="B16" s="5">
        <f>SUM(B6:B15)</f>
        <v>100</v>
      </c>
      <c r="C16" s="7">
        <f t="shared" ref="C16:F16" si="2">SUM(C6:C15)</f>
        <v>1</v>
      </c>
      <c r="D16" s="11">
        <f t="shared" si="2"/>
        <v>100</v>
      </c>
      <c r="E16" s="9">
        <f t="shared" si="2"/>
        <v>25.885234444455378</v>
      </c>
      <c r="F16" s="9">
        <f t="shared" si="2"/>
        <v>3.2924629114325521</v>
      </c>
    </row>
    <row r="17" spans="1:2" ht="15.75" thickBot="1" x14ac:dyDescent="0.3"/>
    <row r="18" spans="1:2" ht="15.75" thickBot="1" x14ac:dyDescent="0.3">
      <c r="A18" s="18" t="s">
        <v>20</v>
      </c>
      <c r="B18" s="19"/>
    </row>
    <row r="19" spans="1:2" x14ac:dyDescent="0.25">
      <c r="A19" s="20" t="s">
        <v>11</v>
      </c>
      <c r="B19" s="24">
        <v>0.05</v>
      </c>
    </row>
    <row r="20" spans="1:2" x14ac:dyDescent="0.25">
      <c r="A20" s="26" t="s">
        <v>12</v>
      </c>
      <c r="B20" s="25">
        <f>F16</f>
        <v>3.2924629114325521</v>
      </c>
    </row>
    <row r="21" spans="1:2" x14ac:dyDescent="0.25">
      <c r="A21" s="26" t="s">
        <v>14</v>
      </c>
      <c r="B21" s="25">
        <f>_xlfn.CHISQ.INV.RT(B19,9)</f>
        <v>16.918977604620451</v>
      </c>
    </row>
    <row r="22" spans="1:2" ht="15.75" thickBot="1" x14ac:dyDescent="0.3">
      <c r="A22" s="27" t="s">
        <v>15</v>
      </c>
      <c r="B22" s="14" t="b">
        <f>B20&lt;=B21</f>
        <v>1</v>
      </c>
    </row>
  </sheetData>
  <mergeCells count="3">
    <mergeCell ref="A1:B1"/>
    <mergeCell ref="A18:B18"/>
    <mergeCell ref="C1:F3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456AF-18E5-4ED0-8E08-2D996937DD51}">
  <dimension ref="A1:F23"/>
  <sheetViews>
    <sheetView workbookViewId="0">
      <selection activeCell="F5" sqref="F5"/>
    </sheetView>
  </sheetViews>
  <sheetFormatPr baseColWidth="10" defaultRowHeight="15" x14ac:dyDescent="0.25"/>
  <cols>
    <col min="1" max="1" width="13.28515625" bestFit="1" customWidth="1"/>
  </cols>
  <sheetData>
    <row r="1" spans="1:6" ht="15.75" thickBot="1" x14ac:dyDescent="0.3">
      <c r="A1" s="15" t="s">
        <v>17</v>
      </c>
      <c r="B1" s="16"/>
      <c r="C1" s="28" t="s">
        <v>16</v>
      </c>
      <c r="D1" s="29"/>
      <c r="E1" s="29"/>
      <c r="F1" s="30"/>
    </row>
    <row r="2" spans="1:6" ht="15.75" thickBot="1" x14ac:dyDescent="0.3">
      <c r="A2" s="20" t="s">
        <v>18</v>
      </c>
      <c r="B2" s="21">
        <v>2.0849031327914775</v>
      </c>
      <c r="C2" s="34"/>
      <c r="D2" s="35"/>
      <c r="E2" s="35"/>
      <c r="F2" s="36"/>
    </row>
    <row r="3" spans="1:6" ht="15.75" thickBot="1" x14ac:dyDescent="0.3"/>
    <row r="4" spans="1:6" x14ac:dyDescent="0.25">
      <c r="A4" s="12" t="s">
        <v>2</v>
      </c>
      <c r="B4" s="12" t="s">
        <v>3</v>
      </c>
      <c r="C4" s="12" t="s">
        <v>13</v>
      </c>
      <c r="D4" s="12" t="s">
        <v>6</v>
      </c>
      <c r="E4" s="12" t="s">
        <v>9</v>
      </c>
      <c r="F4" s="12" t="s">
        <v>21</v>
      </c>
    </row>
    <row r="5" spans="1:6" x14ac:dyDescent="0.25">
      <c r="A5" s="13">
        <v>1E-3</v>
      </c>
      <c r="B5" s="4">
        <v>1</v>
      </c>
      <c r="C5" s="6">
        <f>_xlfn.EXPON.DIST(A5,$B$2,TRUE)</f>
        <v>2.0827312319181036E-3</v>
      </c>
      <c r="D5" s="10">
        <f>C5*$B$17</f>
        <v>0.20827312319181035</v>
      </c>
      <c r="E5" s="8">
        <f t="shared" ref="E5:E16" si="0">(B5-D5)^2</f>
        <v>0.62683144746045028</v>
      </c>
      <c r="F5" s="8">
        <f t="shared" ref="F5:F16" si="1">E5/D5</f>
        <v>3.0096607658932841</v>
      </c>
    </row>
    <row r="6" spans="1:6" x14ac:dyDescent="0.25">
      <c r="A6" s="13">
        <v>0.10100000000000001</v>
      </c>
      <c r="B6" s="4">
        <v>6</v>
      </c>
      <c r="C6" s="6">
        <f>_xlfn.EXPON.DIST(A6,$B$2,TRUE)-SUM($C$5:C5)</f>
        <v>0.18779915008455114</v>
      </c>
      <c r="D6" s="10">
        <f>C6*$B$17</f>
        <v>18.779915008455113</v>
      </c>
      <c r="E6" s="8">
        <f t="shared" si="0"/>
        <v>163.32622762333625</v>
      </c>
      <c r="F6" s="8">
        <f t="shared" si="1"/>
        <v>8.6968565911934821</v>
      </c>
    </row>
    <row r="7" spans="1:6" x14ac:dyDescent="0.25">
      <c r="A7" s="13">
        <v>0.20100000000000001</v>
      </c>
      <c r="B7" s="4">
        <v>8</v>
      </c>
      <c r="C7" s="6">
        <f>_xlfn.EXPON.DIST(A7,$B$2,TRUE)-SUM($C$5:C6)</f>
        <v>0.1524570211563501</v>
      </c>
      <c r="D7" s="10">
        <f>C7*$B$17</f>
        <v>15.245702115635011</v>
      </c>
      <c r="E7" s="8">
        <f t="shared" si="0"/>
        <v>52.500199148517666</v>
      </c>
      <c r="F7" s="8">
        <f t="shared" si="1"/>
        <v>3.4436065161391842</v>
      </c>
    </row>
    <row r="8" spans="1:6" x14ac:dyDescent="0.25">
      <c r="A8" s="13">
        <v>0.30100000000000005</v>
      </c>
      <c r="B8" s="4">
        <v>13</v>
      </c>
      <c r="C8" s="6">
        <f>_xlfn.EXPON.DIST(A8,$B$2,TRUE)-SUM($C$5:C7)</f>
        <v>0.12376596640295368</v>
      </c>
      <c r="D8" s="10">
        <f>C8*$B$17</f>
        <v>12.376596640295368</v>
      </c>
      <c r="E8" s="8">
        <f t="shared" si="0"/>
        <v>0.38863174889102281</v>
      </c>
      <c r="F8" s="8">
        <f t="shared" si="1"/>
        <v>3.1400534426865516E-2</v>
      </c>
    </row>
    <row r="9" spans="1:6" x14ac:dyDescent="0.25">
      <c r="A9" s="13">
        <v>0.40100000000000002</v>
      </c>
      <c r="B9" s="4">
        <v>16</v>
      </c>
      <c r="C9" s="6">
        <f>_xlfn.EXPON.DIST(A9,$B$2,TRUE)-SUM($C$5:C8)</f>
        <v>0.10047431284878544</v>
      </c>
      <c r="D9" s="10">
        <f>C9*$B$17</f>
        <v>10.047431284878543</v>
      </c>
      <c r="E9" s="8">
        <f t="shared" si="0"/>
        <v>35.433074308242709</v>
      </c>
      <c r="F9" s="8">
        <f t="shared" si="1"/>
        <v>3.5265804068319175</v>
      </c>
    </row>
    <row r="10" spans="1:6" x14ac:dyDescent="0.25">
      <c r="A10" s="13">
        <v>0.501</v>
      </c>
      <c r="B10" s="4">
        <v>11</v>
      </c>
      <c r="C10" s="6">
        <f>_xlfn.EXPON.DIST(A10,$B$2,TRUE)-SUM($C$5:C9)</f>
        <v>8.1565941234348127E-2</v>
      </c>
      <c r="D10" s="10">
        <f>C10*$B$17</f>
        <v>8.1565941234348127</v>
      </c>
      <c r="E10" s="8">
        <f t="shared" si="0"/>
        <v>8.0849569788854403</v>
      </c>
      <c r="F10" s="8">
        <f t="shared" si="1"/>
        <v>0.99121727237309121</v>
      </c>
    </row>
    <row r="11" spans="1:6" x14ac:dyDescent="0.25">
      <c r="A11" s="13">
        <v>0.60099999999999998</v>
      </c>
      <c r="B11" s="4">
        <v>12</v>
      </c>
      <c r="C11" s="6">
        <f>_xlfn.EXPON.DIST(A11,$B$2,TRUE)-SUM($C$5:C10)</f>
        <v>6.6215956902914597E-2</v>
      </c>
      <c r="D11" s="10">
        <f>C11*$B$17</f>
        <v>6.6215956902914597</v>
      </c>
      <c r="E11" s="8">
        <f t="shared" si="0"/>
        <v>28.927232918691399</v>
      </c>
      <c r="F11" s="8">
        <f t="shared" si="1"/>
        <v>4.3686196306283573</v>
      </c>
    </row>
    <row r="12" spans="1:6" x14ac:dyDescent="0.25">
      <c r="A12" s="13">
        <v>0.70099999999999996</v>
      </c>
      <c r="B12" s="4">
        <v>4</v>
      </c>
      <c r="C12" s="6">
        <f>_xlfn.EXPON.DIST(A12,$B$2,TRUE)-SUM($C$5:C11)</f>
        <v>5.3754703031885898E-2</v>
      </c>
      <c r="D12" s="10">
        <f>C12*$B$17</f>
        <v>5.3754703031885898</v>
      </c>
      <c r="E12" s="8">
        <f t="shared" si="0"/>
        <v>1.891918554953711</v>
      </c>
      <c r="F12" s="8">
        <f t="shared" si="1"/>
        <v>0.35195405206340252</v>
      </c>
    </row>
    <row r="13" spans="1:6" x14ac:dyDescent="0.25">
      <c r="A13" s="13">
        <v>0.80099999999999993</v>
      </c>
      <c r="B13" s="4">
        <v>9</v>
      </c>
      <c r="C13" s="6">
        <f>_xlfn.EXPON.DIST(A13,$B$2,TRUE)-SUM($C$5:C12)</f>
        <v>4.3638546253781607E-2</v>
      </c>
      <c r="D13" s="10">
        <f>C13*$B$17</f>
        <v>4.3638546253781607</v>
      </c>
      <c r="E13" s="8">
        <f t="shared" si="0"/>
        <v>21.493843934627474</v>
      </c>
      <c r="F13" s="8">
        <f t="shared" si="1"/>
        <v>4.9254262068285266</v>
      </c>
    </row>
    <row r="14" spans="1:6" x14ac:dyDescent="0.25">
      <c r="A14" s="13">
        <v>0.90099999999999991</v>
      </c>
      <c r="B14" s="4">
        <v>13</v>
      </c>
      <c r="C14" s="6">
        <f>_xlfn.EXPON.DIST(A14,$B$2,TRUE)-SUM($C$5:C13)</f>
        <v>3.5426160163397058E-2</v>
      </c>
      <c r="D14" s="10">
        <f>C14*$B$17</f>
        <v>3.5426160163397058</v>
      </c>
      <c r="E14" s="8">
        <f t="shared" si="0"/>
        <v>89.442111814394266</v>
      </c>
      <c r="F14" s="8">
        <f t="shared" si="1"/>
        <v>25.247475707741945</v>
      </c>
    </row>
    <row r="15" spans="1:6" x14ac:dyDescent="0.25">
      <c r="A15" s="13">
        <v>1.0009999999999999</v>
      </c>
      <c r="B15" s="4">
        <v>7</v>
      </c>
      <c r="C15" s="6">
        <f>_xlfn.EXPON.DIST(A15,$B$2,TRUE)-SUM($C$5:C14)</f>
        <v>2.8759272057874763E-2</v>
      </c>
      <c r="D15" s="10">
        <f>C15*$B$17</f>
        <v>2.8759272057874763</v>
      </c>
      <c r="E15" s="8">
        <f t="shared" si="0"/>
        <v>17.007976411963888</v>
      </c>
      <c r="F15" s="8">
        <f t="shared" si="1"/>
        <v>5.9139106086333726</v>
      </c>
    </row>
    <row r="16" spans="1:6" x14ac:dyDescent="0.25">
      <c r="A16" s="13">
        <f>2^64</f>
        <v>1.8446744073709552E+19</v>
      </c>
      <c r="B16" s="4">
        <v>0</v>
      </c>
      <c r="C16" s="6">
        <f>_xlfn.EXPON.DIST(A16,$B$2,TRUE)-SUM($C$5:C15)</f>
        <v>0.12406023863123949</v>
      </c>
      <c r="D16" s="10">
        <f>C16*$B$17</f>
        <v>12.406023863123949</v>
      </c>
      <c r="E16" s="8">
        <f t="shared" si="0"/>
        <v>153.90942809240087</v>
      </c>
      <c r="F16" s="8">
        <f t="shared" si="1"/>
        <v>12.40602386312395</v>
      </c>
    </row>
    <row r="17" spans="1:6" x14ac:dyDescent="0.25">
      <c r="A17" s="17" t="s">
        <v>5</v>
      </c>
      <c r="B17" s="5">
        <f>SUM(B5:B16)</f>
        <v>100</v>
      </c>
      <c r="C17" s="7">
        <f t="shared" ref="C17:F17" si="2">SUM(C5:C16)</f>
        <v>1</v>
      </c>
      <c r="D17" s="11">
        <f t="shared" si="2"/>
        <v>100</v>
      </c>
      <c r="E17" s="9">
        <f t="shared" si="2"/>
        <v>573.03243298236509</v>
      </c>
      <c r="F17" s="9">
        <f t="shared" si="2"/>
        <v>72.912732155877379</v>
      </c>
    </row>
    <row r="18" spans="1:6" ht="15.75" thickBot="1" x14ac:dyDescent="0.3"/>
    <row r="19" spans="1:6" ht="15.75" thickBot="1" x14ac:dyDescent="0.3">
      <c r="A19" s="18" t="s">
        <v>20</v>
      </c>
      <c r="B19" s="19"/>
    </row>
    <row r="20" spans="1:6" x14ac:dyDescent="0.25">
      <c r="A20" s="20" t="s">
        <v>11</v>
      </c>
      <c r="B20" s="24">
        <v>0.05</v>
      </c>
    </row>
    <row r="21" spans="1:6" x14ac:dyDescent="0.25">
      <c r="A21" s="26" t="s">
        <v>12</v>
      </c>
      <c r="B21" s="25">
        <f>F17</f>
        <v>72.912732155877379</v>
      </c>
    </row>
    <row r="22" spans="1:6" x14ac:dyDescent="0.25">
      <c r="A22" s="26" t="s">
        <v>14</v>
      </c>
      <c r="B22" s="25">
        <f>_xlfn.CHISQ.INV.RT(B20,11)</f>
        <v>19.675137572682498</v>
      </c>
    </row>
    <row r="23" spans="1:6" ht="15.75" thickBot="1" x14ac:dyDescent="0.3">
      <c r="A23" s="27" t="s">
        <v>19</v>
      </c>
      <c r="B23" s="14" t="b">
        <f>B21&lt;=B22</f>
        <v>0</v>
      </c>
    </row>
  </sheetData>
  <mergeCells count="3">
    <mergeCell ref="A1:B1"/>
    <mergeCell ref="C1:F2"/>
    <mergeCell ref="A19:B19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Datensätze</vt:lpstr>
      <vt:lpstr>Aufgabe a)</vt:lpstr>
      <vt:lpstr>Aufgabe b)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2022-10-13T20:13:45Z</dcterms:modified>
</cp:coreProperties>
</file>