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https://upm365-my.sharepoint.com/personal/mario_llamas_alumnos_upm_es/Documents/Escritorio/"/>
    </mc:Choice>
  </mc:AlternateContent>
  <xr:revisionPtr revIDLastSave="284" documentId="13_ncr:1_{82F5125A-21E6-4687-9BAB-E910A2CB707E}" xr6:coauthVersionLast="46" xr6:coauthVersionMax="46" xr10:uidLastSave="{1BA2D057-D752-4438-A51F-5B5FEBCE4C12}"/>
  <bookViews>
    <workbookView xWindow="-108" yWindow="-108" windowWidth="23256" windowHeight="12576" tabRatio="353" xr2:uid="{00000000-000D-0000-FFFF-FFFF00000000}"/>
  </bookViews>
  <sheets>
    <sheet name="Hoja 1" sheetId="1" r:id="rId1"/>
    <sheet name="Hoja 2" sheetId="2" r:id="rId2"/>
    <sheet name="Hoja 4" sheetId="9" r:id="rId3"/>
    <sheet name="Hoja 10" sheetId="10" r:id="rId4"/>
    <sheet name="Hoja 11" sheetId="11" r:id="rId5"/>
    <sheet name="Hoja 12" sheetId="12" r:id="rId6"/>
  </sheets>
  <definedNames>
    <definedName name="_xlnm.Print_Area" localSheetId="0">'Hoja 1'!$C$34:$S$63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9" i="2" l="1"/>
  <c r="J10" i="2" s="1"/>
  <c r="D82" i="2"/>
  <c r="F81" i="2"/>
  <c r="F80" i="2"/>
  <c r="F79" i="2"/>
  <c r="F78" i="2"/>
  <c r="J77" i="2"/>
  <c r="F77" i="2"/>
  <c r="J76" i="2"/>
  <c r="F76" i="2"/>
  <c r="J75" i="2"/>
  <c r="F74" i="2"/>
  <c r="J73" i="2"/>
  <c r="F73" i="2"/>
  <c r="F72" i="2"/>
  <c r="F71" i="2"/>
  <c r="F70" i="2"/>
  <c r="F69" i="2"/>
  <c r="F68" i="2"/>
  <c r="F67" i="2"/>
  <c r="F66" i="2"/>
  <c r="D62" i="2"/>
  <c r="F61" i="2"/>
  <c r="F60" i="2"/>
  <c r="F59" i="2"/>
  <c r="F58" i="2"/>
  <c r="F57" i="2"/>
  <c r="J55" i="2"/>
  <c r="J54" i="2"/>
  <c r="F54" i="2"/>
  <c r="J53" i="2"/>
  <c r="F53" i="2"/>
  <c r="F52" i="2"/>
  <c r="J51" i="2"/>
  <c r="J57" i="2" s="1"/>
  <c r="K57" i="2" s="1"/>
  <c r="F51" i="2"/>
  <c r="F50" i="2"/>
  <c r="F49" i="2"/>
  <c r="F48" i="2"/>
  <c r="F47" i="2"/>
  <c r="F46" i="2"/>
  <c r="D42" i="2"/>
  <c r="F41" i="2"/>
  <c r="J39" i="2"/>
  <c r="F39" i="2"/>
  <c r="J38" i="2"/>
  <c r="F38" i="2"/>
  <c r="J37" i="2"/>
  <c r="F37" i="2"/>
  <c r="J36" i="2"/>
  <c r="F36" i="2"/>
  <c r="F35" i="2"/>
  <c r="F34" i="2"/>
  <c r="F33" i="2"/>
  <c r="J32" i="2"/>
  <c r="J27" i="2" s="1"/>
  <c r="K27" i="2" s="1"/>
  <c r="F32" i="2"/>
  <c r="F31" i="2"/>
  <c r="K30" i="2"/>
  <c r="J30" i="2"/>
  <c r="F30" i="2"/>
  <c r="F28" i="2"/>
  <c r="F27" i="2"/>
  <c r="F26" i="2"/>
  <c r="F25" i="2"/>
  <c r="F24" i="2"/>
  <c r="F23" i="2"/>
  <c r="F18" i="2"/>
  <c r="J17" i="2"/>
  <c r="F17" i="2"/>
  <c r="J16" i="2"/>
  <c r="F16" i="2"/>
  <c r="J15" i="2"/>
  <c r="F15" i="2"/>
  <c r="J14" i="2"/>
  <c r="F14" i="2"/>
  <c r="F13" i="2"/>
  <c r="J12" i="2"/>
  <c r="J7" i="2" s="1"/>
  <c r="K7" i="2" s="1"/>
  <c r="F12" i="2"/>
  <c r="F11" i="2"/>
  <c r="F10" i="2"/>
  <c r="F9" i="2"/>
  <c r="F8" i="2"/>
  <c r="F7" i="2"/>
  <c r="F6" i="2"/>
  <c r="F5" i="2"/>
  <c r="F4" i="2"/>
  <c r="F3" i="2"/>
  <c r="F42" i="2" l="1"/>
  <c r="F82" i="2"/>
  <c r="J78" i="2"/>
  <c r="K78" i="2" s="1"/>
  <c r="F62" i="2"/>
  <c r="J28" i="2"/>
  <c r="K28" i="2" s="1"/>
  <c r="J40" i="2"/>
  <c r="K40" i="2" s="1"/>
  <c r="J25" i="2"/>
  <c r="K25" i="2" s="1"/>
  <c r="J18" i="2"/>
  <c r="K18" i="2" s="1"/>
  <c r="J8" i="2"/>
  <c r="K8" i="2" s="1"/>
  <c r="J5" i="2"/>
  <c r="K5" i="2" s="1"/>
  <c r="J6" i="2"/>
  <c r="K6" i="2" s="1"/>
  <c r="J4" i="2"/>
  <c r="K4" i="2" s="1"/>
  <c r="F19" i="2"/>
  <c r="K10" i="2" s="1"/>
  <c r="J26" i="2"/>
  <c r="K26" i="2" s="1"/>
  <c r="J24" i="2"/>
  <c r="J85" i="2" l="1"/>
  <c r="J9" i="2"/>
  <c r="K9" i="2" s="1"/>
  <c r="K24" i="2"/>
  <c r="J29" i="2"/>
  <c r="K29" i="2" s="1"/>
</calcChain>
</file>

<file path=xl/sharedStrings.xml><?xml version="1.0" encoding="utf-8"?>
<sst xmlns="http://schemas.openxmlformats.org/spreadsheetml/2006/main" count="407" uniqueCount="188">
  <si>
    <t>Day 05: First delivery</t>
  </si>
  <si>
    <t>Day 3: Second delivery</t>
  </si>
  <si>
    <t>Day 9: Third delivery</t>
  </si>
  <si>
    <t>Day 14: last delivery</t>
  </si>
  <si>
    <t>September</t>
  </si>
  <si>
    <t>October</t>
  </si>
  <si>
    <t>November</t>
  </si>
  <si>
    <t>December</t>
  </si>
  <si>
    <t>January</t>
  </si>
  <si>
    <t>Week 1 (16 to 23)</t>
  </si>
  <si>
    <t>Week 2 (23 to 30)</t>
  </si>
  <si>
    <t>Week 3 (30 to 07)</t>
  </si>
  <si>
    <t xml:space="preserve">Week 4 (07 to 14) </t>
  </si>
  <si>
    <t>Week 5 (14 to 21)</t>
  </si>
  <si>
    <t>Week 6 (21 to 28)</t>
  </si>
  <si>
    <t>Week 7 (28 to 04)</t>
  </si>
  <si>
    <t>Week 8 (04 to 11)</t>
  </si>
  <si>
    <t>Week 9 (11 to 18)</t>
  </si>
  <si>
    <t>Week 10 (18 to 25)</t>
  </si>
  <si>
    <t>Week 11 (25 to 02)</t>
  </si>
  <si>
    <t>Week 12 (02 to 09)</t>
  </si>
  <si>
    <t>Week 13 (09 to 16)</t>
  </si>
  <si>
    <t>Week 14 (16 to 23)</t>
  </si>
  <si>
    <t>Week 15 (23 to 30)</t>
  </si>
  <si>
    <t>Week 16 (30 to 06)</t>
  </si>
  <si>
    <t xml:space="preserve">Week 17 (06 to 13) </t>
  </si>
  <si>
    <t>Organization (13 h)</t>
  </si>
  <si>
    <t>Report writing (10h)</t>
  </si>
  <si>
    <t>Gantt (7h)</t>
  </si>
  <si>
    <t>Benchmark development (5h)</t>
  </si>
  <si>
    <t>Incidents &amp; meetings (5h)</t>
  </si>
  <si>
    <t>Others: meetings... (22h)</t>
  </si>
  <si>
    <t>Report writing (13h)</t>
  </si>
  <si>
    <t>Planning adjustment (0.5h)</t>
  </si>
  <si>
    <t>Incidents (5h)</t>
  </si>
  <si>
    <t>Code development</t>
  </si>
  <si>
    <t>Segmentation (15h)</t>
  </si>
  <si>
    <t>Number Recognition (25h)</t>
  </si>
  <si>
    <t>Meeting (20h)</t>
  </si>
  <si>
    <t>Website design (8h)</t>
  </si>
  <si>
    <t>Report writing (11 h)</t>
  </si>
  <si>
    <t>Planning asjustment (0,5h)</t>
  </si>
  <si>
    <t>Meeting (10h)</t>
  </si>
  <si>
    <t>Meeting (5h)</t>
  </si>
  <si>
    <t>Legend</t>
  </si>
  <si>
    <t>Final Report writing (14h)</t>
  </si>
  <si>
    <t>First Task</t>
  </si>
  <si>
    <t>Second Task</t>
  </si>
  <si>
    <t>Final Website Design (11h)</t>
  </si>
  <si>
    <t>Third Task</t>
  </si>
  <si>
    <t>Last Task</t>
  </si>
  <si>
    <t>Testing (10h)</t>
  </si>
  <si>
    <t>Code</t>
  </si>
  <si>
    <t>Tareas:</t>
  </si>
  <si>
    <t>Subtareas</t>
  </si>
  <si>
    <t>Tiempo dedicación total (min)</t>
  </si>
  <si>
    <t>Encargado</t>
  </si>
  <si>
    <t>Suma horas</t>
  </si>
  <si>
    <t>Notas</t>
  </si>
  <si>
    <t>Primera entrega</t>
  </si>
  <si>
    <t>4 sem - 10 h/persona</t>
  </si>
  <si>
    <t>Total: 40h (2400 min)</t>
  </si>
  <si>
    <t>Organización</t>
  </si>
  <si>
    <t>Reparto de  roles</t>
  </si>
  <si>
    <t>todos</t>
  </si>
  <si>
    <t>Min totales</t>
  </si>
  <si>
    <t>Horas totales</t>
  </si>
  <si>
    <t xml:space="preserve">Búsqueda de benchmark </t>
  </si>
  <si>
    <t>Jorge Galán Cáceres</t>
  </si>
  <si>
    <t>Overleaf</t>
  </si>
  <si>
    <t>Rafa/Pepe</t>
  </si>
  <si>
    <t>Mario Llamas Toledo</t>
  </si>
  <si>
    <t>Rafael Pérez Seguí</t>
  </si>
  <si>
    <t>Redacción entrega</t>
  </si>
  <si>
    <t>Formato</t>
  </si>
  <si>
    <t>Rafa / Pepe</t>
  </si>
  <si>
    <t>José Rodríguez Nogueria</t>
  </si>
  <si>
    <t>Revisión ortográfica</t>
  </si>
  <si>
    <t>Jorge / Marta</t>
  </si>
  <si>
    <t>Marta Román Ruiz</t>
  </si>
  <si>
    <t>Resumen</t>
  </si>
  <si>
    <t>Rafa</t>
  </si>
  <si>
    <t>Resumen documento</t>
  </si>
  <si>
    <t>Suma</t>
  </si>
  <si>
    <t>Benchmark</t>
  </si>
  <si>
    <t>Jorge</t>
  </si>
  <si>
    <t>Resumen proyecto vision</t>
  </si>
  <si>
    <t>Total</t>
  </si>
  <si>
    <t>Planificación</t>
  </si>
  <si>
    <t>Marta</t>
  </si>
  <si>
    <t>Explicar Gantt</t>
  </si>
  <si>
    <t>Anexos (Actas)</t>
  </si>
  <si>
    <t>Mario</t>
  </si>
  <si>
    <t>Comunes (min/per)</t>
  </si>
  <si>
    <t>Gantt</t>
  </si>
  <si>
    <t>Lista tareas</t>
  </si>
  <si>
    <t>Pepe / Mario</t>
  </si>
  <si>
    <t>General (revisión)</t>
  </si>
  <si>
    <t>Otro:</t>
  </si>
  <si>
    <t>Imprevistos</t>
  </si>
  <si>
    <t>total</t>
  </si>
  <si>
    <t>Total min:</t>
  </si>
  <si>
    <t>Total horas:</t>
  </si>
  <si>
    <t>Tiempo dedicación (min)</t>
  </si>
  <si>
    <t>Segunda entrega</t>
  </si>
  <si>
    <t>4 sem - 14 h/persona</t>
  </si>
  <si>
    <t>Total: 70h (4200 min)</t>
  </si>
  <si>
    <t>Exploración tecnológica</t>
  </si>
  <si>
    <t>estado del arte, documentacion</t>
  </si>
  <si>
    <t>Especificaciones</t>
  </si>
  <si>
    <t>explicacion algoritmos</t>
  </si>
  <si>
    <t>Código</t>
  </si>
  <si>
    <t>Segmentación sudoku</t>
  </si>
  <si>
    <t>Pepe/Rafa</t>
  </si>
  <si>
    <t>Orientación del sudoku</t>
  </si>
  <si>
    <t>Identificación de cuadrículas</t>
  </si>
  <si>
    <t>Jorge/Marta</t>
  </si>
  <si>
    <t>Reconocimiento de números</t>
  </si>
  <si>
    <t>Resolución sudoku</t>
  </si>
  <si>
    <t>Hecho en Mathworks</t>
  </si>
  <si>
    <t>Testeo con distintos modelos</t>
  </si>
  <si>
    <t>Otros</t>
  </si>
  <si>
    <t>Github</t>
  </si>
  <si>
    <t>Reuniones</t>
  </si>
  <si>
    <t>Ajuste planificación</t>
  </si>
  <si>
    <t>Total horas</t>
  </si>
  <si>
    <t>Tercera entrega</t>
  </si>
  <si>
    <t>Total: 75h (4500 min)</t>
  </si>
  <si>
    <t>265 horas total</t>
  </si>
  <si>
    <t>Week 1: 16-09 a 23-09</t>
  </si>
  <si>
    <t>166.5 horas sin el código</t>
  </si>
  <si>
    <t>Diseño pagina web</t>
  </si>
  <si>
    <t>Week 2: 23-09 a 30-09</t>
  </si>
  <si>
    <t>Contenidos basicos</t>
  </si>
  <si>
    <t>Pepe</t>
  </si>
  <si>
    <t>Week 3: 30-09 a 07-10</t>
  </si>
  <si>
    <t>Diseño página web</t>
  </si>
  <si>
    <t>Week 4: 07-10 a 14-10</t>
  </si>
  <si>
    <t>Week 5: 14-10 a 21-10</t>
  </si>
  <si>
    <t>Especificaciones del diseño</t>
  </si>
  <si>
    <t>Week 6: 21-10 a 28-10</t>
  </si>
  <si>
    <t>Reconocimiento plataforma</t>
  </si>
  <si>
    <t>Week 7: 28-10 a 04-11</t>
  </si>
  <si>
    <t>Week 8: 04-11 a 11-11</t>
  </si>
  <si>
    <t>(Continuación)</t>
  </si>
  <si>
    <t>Week 9: 11-11 a 18-11</t>
  </si>
  <si>
    <t>Week 10: 18-11 a 25-11</t>
  </si>
  <si>
    <t>Week 11: 25-11 a 02-12</t>
  </si>
  <si>
    <t>Week 12: 02-12 a 09-12</t>
  </si>
  <si>
    <t>Week 13: 09-12 a 16-12</t>
  </si>
  <si>
    <t>Week 14: 16-12 a 23-12</t>
  </si>
  <si>
    <t>Week 15: 23-12 a 30-12</t>
  </si>
  <si>
    <t>Week 16: 30-12 a 06-01</t>
  </si>
  <si>
    <t>Horas dedicación</t>
  </si>
  <si>
    <t>Week 17: 06-01 a 13-01</t>
  </si>
  <si>
    <t>Cuarta entrega</t>
  </si>
  <si>
    <t>5 sem - 12 h/persona</t>
  </si>
  <si>
    <t>Total: 80h (4800 min)</t>
  </si>
  <si>
    <t>Unificación documento final</t>
  </si>
  <si>
    <t>Web</t>
  </si>
  <si>
    <t>Integración código en página web</t>
  </si>
  <si>
    <t>Diseño web</t>
  </si>
  <si>
    <t>TOTAL</t>
  </si>
  <si>
    <t>Others: meetings...(22h)</t>
  </si>
  <si>
    <t>Day 10: Second delivery</t>
  </si>
  <si>
    <t>Orientation detection (10h)</t>
  </si>
  <si>
    <t>Grid identification (25h)</t>
  </si>
  <si>
    <t>Number recognition (25h)</t>
  </si>
  <si>
    <t>Day 13: Third delivery</t>
  </si>
  <si>
    <t>Sodoku resolution (10 h)</t>
  </si>
  <si>
    <t>Festive</t>
  </si>
  <si>
    <t xml:space="preserve"> </t>
  </si>
  <si>
    <t>Organization (15 h)</t>
  </si>
  <si>
    <t>Report writing (10,5h)</t>
  </si>
  <si>
    <t>Gantt (8,5h)</t>
  </si>
  <si>
    <t>Incidents &amp; meetings (18h)</t>
  </si>
  <si>
    <t>Report writing (15h)</t>
  </si>
  <si>
    <t>Others: meetings and budget (11h)</t>
  </si>
  <si>
    <t>Orientation Detection (19h)</t>
  </si>
  <si>
    <t>Segmentation (12h)</t>
  </si>
  <si>
    <t>Grid Identification (27h)</t>
  </si>
  <si>
    <t>Sudoku Resolution (5h)</t>
  </si>
  <si>
    <t>Meetings (10h)</t>
  </si>
  <si>
    <t>Website design (18h)</t>
  </si>
  <si>
    <t>Final Report writing (15h)</t>
  </si>
  <si>
    <t>Budget ajustment (1h)</t>
  </si>
  <si>
    <t>Code Unification (10h)</t>
  </si>
  <si>
    <t>Testing (5h)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</si>
</sst>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b/>
      <sz val="50"/>
      <color rgb="FF1C4587"/>
      <name val="Cambria"/>
    </font>
    <font>
      <sz val="10"/>
      <color rgb="FF000000"/>
      <name val="Arial"/>
    </font>
    <font>
      <b/>
      <sz val="10"/>
      <color theme="1"/>
      <name val="Arial"/>
    </font>
    <font>
      <sz val="11"/>
      <color theme="1"/>
      <name val="Inconsolata"/>
    </font>
    <font>
      <sz val="11"/>
      <color rgb="FF1155CC"/>
      <name val="Inconsolata"/>
    </font>
    <font>
      <b/>
      <sz val="10"/>
      <color rgb="FF000000"/>
      <name val="Arial"/>
    </font>
    <font>
      <sz val="10"/>
      <color theme="1"/>
      <name val="Arial"/>
      <family val="2"/>
    </font>
    <font>
      <sz val="10"/>
      <color theme="4" tint="-0.249977111117893"/>
      <name val="Arial"/>
      <family val="2"/>
    </font>
    <font>
      <sz val="10"/>
      <color rgb="FF0070C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0000"/>
        <bgColor rgb="FFFF0000"/>
      </patternFill>
    </fill>
    <fill>
      <patternFill patternType="solid">
        <fgColor rgb="FFC9DAF8"/>
        <bgColor rgb="FFC9DAF8"/>
      </patternFill>
    </fill>
    <fill>
      <patternFill patternType="solid">
        <fgColor rgb="FF6FA8DC"/>
        <bgColor rgb="FF6FA8D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rgb="FFD9D2E9"/>
      </patternFill>
    </fill>
    <fill>
      <patternFill patternType="solid">
        <fgColor theme="0"/>
        <bgColor rgb="FF6FA8DC"/>
      </patternFill>
    </fill>
    <fill>
      <patternFill patternType="solid">
        <fgColor theme="0"/>
        <bgColor rgb="FFE6B8AF"/>
      </patternFill>
    </fill>
  </fills>
  <borders count="87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/>
      <top/>
      <bottom/>
      <diagonal/>
    </border>
    <border>
      <left style="thick">
        <color rgb="FFCC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ck">
        <color rgb="FFCC0000"/>
      </left>
      <right/>
      <top style="thin">
        <color rgb="FF000000"/>
      </top>
      <bottom/>
      <diagonal/>
    </border>
    <border>
      <left style="thick">
        <color rgb="FFFF0000"/>
      </left>
      <right style="thin">
        <color rgb="FF000000"/>
      </right>
      <top style="thin">
        <color rgb="FF000000"/>
      </top>
      <bottom/>
      <diagonal/>
    </border>
    <border>
      <left style="thin">
        <color rgb="FF3C78D8"/>
      </left>
      <right style="thin">
        <color rgb="FF3C78D8"/>
      </right>
      <top/>
      <bottom style="thin">
        <color rgb="FF3C78D8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3C78D8"/>
      </left>
      <right style="thin">
        <color rgb="FF3C78D8"/>
      </right>
      <top style="thin">
        <color rgb="FF3C78D8"/>
      </top>
      <bottom style="thin">
        <color rgb="FF3C78D8"/>
      </bottom>
      <diagonal/>
    </border>
    <border>
      <left/>
      <right style="thin">
        <color rgb="FF000000"/>
      </right>
      <top/>
      <bottom/>
      <diagonal/>
    </border>
    <border>
      <left style="thin">
        <color rgb="FF6AA84F"/>
      </left>
      <right/>
      <top style="thin">
        <color rgb="FF6AA84F"/>
      </top>
      <bottom style="thin">
        <color rgb="FF6AA84F"/>
      </bottom>
      <diagonal/>
    </border>
    <border>
      <left/>
      <right style="thin">
        <color rgb="FF6AA84F"/>
      </right>
      <top style="thin">
        <color rgb="FF6AA84F"/>
      </top>
      <bottom style="thin">
        <color rgb="FF6AA84F"/>
      </bottom>
      <diagonal/>
    </border>
    <border>
      <left/>
      <right/>
      <top style="thin">
        <color rgb="FF6AA84F"/>
      </top>
      <bottom style="thin">
        <color rgb="FF6AA84F"/>
      </bottom>
      <diagonal/>
    </border>
    <border>
      <left style="thin">
        <color rgb="FF6AA84F"/>
      </left>
      <right style="thin">
        <color rgb="FF6AA84F"/>
      </right>
      <top style="thin">
        <color rgb="FF6AA84F"/>
      </top>
      <bottom style="thin">
        <color rgb="FF6AA84F"/>
      </bottom>
      <diagonal/>
    </border>
    <border>
      <left style="thin">
        <color rgb="FF6AA84F"/>
      </left>
      <right style="thin">
        <color rgb="FF6AA84F"/>
      </right>
      <top style="thin">
        <color rgb="FF6AA84F"/>
      </top>
      <bottom/>
      <diagonal/>
    </border>
    <border>
      <left style="thin">
        <color rgb="FF674EA7"/>
      </left>
      <right/>
      <top style="thin">
        <color rgb="FF674EA7"/>
      </top>
      <bottom style="thin">
        <color rgb="FF674EA7"/>
      </bottom>
      <diagonal/>
    </border>
    <border>
      <left/>
      <right/>
      <top style="thin">
        <color rgb="FF674EA7"/>
      </top>
      <bottom style="thin">
        <color rgb="FF674EA7"/>
      </bottom>
      <diagonal/>
    </border>
    <border>
      <left/>
      <right style="thin">
        <color rgb="FF674EA7"/>
      </right>
      <top style="thin">
        <color rgb="FF674EA7"/>
      </top>
      <bottom style="thin">
        <color rgb="FF674EA7"/>
      </bottom>
      <diagonal/>
    </border>
    <border>
      <left style="thin">
        <color rgb="FFE69138"/>
      </left>
      <right/>
      <top style="thin">
        <color rgb="FFE69138"/>
      </top>
      <bottom style="thin">
        <color rgb="FFE69138"/>
      </bottom>
      <diagonal/>
    </border>
    <border>
      <left/>
      <right/>
      <top style="thin">
        <color rgb="FFE69138"/>
      </top>
      <bottom style="thin">
        <color rgb="FFE69138"/>
      </bottom>
      <diagonal/>
    </border>
    <border>
      <left/>
      <right style="thin">
        <color rgb="FFE69138"/>
      </right>
      <top style="thin">
        <color rgb="FFE69138"/>
      </top>
      <bottom style="thin">
        <color rgb="FFE69138"/>
      </bottom>
      <diagonal/>
    </border>
    <border>
      <left style="thin">
        <color rgb="FFE69138"/>
      </left>
      <right style="thin">
        <color rgb="FFE69138"/>
      </right>
      <top style="thin">
        <color rgb="FFE69138"/>
      </top>
      <bottom style="thin">
        <color rgb="FFE69138"/>
      </bottom>
      <diagonal/>
    </border>
    <border>
      <left style="thin">
        <color rgb="FFA61C00"/>
      </left>
      <right/>
      <top style="thin">
        <color rgb="FFA61C00"/>
      </top>
      <bottom style="thin">
        <color rgb="FFA61C00"/>
      </bottom>
      <diagonal/>
    </border>
    <border>
      <left/>
      <right style="thin">
        <color rgb="FFA61C00"/>
      </right>
      <top style="thin">
        <color rgb="FFA61C00"/>
      </top>
      <bottom style="thin">
        <color rgb="FFA61C00"/>
      </bottom>
      <diagonal/>
    </border>
    <border>
      <left style="thin">
        <color rgb="FFA61C00"/>
      </left>
      <right style="thin">
        <color rgb="FFA61C00"/>
      </right>
      <top style="thin">
        <color rgb="FFA61C00"/>
      </top>
      <bottom style="thin">
        <color rgb="FFA61C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3C78D8"/>
      </right>
      <top style="thin">
        <color rgb="FF3C78D8"/>
      </top>
      <bottom style="thin">
        <color rgb="FF3C78D8"/>
      </bottom>
      <diagonal/>
    </border>
    <border>
      <left style="thin">
        <color rgb="FF3C78D8"/>
      </left>
      <right/>
      <top style="thin">
        <color rgb="FF3C78D8"/>
      </top>
      <bottom style="thin">
        <color rgb="FF3C78D8"/>
      </bottom>
      <diagonal/>
    </border>
    <border>
      <left/>
      <right style="thin">
        <color rgb="FF3C78D8"/>
      </right>
      <top style="thin">
        <color rgb="FF3C78D8"/>
      </top>
      <bottom style="thin">
        <color rgb="FF3C78D8"/>
      </bottom>
      <diagonal/>
    </border>
    <border>
      <left/>
      <right style="thin">
        <color rgb="FF000000"/>
      </right>
      <top style="thin">
        <color rgb="FF6AA84F"/>
      </top>
      <bottom style="thin">
        <color rgb="FF6AA84F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6AA84F"/>
      </right>
      <top style="thin">
        <color rgb="FF6AA84F"/>
      </top>
      <bottom style="thin">
        <color rgb="FF6AA84F"/>
      </bottom>
      <diagonal/>
    </border>
    <border>
      <left style="thin">
        <color rgb="FF000000"/>
      </left>
      <right/>
      <top style="thin">
        <color rgb="FF6AA84F"/>
      </top>
      <bottom style="thin">
        <color rgb="FF6AA84F"/>
      </bottom>
      <diagonal/>
    </border>
    <border>
      <left/>
      <right style="thin">
        <color rgb="FF000000"/>
      </right>
      <top style="thin">
        <color rgb="FF674EA7"/>
      </top>
      <bottom style="thin">
        <color rgb="FF674EA7"/>
      </bottom>
      <diagonal/>
    </border>
    <border>
      <left/>
      <right style="thin">
        <color rgb="FF000000"/>
      </right>
      <top style="thin">
        <color rgb="FFE69138"/>
      </top>
      <bottom style="thin">
        <color rgb="FFE69138"/>
      </bottom>
      <diagonal/>
    </border>
    <border>
      <left style="thin">
        <color rgb="FFE69138"/>
      </left>
      <right style="thin">
        <color rgb="FF000000"/>
      </right>
      <top style="thin">
        <color rgb="FFE69138"/>
      </top>
      <bottom style="thin">
        <color rgb="FFE69138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674EA7"/>
      </top>
      <bottom style="thin">
        <color rgb="FF674EA7"/>
      </bottom>
      <diagonal/>
    </border>
    <border>
      <left style="thin">
        <color rgb="FF674EA7"/>
      </left>
      <right style="thin">
        <color rgb="FF674EA7"/>
      </right>
      <top style="thin">
        <color rgb="FF674EA7"/>
      </top>
      <bottom style="thin">
        <color rgb="FF674EA7"/>
      </bottom>
      <diagonal/>
    </border>
    <border>
      <left style="thin">
        <color rgb="FF000000"/>
      </left>
      <right/>
      <top style="thin">
        <color rgb="FFE69138"/>
      </top>
      <bottom style="thin">
        <color rgb="FFE69138"/>
      </bottom>
      <diagonal/>
    </border>
    <border>
      <left/>
      <right style="thin">
        <color rgb="FF000000"/>
      </right>
      <top style="thin">
        <color rgb="FFA61C00"/>
      </top>
      <bottom style="thin">
        <color rgb="FFA61C00"/>
      </bottom>
      <diagonal/>
    </border>
    <border>
      <left style="thin">
        <color rgb="FF000000"/>
      </left>
      <right style="thin">
        <color rgb="FF674EA7"/>
      </right>
      <top style="thin">
        <color rgb="FF674EA7"/>
      </top>
      <bottom style="thin">
        <color rgb="FF674EA7"/>
      </bottom>
      <diagonal/>
    </border>
    <border>
      <left style="thin">
        <color rgb="FF000000"/>
      </left>
      <right/>
      <top style="thin">
        <color rgb="FFA61C00"/>
      </top>
      <bottom style="thin">
        <color rgb="FFA61C00"/>
      </bottom>
      <diagonal/>
    </border>
    <border>
      <left/>
      <right/>
      <top style="thin">
        <color rgb="FF7030A0"/>
      </top>
      <bottom style="thin">
        <color rgb="FF7030A0"/>
      </bottom>
      <diagonal/>
    </border>
    <border>
      <left style="thin">
        <color rgb="FF7030A0"/>
      </left>
      <right/>
      <top style="thin">
        <color rgb="FF7030A0"/>
      </top>
      <bottom style="thin">
        <color rgb="FF7030A0"/>
      </bottom>
      <diagonal/>
    </border>
    <border>
      <left/>
      <right style="thin">
        <color rgb="FF7030A0"/>
      </right>
      <top/>
      <bottom/>
      <diagonal/>
    </border>
    <border>
      <left style="thin">
        <color rgb="FFE69138"/>
      </left>
      <right/>
      <top/>
      <bottom/>
      <diagonal/>
    </border>
    <border>
      <left style="thin">
        <color rgb="FFE69138"/>
      </left>
      <right style="thin">
        <color rgb="FFE69138"/>
      </right>
      <top/>
      <bottom style="thin">
        <color rgb="FFE69138"/>
      </bottom>
      <diagonal/>
    </border>
    <border>
      <left style="thin">
        <color rgb="FFE69138"/>
      </left>
      <right/>
      <top style="thin">
        <color theme="8"/>
      </top>
      <bottom style="thin">
        <color rgb="FFE69138"/>
      </bottom>
      <diagonal/>
    </border>
    <border>
      <left/>
      <right/>
      <top style="thin">
        <color theme="8"/>
      </top>
      <bottom style="thin">
        <color rgb="FFE69138"/>
      </bottom>
      <diagonal/>
    </border>
    <border>
      <left/>
      <right style="thin">
        <color rgb="FFE69138"/>
      </right>
      <top style="thin">
        <color theme="8"/>
      </top>
      <bottom style="thin">
        <color rgb="FFE69138"/>
      </bottom>
      <diagonal/>
    </border>
    <border>
      <left style="thin">
        <color theme="8"/>
      </left>
      <right/>
      <top style="thin">
        <color rgb="FFE69138"/>
      </top>
      <bottom style="thin">
        <color theme="8"/>
      </bottom>
      <diagonal/>
    </border>
    <border>
      <left/>
      <right/>
      <top style="thin">
        <color rgb="FFE69138"/>
      </top>
      <bottom style="thin">
        <color theme="8"/>
      </bottom>
      <diagonal/>
    </border>
    <border>
      <left/>
      <right style="thin">
        <color rgb="FFE69138"/>
      </right>
      <top style="thin">
        <color rgb="FFE69138"/>
      </top>
      <bottom style="thin">
        <color theme="8"/>
      </bottom>
      <diagonal/>
    </border>
    <border>
      <left/>
      <right style="thin">
        <color rgb="FFE6913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rgb="FF7030A0"/>
      </left>
      <right/>
      <top/>
      <bottom style="thin">
        <color rgb="FF7030A0"/>
      </bottom>
      <diagonal/>
    </border>
    <border>
      <left/>
      <right/>
      <top/>
      <bottom style="thin">
        <color rgb="FF7030A0"/>
      </bottom>
      <diagonal/>
    </border>
    <border>
      <left/>
      <right style="thin">
        <color rgb="FF7030A0"/>
      </right>
      <top/>
      <bottom style="thin">
        <color rgb="FF7030A0"/>
      </bottom>
      <diagonal/>
    </border>
    <border>
      <left style="thin">
        <color theme="5" tint="-0.249977111117893"/>
      </left>
      <right/>
      <top style="thin">
        <color theme="5" tint="-0.249977111117893"/>
      </top>
      <bottom style="thin">
        <color theme="5" tint="-0.249977111117893"/>
      </bottom>
      <diagonal/>
    </border>
    <border>
      <left/>
      <right/>
      <top style="thin">
        <color theme="5" tint="-0.249977111117893"/>
      </top>
      <bottom style="thin">
        <color theme="5" tint="-0.249977111117893"/>
      </bottom>
      <diagonal/>
    </border>
    <border>
      <left/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  <border>
      <left/>
      <right style="thin">
        <color theme="5" tint="-0.249977111117893"/>
      </right>
      <top/>
      <bottom style="thin">
        <color theme="5" tint="-0.249977111117893"/>
      </bottom>
      <diagonal/>
    </border>
    <border>
      <left/>
      <right style="thin">
        <color rgb="FFA61C00"/>
      </right>
      <top/>
      <bottom style="thin">
        <color rgb="FFA61C00"/>
      </bottom>
      <diagonal/>
    </border>
    <border>
      <left style="thin">
        <color theme="5" tint="-0.249977111117893"/>
      </left>
      <right/>
      <top/>
      <bottom style="thin">
        <color theme="5" tint="-0.249977111117893"/>
      </bottom>
      <diagonal/>
    </border>
    <border>
      <left/>
      <right/>
      <top/>
      <bottom style="thin">
        <color theme="5" tint="-0.249977111117893"/>
      </bottom>
      <diagonal/>
    </border>
    <border>
      <left style="medium">
        <color rgb="FFFF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FF0000"/>
      </right>
      <top style="thin">
        <color rgb="FF000000"/>
      </top>
      <bottom style="thin">
        <color rgb="FF000000"/>
      </bottom>
      <diagonal/>
    </border>
    <border>
      <left/>
      <right style="medium">
        <color rgb="FFFF0000"/>
      </right>
      <top/>
      <bottom style="thin">
        <color rgb="FF000000"/>
      </bottom>
      <diagonal/>
    </border>
    <border>
      <left/>
      <right style="medium">
        <color rgb="FFFF0000"/>
      </right>
      <top/>
      <bottom/>
      <diagonal/>
    </border>
  </borders>
  <cellStyleXfs count="1">
    <xf numFmtId="0" fontId="0" fillId="0" borderId="0"/>
  </cellStyleXfs>
  <cellXfs count="17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4" xfId="0" applyFont="1" applyBorder="1" applyAlignment="1">
      <alignment horizontal="center"/>
    </xf>
    <xf numFmtId="0" fontId="1" fillId="6" borderId="15" xfId="0" applyFont="1" applyFill="1" applyBorder="1" applyAlignment="1">
      <alignment horizontal="center"/>
    </xf>
    <xf numFmtId="0" fontId="1" fillId="4" borderId="16" xfId="0" applyFont="1" applyFill="1" applyBorder="1" applyAlignment="1">
      <alignment horizontal="center"/>
    </xf>
    <xf numFmtId="0" fontId="1" fillId="7" borderId="0" xfId="0" applyFont="1" applyFill="1" applyAlignment="1">
      <alignment horizontal="center"/>
    </xf>
    <xf numFmtId="0" fontId="1" fillId="0" borderId="0" xfId="0" applyFont="1"/>
    <xf numFmtId="0" fontId="1" fillId="0" borderId="1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7" borderId="0" xfId="0" applyFont="1" applyFill="1" applyAlignment="1">
      <alignment horizontal="center"/>
    </xf>
    <xf numFmtId="0" fontId="1" fillId="8" borderId="21" xfId="0" applyFont="1" applyFill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8" borderId="22" xfId="0" applyFont="1" applyFill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10" borderId="29" xfId="0" applyFont="1" applyFill="1" applyBorder="1" applyAlignment="1">
      <alignment horizontal="center"/>
    </xf>
    <xf numFmtId="0" fontId="1" fillId="0" borderId="15" xfId="0" applyFont="1" applyBorder="1"/>
    <xf numFmtId="0" fontId="1" fillId="0" borderId="17" xfId="0" applyFont="1" applyBorder="1"/>
    <xf numFmtId="0" fontId="1" fillId="11" borderId="32" xfId="0" applyFont="1" applyFill="1" applyBorder="1" applyAlignment="1">
      <alignment horizontal="center"/>
    </xf>
    <xf numFmtId="0" fontId="1" fillId="2" borderId="33" xfId="0" applyFont="1" applyFill="1" applyBorder="1" applyAlignment="1">
      <alignment horizontal="center"/>
    </xf>
    <xf numFmtId="0" fontId="1" fillId="4" borderId="34" xfId="0" applyFont="1" applyFill="1" applyBorder="1" applyAlignment="1">
      <alignment horizontal="center"/>
    </xf>
    <xf numFmtId="0" fontId="1" fillId="7" borderId="0" xfId="0" applyFont="1" applyFill="1"/>
    <xf numFmtId="0" fontId="1" fillId="8" borderId="34" xfId="0" applyFont="1" applyFill="1" applyBorder="1" applyAlignment="1">
      <alignment horizontal="center"/>
    </xf>
    <xf numFmtId="0" fontId="1" fillId="10" borderId="34" xfId="0" applyFont="1" applyFill="1" applyBorder="1" applyAlignment="1">
      <alignment horizontal="center"/>
    </xf>
    <xf numFmtId="0" fontId="1" fillId="11" borderId="34" xfId="0" applyFont="1" applyFill="1" applyBorder="1" applyAlignment="1">
      <alignment horizontal="center"/>
    </xf>
    <xf numFmtId="0" fontId="1" fillId="9" borderId="35" xfId="0" applyFont="1" applyFill="1" applyBorder="1" applyAlignment="1">
      <alignment horizontal="center"/>
    </xf>
    <xf numFmtId="0" fontId="1" fillId="0" borderId="36" xfId="0" applyFont="1" applyBorder="1"/>
    <xf numFmtId="0" fontId="1" fillId="0" borderId="37" xfId="0" applyFont="1" applyBorder="1"/>
    <xf numFmtId="0" fontId="5" fillId="0" borderId="0" xfId="0" applyFont="1" applyAlignment="1"/>
    <xf numFmtId="0" fontId="4" fillId="7" borderId="0" xfId="0" applyFont="1" applyFill="1" applyAlignment="1">
      <alignment horizontal="left"/>
    </xf>
    <xf numFmtId="0" fontId="5" fillId="4" borderId="0" xfId="0" applyFont="1" applyFill="1" applyAlignment="1"/>
    <xf numFmtId="0" fontId="1" fillId="4" borderId="0" xfId="0" applyFont="1" applyFill="1" applyAlignment="1"/>
    <xf numFmtId="0" fontId="1" fillId="4" borderId="0" xfId="0" applyFont="1" applyFill="1"/>
    <xf numFmtId="2" fontId="1" fillId="4" borderId="0" xfId="0" applyNumberFormat="1" applyFont="1" applyFill="1" applyAlignment="1"/>
    <xf numFmtId="0" fontId="1" fillId="0" borderId="33" xfId="0" applyFont="1" applyBorder="1"/>
    <xf numFmtId="0" fontId="1" fillId="0" borderId="33" xfId="0" applyFont="1" applyBorder="1" applyAlignment="1"/>
    <xf numFmtId="0" fontId="1" fillId="12" borderId="33" xfId="0" applyFont="1" applyFill="1" applyBorder="1" applyAlignment="1"/>
    <xf numFmtId="2" fontId="6" fillId="7" borderId="33" xfId="0" applyNumberFormat="1" applyFont="1" applyFill="1" applyBorder="1"/>
    <xf numFmtId="2" fontId="1" fillId="0" borderId="33" xfId="0" applyNumberFormat="1" applyFont="1" applyBorder="1"/>
    <xf numFmtId="0" fontId="1" fillId="13" borderId="33" xfId="0" applyFont="1" applyFill="1" applyBorder="1" applyAlignment="1"/>
    <xf numFmtId="0" fontId="1" fillId="14" borderId="33" xfId="0" applyFont="1" applyFill="1" applyBorder="1" applyAlignment="1"/>
    <xf numFmtId="0" fontId="1" fillId="15" borderId="33" xfId="0" applyFont="1" applyFill="1" applyBorder="1" applyAlignment="1"/>
    <xf numFmtId="0" fontId="1" fillId="9" borderId="33" xfId="0" applyFont="1" applyFill="1" applyBorder="1" applyAlignment="1"/>
    <xf numFmtId="0" fontId="1" fillId="7" borderId="33" xfId="0" applyFont="1" applyFill="1" applyBorder="1" applyAlignment="1"/>
    <xf numFmtId="0" fontId="1" fillId="7" borderId="0" xfId="0" applyFont="1" applyFill="1" applyAlignment="1"/>
    <xf numFmtId="0" fontId="5" fillId="0" borderId="33" xfId="0" applyFont="1" applyBorder="1" applyAlignment="1"/>
    <xf numFmtId="0" fontId="5" fillId="7" borderId="33" xfId="0" applyFont="1" applyFill="1" applyBorder="1" applyAlignment="1"/>
    <xf numFmtId="0" fontId="1" fillId="0" borderId="0" xfId="0" applyFont="1"/>
    <xf numFmtId="2" fontId="1" fillId="0" borderId="0" xfId="0" applyNumberFormat="1" applyFont="1"/>
    <xf numFmtId="0" fontId="5" fillId="8" borderId="0" xfId="0" applyFont="1" applyFill="1" applyAlignment="1"/>
    <xf numFmtId="0" fontId="1" fillId="8" borderId="0" xfId="0" applyFont="1" applyFill="1" applyAlignment="1"/>
    <xf numFmtId="0" fontId="1" fillId="8" borderId="0" xfId="0" applyFont="1" applyFill="1"/>
    <xf numFmtId="0" fontId="7" fillId="7" borderId="0" xfId="0" applyFont="1" applyFill="1"/>
    <xf numFmtId="0" fontId="8" fillId="7" borderId="0" xfId="0" applyFont="1" applyFill="1" applyAlignment="1">
      <alignment horizontal="left"/>
    </xf>
    <xf numFmtId="0" fontId="1" fillId="10" borderId="0" xfId="0" applyFont="1" applyFill="1" applyAlignment="1"/>
    <xf numFmtId="0" fontId="1" fillId="10" borderId="0" xfId="0" applyFont="1" applyFill="1"/>
    <xf numFmtId="0" fontId="1" fillId="11" borderId="0" xfId="0" applyFont="1" applyFill="1" applyAlignment="1"/>
    <xf numFmtId="0" fontId="1" fillId="11" borderId="0" xfId="0" applyFont="1" applyFill="1"/>
    <xf numFmtId="0" fontId="1" fillId="4" borderId="38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34" xfId="0" applyFont="1" applyFill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1" fillId="0" borderId="15" xfId="0" applyFont="1" applyBorder="1"/>
    <xf numFmtId="0" fontId="1" fillId="8" borderId="43" xfId="0" applyFont="1" applyFill="1" applyBorder="1" applyAlignment="1">
      <alignment horizontal="center"/>
    </xf>
    <xf numFmtId="0" fontId="1" fillId="10" borderId="47" xfId="0" applyFont="1" applyFill="1" applyBorder="1" applyAlignment="1">
      <alignment horizontal="center"/>
    </xf>
    <xf numFmtId="0" fontId="1" fillId="2" borderId="48" xfId="0" applyFont="1" applyFill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7" borderId="15" xfId="0" applyFont="1" applyFill="1" applyBorder="1" applyAlignment="1">
      <alignment horizontal="center"/>
    </xf>
    <xf numFmtId="0" fontId="1" fillId="9" borderId="50" xfId="0" applyFont="1" applyFill="1" applyBorder="1" applyAlignment="1">
      <alignment horizontal="center"/>
    </xf>
    <xf numFmtId="0" fontId="1" fillId="9" borderId="53" xfId="0" applyFont="1" applyFill="1" applyBorder="1" applyAlignment="1">
      <alignment horizontal="center"/>
    </xf>
    <xf numFmtId="0" fontId="1" fillId="11" borderId="17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textRotation="135"/>
    </xf>
    <xf numFmtId="0" fontId="1" fillId="4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/>
    </xf>
    <xf numFmtId="0" fontId="1" fillId="10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Border="1" applyAlignment="1"/>
    <xf numFmtId="0" fontId="1" fillId="0" borderId="5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8" xfId="0" applyFont="1" applyBorder="1" applyAlignment="1">
      <alignment horizontal="center"/>
    </xf>
    <xf numFmtId="0" fontId="1" fillId="10" borderId="59" xfId="0" applyFont="1" applyFill="1" applyBorder="1" applyAlignment="1">
      <alignment horizontal="center"/>
    </xf>
    <xf numFmtId="0" fontId="1" fillId="16" borderId="0" xfId="0" applyFont="1" applyFill="1" applyBorder="1" applyAlignment="1"/>
    <xf numFmtId="0" fontId="1" fillId="0" borderId="0" xfId="0" applyFont="1" applyBorder="1"/>
    <xf numFmtId="0" fontId="0" fillId="0" borderId="68" xfId="0" applyFont="1" applyBorder="1" applyAlignment="1"/>
    <xf numFmtId="0" fontId="0" fillId="0" borderId="69" xfId="0" applyFont="1" applyBorder="1" applyAlignment="1"/>
    <xf numFmtId="0" fontId="0" fillId="0" borderId="70" xfId="0" applyFont="1" applyBorder="1" applyAlignment="1"/>
    <xf numFmtId="0" fontId="1" fillId="2" borderId="4" xfId="0" applyFont="1" applyFill="1" applyBorder="1" applyAlignment="1">
      <alignment horizontal="center"/>
    </xf>
    <xf numFmtId="0" fontId="2" fillId="0" borderId="5" xfId="0" applyFont="1" applyBorder="1"/>
    <xf numFmtId="0" fontId="1" fillId="8" borderId="18" xfId="0" applyFont="1" applyFill="1" applyBorder="1" applyAlignment="1">
      <alignment horizontal="center"/>
    </xf>
    <xf numFmtId="0" fontId="2" fillId="0" borderId="19" xfId="0" applyFont="1" applyBorder="1"/>
    <xf numFmtId="0" fontId="1" fillId="11" borderId="30" xfId="0" applyFont="1" applyFill="1" applyBorder="1" applyAlignment="1">
      <alignment horizontal="center"/>
    </xf>
    <xf numFmtId="0" fontId="1" fillId="10" borderId="60" xfId="0" applyFont="1" applyFill="1" applyBorder="1" applyAlignment="1">
      <alignment horizontal="center"/>
    </xf>
    <xf numFmtId="0" fontId="2" fillId="0" borderId="61" xfId="0" applyFont="1" applyBorder="1"/>
    <xf numFmtId="0" fontId="2" fillId="0" borderId="62" xfId="0" applyFont="1" applyBorder="1"/>
    <xf numFmtId="0" fontId="2" fillId="0" borderId="20" xfId="0" applyFont="1" applyBorder="1"/>
    <xf numFmtId="0" fontId="1" fillId="10" borderId="63" xfId="0" applyFont="1" applyFill="1" applyBorder="1" applyAlignment="1">
      <alignment horizontal="center"/>
    </xf>
    <xf numFmtId="0" fontId="1" fillId="10" borderId="64" xfId="0" applyFont="1" applyFill="1" applyBorder="1" applyAlignment="1">
      <alignment horizontal="center"/>
    </xf>
    <xf numFmtId="0" fontId="1" fillId="10" borderId="65" xfId="0" applyFont="1" applyFill="1" applyBorder="1" applyAlignment="1">
      <alignment horizontal="center"/>
    </xf>
    <xf numFmtId="0" fontId="1" fillId="10" borderId="67" xfId="0" applyFont="1" applyFill="1" applyBorder="1" applyAlignment="1">
      <alignment horizontal="center"/>
    </xf>
    <xf numFmtId="0" fontId="1" fillId="10" borderId="66" xfId="0" applyFont="1" applyFill="1" applyBorder="1" applyAlignment="1">
      <alignment horizontal="center"/>
    </xf>
    <xf numFmtId="0" fontId="1" fillId="9" borderId="56" xfId="0" applyFont="1" applyFill="1" applyBorder="1" applyAlignment="1">
      <alignment horizontal="center"/>
    </xf>
    <xf numFmtId="0" fontId="1" fillId="9" borderId="55" xfId="0" applyFont="1" applyFill="1" applyBorder="1" applyAlignment="1">
      <alignment horizontal="center"/>
    </xf>
    <xf numFmtId="0" fontId="0" fillId="0" borderId="0" xfId="0"/>
    <xf numFmtId="0" fontId="2" fillId="0" borderId="6" xfId="0" applyFont="1" applyBorder="1"/>
    <xf numFmtId="0" fontId="1" fillId="8" borderId="20" xfId="0" applyFont="1" applyFill="1" applyBorder="1" applyAlignment="1">
      <alignment horizontal="center"/>
    </xf>
    <xf numFmtId="0" fontId="1" fillId="11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4" borderId="39" xfId="0" applyFont="1" applyFill="1" applyBorder="1" applyAlignment="1">
      <alignment horizontal="center"/>
    </xf>
    <xf numFmtId="0" fontId="2" fillId="0" borderId="40" xfId="0" applyFont="1" applyBorder="1"/>
    <xf numFmtId="0" fontId="2" fillId="0" borderId="41" xfId="0" applyFont="1" applyBorder="1"/>
    <xf numFmtId="0" fontId="1" fillId="9" borderId="23" xfId="0" applyFont="1" applyFill="1" applyBorder="1" applyAlignment="1">
      <alignment horizontal="center"/>
    </xf>
    <xf numFmtId="0" fontId="2" fillId="0" borderId="24" xfId="0" applyFont="1" applyBorder="1"/>
    <xf numFmtId="0" fontId="2" fillId="0" borderId="45" xfId="0" applyFont="1" applyBorder="1"/>
    <xf numFmtId="0" fontId="1" fillId="10" borderId="26" xfId="0" applyFont="1" applyFill="1" applyBorder="1" applyAlignment="1">
      <alignment horizontal="center"/>
    </xf>
    <xf numFmtId="0" fontId="2" fillId="0" borderId="46" xfId="0" applyFont="1" applyBorder="1"/>
    <xf numFmtId="0" fontId="1" fillId="2" borderId="6" xfId="0" applyFont="1" applyFill="1" applyBorder="1" applyAlignment="1">
      <alignment horizontal="center"/>
    </xf>
    <xf numFmtId="0" fontId="1" fillId="8" borderId="44" xfId="0" applyFont="1" applyFill="1" applyBorder="1" applyAlignment="1">
      <alignment horizontal="center"/>
    </xf>
    <xf numFmtId="0" fontId="2" fillId="0" borderId="25" xfId="0" applyFont="1" applyBorder="1"/>
    <xf numFmtId="0" fontId="2" fillId="0" borderId="52" xfId="0" applyFont="1" applyBorder="1"/>
    <xf numFmtId="0" fontId="1" fillId="9" borderId="49" xfId="0" applyFont="1" applyFill="1" applyBorder="1" applyAlignment="1">
      <alignment horizontal="center"/>
    </xf>
    <xf numFmtId="0" fontId="1" fillId="10" borderId="51" xfId="0" applyFont="1" applyFill="1" applyBorder="1" applyAlignment="1">
      <alignment horizontal="center"/>
    </xf>
    <xf numFmtId="0" fontId="2" fillId="0" borderId="27" xfId="0" applyFont="1" applyBorder="1"/>
    <xf numFmtId="0" fontId="2" fillId="0" borderId="28" xfId="0" applyFont="1" applyBorder="1"/>
    <xf numFmtId="0" fontId="3" fillId="5" borderId="0" xfId="0" applyFont="1" applyFill="1" applyAlignment="1">
      <alignment horizontal="center" vertical="center" textRotation="135" wrapText="1"/>
    </xf>
    <xf numFmtId="0" fontId="0" fillId="0" borderId="0" xfId="0" applyFont="1" applyAlignment="1"/>
    <xf numFmtId="0" fontId="1" fillId="11" borderId="54" xfId="0" applyFont="1" applyFill="1" applyBorder="1" applyAlignment="1">
      <alignment horizontal="center"/>
    </xf>
    <xf numFmtId="0" fontId="2" fillId="0" borderId="31" xfId="0" applyFont="1" applyBorder="1"/>
    <xf numFmtId="0" fontId="3" fillId="17" borderId="13" xfId="0" applyFont="1" applyFill="1" applyBorder="1" applyAlignment="1">
      <alignment vertical="center" textRotation="135" wrapText="1"/>
    </xf>
    <xf numFmtId="0" fontId="3" fillId="17" borderId="0" xfId="0" applyFont="1" applyFill="1" applyBorder="1" applyAlignment="1">
      <alignment vertical="center" textRotation="135" wrapText="1"/>
    </xf>
    <xf numFmtId="0" fontId="3" fillId="17" borderId="68" xfId="0" applyFont="1" applyFill="1" applyBorder="1" applyAlignment="1">
      <alignment vertical="center" textRotation="135" wrapText="1"/>
    </xf>
    <xf numFmtId="0" fontId="1" fillId="9" borderId="56" xfId="0" applyFont="1" applyFill="1" applyBorder="1" applyAlignment="1"/>
    <xf numFmtId="0" fontId="1" fillId="9" borderId="55" xfId="0" applyFont="1" applyFill="1" applyBorder="1" applyAlignment="1"/>
    <xf numFmtId="0" fontId="1" fillId="9" borderId="71" xfId="0" applyFont="1" applyFill="1" applyBorder="1" applyAlignment="1">
      <alignment horizontal="center"/>
    </xf>
    <xf numFmtId="0" fontId="1" fillId="9" borderId="72" xfId="0" applyFont="1" applyFill="1" applyBorder="1" applyAlignment="1">
      <alignment horizontal="center"/>
    </xf>
    <xf numFmtId="0" fontId="1" fillId="9" borderId="73" xfId="0" applyFont="1" applyFill="1" applyBorder="1" applyAlignment="1">
      <alignment horizontal="center"/>
    </xf>
    <xf numFmtId="0" fontId="1" fillId="9" borderId="74" xfId="0" applyFont="1" applyFill="1" applyBorder="1" applyAlignment="1">
      <alignment horizontal="center"/>
    </xf>
    <xf numFmtId="0" fontId="0" fillId="0" borderId="0" xfId="0" applyFont="1" applyBorder="1" applyAlignment="1"/>
    <xf numFmtId="0" fontId="1" fillId="11" borderId="75" xfId="0" applyFont="1" applyFill="1" applyBorder="1" applyAlignment="1">
      <alignment horizontal="center"/>
    </xf>
    <xf numFmtId="0" fontId="1" fillId="11" borderId="76" xfId="0" applyFont="1" applyFill="1" applyBorder="1" applyAlignment="1">
      <alignment horizontal="center"/>
    </xf>
    <xf numFmtId="0" fontId="1" fillId="11" borderId="77" xfId="0" applyFont="1" applyFill="1" applyBorder="1" applyAlignment="1">
      <alignment horizontal="center"/>
    </xf>
    <xf numFmtId="0" fontId="1" fillId="11" borderId="78" xfId="0" applyFont="1" applyFill="1" applyBorder="1" applyAlignment="1">
      <alignment horizontal="center"/>
    </xf>
    <xf numFmtId="0" fontId="1" fillId="18" borderId="79" xfId="0" applyFont="1" applyFill="1" applyBorder="1" applyAlignment="1">
      <alignment horizontal="center"/>
    </xf>
    <xf numFmtId="0" fontId="1" fillId="11" borderId="80" xfId="0" applyFont="1" applyFill="1" applyBorder="1" applyAlignment="1">
      <alignment horizontal="center"/>
    </xf>
    <xf numFmtId="0" fontId="1" fillId="11" borderId="81" xfId="0" applyFont="1" applyFill="1" applyBorder="1" applyAlignment="1">
      <alignment horizontal="center"/>
    </xf>
    <xf numFmtId="0" fontId="1" fillId="2" borderId="83" xfId="0" applyFont="1" applyFill="1" applyBorder="1" applyAlignment="1">
      <alignment horizontal="center"/>
    </xf>
    <xf numFmtId="0" fontId="0" fillId="0" borderId="82" xfId="0" applyFont="1" applyBorder="1" applyAlignment="1"/>
    <xf numFmtId="0" fontId="2" fillId="0" borderId="84" xfId="0" applyFont="1" applyBorder="1"/>
    <xf numFmtId="0" fontId="0" fillId="0" borderId="85" xfId="0" applyFont="1" applyBorder="1" applyAlignment="1"/>
    <xf numFmtId="0" fontId="0" fillId="0" borderId="86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T64"/>
  <sheetViews>
    <sheetView tabSelected="1" topLeftCell="B31" zoomScale="85" zoomScaleNormal="85" workbookViewId="0">
      <selection activeCell="N39" sqref="N39"/>
    </sheetView>
  </sheetViews>
  <sheetFormatPr baseColWidth="10" defaultColWidth="14.44140625" defaultRowHeight="15.75" customHeight="1"/>
  <cols>
    <col min="1" max="1" width="8" customWidth="1"/>
    <col min="2" max="2" width="7.88671875" customWidth="1"/>
    <col min="3" max="20" width="28.6640625" customWidth="1"/>
    <col min="21" max="124" width="6.33203125" customWidth="1"/>
  </cols>
  <sheetData>
    <row r="1" spans="1:3" ht="14.4" customHeight="1">
      <c r="A1" s="122"/>
      <c r="B1" s="122"/>
      <c r="C1" s="122"/>
    </row>
    <row r="2" spans="1:3" ht="15.75" customHeight="1">
      <c r="A2" s="93"/>
      <c r="B2" s="93"/>
      <c r="C2" s="93"/>
    </row>
    <row r="3" spans="1:3" ht="15.75" customHeight="1">
      <c r="A3" s="86"/>
      <c r="B3" s="94"/>
      <c r="C3" s="86"/>
    </row>
    <row r="4" spans="1:3" ht="15.75" customHeight="1">
      <c r="A4" s="87"/>
      <c r="B4" s="94"/>
      <c r="C4" s="86"/>
    </row>
    <row r="5" spans="1:3" ht="13.2">
      <c r="A5" s="87"/>
      <c r="B5" s="94"/>
      <c r="C5" s="86"/>
    </row>
    <row r="6" spans="1:3" ht="13.2">
      <c r="A6" s="86"/>
      <c r="B6" s="94"/>
      <c r="C6" s="86"/>
    </row>
    <row r="7" spans="1:3" ht="13.2">
      <c r="A7" s="86"/>
      <c r="B7" s="94"/>
      <c r="C7" s="86"/>
    </row>
    <row r="8" spans="1:3" ht="13.2">
      <c r="A8" s="86"/>
      <c r="B8" s="94"/>
      <c r="C8" s="86"/>
    </row>
    <row r="9" spans="1:3" ht="13.2">
      <c r="A9" s="86"/>
      <c r="B9" s="94"/>
      <c r="C9" s="86"/>
    </row>
    <row r="10" spans="1:3" ht="13.2">
      <c r="A10" s="86"/>
      <c r="B10" s="94"/>
      <c r="C10" s="86"/>
    </row>
    <row r="11" spans="1:3" ht="13.2">
      <c r="A11" s="86"/>
      <c r="B11" s="94"/>
      <c r="C11" s="86"/>
    </row>
    <row r="12" spans="1:3" ht="13.2">
      <c r="A12" s="86"/>
      <c r="B12" s="94"/>
      <c r="C12" s="86"/>
    </row>
    <row r="13" spans="1:3" ht="13.2">
      <c r="A13" s="86"/>
      <c r="B13" s="86"/>
      <c r="C13" s="86"/>
    </row>
    <row r="14" spans="1:3" ht="13.2">
      <c r="A14" s="86"/>
      <c r="B14" s="94"/>
      <c r="C14" s="86"/>
    </row>
    <row r="15" spans="1:3" ht="13.2">
      <c r="A15" s="86"/>
      <c r="B15" s="94"/>
      <c r="C15" s="86"/>
    </row>
    <row r="16" spans="1:3" ht="13.2">
      <c r="A16" s="86"/>
      <c r="B16" s="94"/>
      <c r="C16" s="86"/>
    </row>
    <row r="17" spans="1:3" ht="13.2">
      <c r="A17" s="86"/>
      <c r="B17" s="94"/>
      <c r="C17" s="86"/>
    </row>
    <row r="18" spans="1:3" ht="13.2">
      <c r="A18" s="86"/>
      <c r="B18" s="94"/>
      <c r="C18" s="86"/>
    </row>
    <row r="19" spans="1:3" ht="13.2">
      <c r="A19" s="86"/>
      <c r="B19" s="86"/>
      <c r="C19" s="86"/>
    </row>
    <row r="20" spans="1:3" ht="13.2">
      <c r="A20" s="86"/>
      <c r="B20" s="86"/>
      <c r="C20" s="86"/>
    </row>
    <row r="21" spans="1:3" ht="13.2">
      <c r="A21" s="23"/>
      <c r="B21" s="86"/>
      <c r="C21" s="85"/>
    </row>
    <row r="22" spans="1:3" ht="13.2">
      <c r="A22" s="1"/>
    </row>
    <row r="23" spans="1:3" ht="13.2"/>
    <row r="33" spans="3:20" ht="15.75" customHeight="1" thickBot="1"/>
    <row r="34" spans="3:20" ht="14.4" thickTop="1" thickBot="1">
      <c r="E34" s="4" t="s">
        <v>0</v>
      </c>
      <c r="J34" s="4" t="s">
        <v>1</v>
      </c>
      <c r="O34" s="4" t="s">
        <v>2</v>
      </c>
      <c r="S34" s="171"/>
      <c r="T34" s="5" t="s">
        <v>3</v>
      </c>
    </row>
    <row r="35" spans="3:20" ht="13.8" thickTop="1">
      <c r="E35" s="6"/>
      <c r="J35" s="7"/>
      <c r="O35" s="6"/>
      <c r="S35" s="170"/>
      <c r="T35" s="102"/>
    </row>
    <row r="36" spans="3:20" ht="13.2">
      <c r="C36" s="106" t="s">
        <v>4</v>
      </c>
      <c r="D36" s="107"/>
      <c r="E36" s="106" t="s">
        <v>5</v>
      </c>
      <c r="F36" s="123"/>
      <c r="G36" s="123"/>
      <c r="H36" s="107"/>
      <c r="I36" s="106" t="s">
        <v>6</v>
      </c>
      <c r="J36" s="123"/>
      <c r="K36" s="123"/>
      <c r="L36" s="107"/>
      <c r="M36" s="106" t="s">
        <v>7</v>
      </c>
      <c r="N36" s="123"/>
      <c r="O36" s="123"/>
      <c r="P36" s="123"/>
      <c r="Q36" s="107"/>
      <c r="R36" s="106" t="s">
        <v>8</v>
      </c>
      <c r="S36" s="169"/>
      <c r="T36" s="159"/>
    </row>
    <row r="37" spans="3:20" ht="13.8" thickBot="1">
      <c r="C37" s="8" t="s">
        <v>9</v>
      </c>
      <c r="D37" s="9" t="s">
        <v>10</v>
      </c>
      <c r="E37" s="10" t="s">
        <v>11</v>
      </c>
      <c r="F37" s="11" t="s">
        <v>12</v>
      </c>
      <c r="G37" s="11" t="s">
        <v>13</v>
      </c>
      <c r="H37" s="9" t="s">
        <v>14</v>
      </c>
      <c r="I37" s="11" t="s">
        <v>15</v>
      </c>
      <c r="J37" s="12" t="s">
        <v>16</v>
      </c>
      <c r="K37" s="8" t="s">
        <v>17</v>
      </c>
      <c r="L37" s="9" t="s">
        <v>18</v>
      </c>
      <c r="M37" s="9" t="s">
        <v>19</v>
      </c>
      <c r="N37" s="11" t="s">
        <v>20</v>
      </c>
      <c r="O37" s="13" t="s">
        <v>21</v>
      </c>
      <c r="P37" s="9" t="s">
        <v>22</v>
      </c>
      <c r="Q37" s="9" t="s">
        <v>23</v>
      </c>
      <c r="R37" s="9" t="s">
        <v>24</v>
      </c>
      <c r="S37" s="167" t="s">
        <v>25</v>
      </c>
      <c r="T37" s="168"/>
    </row>
    <row r="38" spans="3:20" ht="13.2">
      <c r="C38" s="14" t="s">
        <v>172</v>
      </c>
      <c r="D38" s="15"/>
      <c r="E38" s="15"/>
      <c r="F38" s="15"/>
      <c r="G38" s="15"/>
      <c r="H38" s="15"/>
      <c r="I38" s="15"/>
      <c r="J38" s="15"/>
      <c r="K38" s="16"/>
      <c r="L38" s="15"/>
      <c r="M38" s="15"/>
      <c r="N38" s="15"/>
      <c r="O38" s="15"/>
      <c r="P38" s="15"/>
      <c r="Q38" s="150"/>
      <c r="R38" s="150"/>
      <c r="S38" s="17"/>
      <c r="T38" s="16"/>
    </row>
    <row r="39" spans="3:20" ht="13.2">
      <c r="C39" s="18"/>
      <c r="D39" s="19" t="s">
        <v>173</v>
      </c>
      <c r="E39" s="20"/>
      <c r="F39" s="21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51"/>
      <c r="R39" s="151"/>
      <c r="S39" s="22"/>
      <c r="T39" s="16"/>
    </row>
    <row r="40" spans="3:20" ht="13.2">
      <c r="C40" s="18"/>
      <c r="D40" s="14" t="s">
        <v>174</v>
      </c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51"/>
      <c r="R40" s="151"/>
      <c r="S40" s="22"/>
      <c r="T40" s="16"/>
    </row>
    <row r="41" spans="3:20" ht="13.2">
      <c r="C41" s="18"/>
      <c r="D41" s="19" t="s">
        <v>175</v>
      </c>
      <c r="G41" s="23"/>
      <c r="H41" s="16"/>
      <c r="I41" s="16"/>
      <c r="J41" s="16"/>
      <c r="K41" s="16"/>
      <c r="L41" s="16"/>
      <c r="M41" s="16"/>
      <c r="N41" s="16"/>
      <c r="O41" s="16"/>
      <c r="P41" s="16"/>
      <c r="Q41" s="151"/>
      <c r="R41" s="151"/>
      <c r="S41" s="22"/>
      <c r="T41" s="16"/>
    </row>
    <row r="42" spans="3:20" ht="13.2">
      <c r="C42" s="18"/>
      <c r="D42" s="16"/>
      <c r="E42" s="108" t="s">
        <v>29</v>
      </c>
      <c r="F42" s="109"/>
      <c r="H42" s="23"/>
      <c r="I42" s="23"/>
      <c r="J42" s="23"/>
      <c r="K42" s="16"/>
      <c r="L42" s="16"/>
      <c r="M42" s="16"/>
      <c r="N42" s="16"/>
      <c r="O42" s="16"/>
      <c r="P42" s="16"/>
      <c r="Q42" s="151"/>
      <c r="R42" s="151"/>
      <c r="S42" s="22"/>
      <c r="T42" s="16"/>
    </row>
    <row r="43" spans="3:20" ht="13.2">
      <c r="C43" s="18"/>
      <c r="D43" s="16"/>
      <c r="E43" s="108" t="s">
        <v>177</v>
      </c>
      <c r="F43" s="124"/>
      <c r="G43" s="124"/>
      <c r="H43" s="124"/>
      <c r="I43" s="124"/>
      <c r="J43" s="96"/>
      <c r="K43" s="16"/>
      <c r="L43" s="16"/>
      <c r="M43" s="16"/>
      <c r="N43" s="16"/>
      <c r="O43" s="16"/>
      <c r="P43" s="16"/>
      <c r="Q43" s="151"/>
      <c r="R43" s="151"/>
      <c r="S43" s="22"/>
      <c r="T43" s="16"/>
    </row>
    <row r="44" spans="3:20" ht="13.2">
      <c r="C44" s="18"/>
      <c r="D44" s="16"/>
      <c r="E44" s="16"/>
      <c r="F44" s="108" t="s">
        <v>176</v>
      </c>
      <c r="G44" s="114"/>
      <c r="H44" s="114"/>
      <c r="I44" s="20"/>
      <c r="J44" s="16"/>
      <c r="K44" s="16"/>
      <c r="L44" s="16"/>
      <c r="M44" s="16"/>
      <c r="N44" s="16"/>
      <c r="O44" s="16"/>
      <c r="P44" s="16"/>
      <c r="Q44" s="151"/>
      <c r="R44" s="151"/>
      <c r="S44" s="22"/>
      <c r="T44" s="16"/>
    </row>
    <row r="45" spans="3:20" ht="13.2">
      <c r="C45" s="26"/>
      <c r="D45" s="16"/>
      <c r="E45" s="24"/>
      <c r="F45" s="16"/>
      <c r="G45" s="16"/>
      <c r="H45" s="16"/>
      <c r="I45" s="25" t="s">
        <v>33</v>
      </c>
      <c r="K45" s="16"/>
      <c r="L45" s="16"/>
      <c r="M45" s="16"/>
      <c r="N45" s="16"/>
      <c r="O45" s="16"/>
      <c r="P45" s="16"/>
      <c r="Q45" s="151"/>
      <c r="R45" s="151"/>
      <c r="S45" s="22"/>
      <c r="T45" s="16"/>
    </row>
    <row r="46" spans="3:20" ht="13.2">
      <c r="C46" s="26"/>
      <c r="D46" s="16"/>
      <c r="E46" s="16"/>
      <c r="F46" s="16"/>
      <c r="G46" s="16"/>
      <c r="H46" s="16"/>
      <c r="I46" s="27" t="s">
        <v>34</v>
      </c>
      <c r="K46" s="16"/>
      <c r="L46" s="16"/>
      <c r="M46" s="16"/>
      <c r="N46" s="16"/>
      <c r="O46" s="16"/>
      <c r="P46" s="16"/>
      <c r="Q46" s="151"/>
      <c r="R46" s="151"/>
      <c r="S46" s="22"/>
      <c r="T46" s="16"/>
    </row>
    <row r="47" spans="3:20" ht="13.2">
      <c r="C47" s="26"/>
      <c r="D47" s="16"/>
      <c r="E47" s="16"/>
      <c r="F47" s="97"/>
      <c r="G47" s="153" t="s">
        <v>35</v>
      </c>
      <c r="H47" s="154"/>
      <c r="I47" s="154"/>
      <c r="J47" s="154"/>
      <c r="K47" s="154"/>
      <c r="L47" s="154"/>
      <c r="M47" s="154"/>
      <c r="N47" s="154"/>
      <c r="O47" s="121" t="s">
        <v>35</v>
      </c>
      <c r="P47" s="121"/>
      <c r="Q47" s="121"/>
      <c r="R47" s="121"/>
      <c r="S47" s="155"/>
      <c r="T47" s="16"/>
    </row>
    <row r="48" spans="3:20" ht="13.2">
      <c r="C48" s="26"/>
      <c r="D48" s="16"/>
      <c r="E48" s="16"/>
      <c r="F48" s="97"/>
      <c r="G48" s="153" t="s">
        <v>179</v>
      </c>
      <c r="H48" s="154"/>
      <c r="I48" s="154"/>
      <c r="J48" s="154"/>
      <c r="K48" s="154"/>
      <c r="L48" s="154"/>
      <c r="M48" s="154"/>
      <c r="N48" s="154"/>
      <c r="O48" s="121" t="s">
        <v>179</v>
      </c>
      <c r="P48" s="121"/>
      <c r="Q48" s="121"/>
      <c r="R48" s="121"/>
      <c r="S48" s="155"/>
      <c r="T48" s="16"/>
    </row>
    <row r="49" spans="2:20" ht="13.2">
      <c r="C49" s="26"/>
      <c r="D49" s="16"/>
      <c r="E49" s="16"/>
      <c r="F49" s="97"/>
      <c r="G49" s="153" t="s">
        <v>178</v>
      </c>
      <c r="H49" s="154"/>
      <c r="I49" s="154"/>
      <c r="J49" s="154"/>
      <c r="K49" s="154"/>
      <c r="L49" s="154"/>
      <c r="M49" s="154"/>
      <c r="N49" s="154"/>
      <c r="O49" s="121" t="s">
        <v>178</v>
      </c>
      <c r="P49" s="121"/>
      <c r="Q49" s="121"/>
      <c r="R49" s="121"/>
      <c r="S49" s="155"/>
      <c r="T49" s="16"/>
    </row>
    <row r="50" spans="2:20" ht="13.2">
      <c r="C50" s="26"/>
      <c r="D50" s="16"/>
      <c r="E50" s="16"/>
      <c r="F50" s="97"/>
      <c r="G50" s="153" t="s">
        <v>180</v>
      </c>
      <c r="H50" s="154"/>
      <c r="I50" s="154"/>
      <c r="J50" s="154"/>
      <c r="K50" s="154"/>
      <c r="L50" s="154"/>
      <c r="M50" s="154"/>
      <c r="N50" s="154"/>
      <c r="O50" s="121" t="s">
        <v>180</v>
      </c>
      <c r="P50" s="121"/>
      <c r="Q50" s="121"/>
      <c r="R50" s="121"/>
      <c r="S50" s="155"/>
      <c r="T50" s="16"/>
    </row>
    <row r="51" spans="2:20" ht="13.2">
      <c r="C51" s="26"/>
      <c r="D51" s="16"/>
      <c r="E51" s="16"/>
      <c r="F51" s="97"/>
      <c r="G51" s="153" t="s">
        <v>37</v>
      </c>
      <c r="H51" s="154"/>
      <c r="I51" s="154"/>
      <c r="J51" s="154"/>
      <c r="K51" s="154"/>
      <c r="L51" s="154"/>
      <c r="M51" s="154"/>
      <c r="N51" s="154"/>
      <c r="O51" s="121" t="s">
        <v>37</v>
      </c>
      <c r="P51" s="121"/>
      <c r="Q51" s="121"/>
      <c r="R51" s="121"/>
      <c r="S51" s="155"/>
      <c r="T51" s="16"/>
    </row>
    <row r="52" spans="2:20" ht="13.2">
      <c r="C52" s="26"/>
      <c r="D52" s="16"/>
      <c r="E52" s="16"/>
      <c r="F52" s="98"/>
      <c r="G52" s="159"/>
      <c r="H52" s="101"/>
      <c r="I52" s="101"/>
      <c r="J52" s="101"/>
      <c r="K52" s="101"/>
      <c r="L52" s="101"/>
      <c r="M52" s="101"/>
      <c r="N52" s="101"/>
      <c r="O52" s="101"/>
      <c r="P52" s="156" t="s">
        <v>181</v>
      </c>
      <c r="Q52" s="157"/>
      <c r="R52" s="157"/>
      <c r="S52" s="158"/>
      <c r="T52" s="16"/>
    </row>
    <row r="53" spans="2:20" s="95" customFormat="1" ht="13.2">
      <c r="C53" s="80"/>
      <c r="D53" s="23"/>
      <c r="E53" s="23"/>
      <c r="F53" s="98"/>
      <c r="G53" s="159"/>
      <c r="H53" s="101"/>
      <c r="I53" s="101"/>
      <c r="J53" s="101"/>
      <c r="K53" s="101"/>
      <c r="L53" s="101"/>
      <c r="M53" s="101"/>
      <c r="N53" s="101"/>
      <c r="O53" s="101"/>
      <c r="P53" s="120" t="s">
        <v>186</v>
      </c>
      <c r="Q53" s="121"/>
      <c r="R53" s="121"/>
      <c r="S53" s="155"/>
      <c r="T53" s="23"/>
    </row>
    <row r="54" spans="2:20" ht="13.2">
      <c r="C54" s="26"/>
      <c r="D54" s="16"/>
      <c r="E54" s="16"/>
      <c r="F54" s="98"/>
      <c r="G54" s="98"/>
      <c r="H54" s="98"/>
      <c r="I54" s="16"/>
      <c r="J54" s="111" t="s">
        <v>182</v>
      </c>
      <c r="K54" s="112"/>
      <c r="L54" s="112"/>
      <c r="M54" s="112"/>
      <c r="N54" s="113"/>
      <c r="O54" s="99"/>
      <c r="P54" s="16"/>
      <c r="Q54" s="151"/>
      <c r="R54" s="151"/>
      <c r="S54" s="22"/>
      <c r="T54" s="16"/>
    </row>
    <row r="55" spans="2:20" ht="13.2">
      <c r="C55" s="26"/>
      <c r="D55" s="16"/>
      <c r="E55" s="16"/>
      <c r="F55" s="16"/>
      <c r="G55" s="16"/>
      <c r="H55" s="16"/>
      <c r="I55" s="16"/>
      <c r="J55" s="115" t="s">
        <v>183</v>
      </c>
      <c r="K55" s="116"/>
      <c r="L55" s="116"/>
      <c r="M55" s="116"/>
      <c r="N55" s="117"/>
      <c r="O55" s="16"/>
      <c r="P55" s="16"/>
      <c r="Q55" s="151"/>
      <c r="R55" s="151"/>
      <c r="S55" s="22"/>
      <c r="T55" s="16"/>
    </row>
    <row r="56" spans="2:20" ht="13.2">
      <c r="C56" s="26"/>
      <c r="D56" s="16"/>
      <c r="E56" s="16"/>
      <c r="F56" s="16"/>
      <c r="G56" s="16"/>
      <c r="H56" s="16"/>
      <c r="I56" s="16"/>
      <c r="J56" s="3"/>
      <c r="L56" s="16"/>
      <c r="M56" s="118" t="s">
        <v>34</v>
      </c>
      <c r="N56" s="119"/>
      <c r="O56" s="16"/>
      <c r="P56" s="98"/>
      <c r="Q56" s="151"/>
      <c r="R56" s="151"/>
      <c r="S56" s="22"/>
      <c r="T56" s="16"/>
    </row>
    <row r="57" spans="2:20" ht="13.2">
      <c r="C57" s="30"/>
      <c r="N57" s="100" t="s">
        <v>41</v>
      </c>
      <c r="Q57" s="151"/>
      <c r="R57" s="151"/>
      <c r="S57" s="31"/>
    </row>
    <row r="58" spans="2:20" ht="13.2">
      <c r="C58" s="33" t="s">
        <v>44</v>
      </c>
      <c r="O58" s="160" t="s">
        <v>42</v>
      </c>
      <c r="P58" s="161"/>
      <c r="Q58" s="161"/>
      <c r="R58" s="161"/>
      <c r="S58" s="162"/>
    </row>
    <row r="59" spans="2:20" ht="13.2">
      <c r="B59" s="105"/>
      <c r="C59" s="34" t="s">
        <v>46</v>
      </c>
      <c r="H59" s="159"/>
      <c r="O59" s="165" t="s">
        <v>184</v>
      </c>
      <c r="P59" s="166"/>
      <c r="Q59" s="166"/>
      <c r="R59" s="163"/>
      <c r="S59" s="31"/>
    </row>
    <row r="60" spans="2:20" ht="13.2">
      <c r="B60" s="105"/>
      <c r="C60" s="36" t="s">
        <v>47</v>
      </c>
      <c r="D60" s="35"/>
      <c r="Q60" s="151"/>
      <c r="R60" s="165" t="s">
        <v>34</v>
      </c>
      <c r="S60" s="162"/>
    </row>
    <row r="61" spans="2:20" ht="13.2">
      <c r="C61" s="37" t="s">
        <v>49</v>
      </c>
      <c r="K61" s="102"/>
      <c r="L61" s="102"/>
      <c r="M61" s="102"/>
      <c r="O61" s="160" t="s">
        <v>187</v>
      </c>
      <c r="P61" s="161"/>
      <c r="Q61" s="161"/>
      <c r="R61" s="163"/>
      <c r="S61" s="164"/>
    </row>
    <row r="62" spans="2:20" ht="15.75" customHeight="1">
      <c r="B62" s="105"/>
      <c r="C62" s="38" t="s">
        <v>50</v>
      </c>
      <c r="P62" s="159"/>
      <c r="Q62" s="151"/>
      <c r="R62" s="151"/>
      <c r="S62" s="32" t="s">
        <v>41</v>
      </c>
    </row>
    <row r="63" spans="2:20" ht="15.75" customHeight="1">
      <c r="B63" s="105"/>
      <c r="C63" s="39" t="s">
        <v>52</v>
      </c>
      <c r="D63" s="103"/>
      <c r="E63" s="103"/>
      <c r="F63" s="103"/>
      <c r="G63" s="103"/>
      <c r="H63" s="103"/>
      <c r="I63" s="103"/>
      <c r="J63" s="103"/>
      <c r="K63" s="103"/>
      <c r="L63" s="103"/>
      <c r="M63" s="103"/>
      <c r="N63" s="103"/>
      <c r="O63" s="103"/>
      <c r="P63" s="103"/>
      <c r="Q63" s="152"/>
      <c r="R63" s="152"/>
      <c r="S63" s="32" t="s">
        <v>185</v>
      </c>
    </row>
    <row r="64" spans="2:20" ht="15.75" customHeight="1">
      <c r="C64" s="104"/>
    </row>
  </sheetData>
  <mergeCells count="23">
    <mergeCell ref="P52:S52"/>
    <mergeCell ref="P53:S53"/>
    <mergeCell ref="O58:S58"/>
    <mergeCell ref="O59:R59"/>
    <mergeCell ref="O61:R61"/>
    <mergeCell ref="R60:S60"/>
    <mergeCell ref="O47:S47"/>
    <mergeCell ref="O48:S48"/>
    <mergeCell ref="O49:S49"/>
    <mergeCell ref="O50:S50"/>
    <mergeCell ref="O51:S51"/>
    <mergeCell ref="A1:C1"/>
    <mergeCell ref="C36:D36"/>
    <mergeCell ref="E36:H36"/>
    <mergeCell ref="I36:L36"/>
    <mergeCell ref="M36:Q36"/>
    <mergeCell ref="R36:S36"/>
    <mergeCell ref="E42:F42"/>
    <mergeCell ref="J54:N54"/>
    <mergeCell ref="F44:H44"/>
    <mergeCell ref="J55:N55"/>
    <mergeCell ref="M56:N56"/>
    <mergeCell ref="E43:I43"/>
  </mergeCells>
  <printOptions horizontalCentered="1"/>
  <pageMargins left="0.23622047244094491" right="0.23622047244094491" top="0.74803149606299213" bottom="0.74803149606299213" header="0" footer="0"/>
  <pageSetup paperSize="14" scale="20" pageOrder="overThenDown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85"/>
  <sheetViews>
    <sheetView topLeftCell="A64" workbookViewId="0">
      <selection activeCell="D19" sqref="D19"/>
    </sheetView>
  </sheetViews>
  <sheetFormatPr baseColWidth="10" defaultColWidth="14.44140625" defaultRowHeight="15.75" customHeight="1"/>
  <cols>
    <col min="1" max="1" width="17.33203125" customWidth="1"/>
    <col min="2" max="2" width="25.88671875" customWidth="1"/>
    <col min="3" max="3" width="31.33203125" customWidth="1"/>
    <col min="4" max="4" width="26.6640625" customWidth="1"/>
    <col min="7" max="7" width="25" customWidth="1"/>
    <col min="9" max="10" width="22.6640625" customWidth="1"/>
  </cols>
  <sheetData>
    <row r="1" spans="1:11">
      <c r="B1" s="42" t="s">
        <v>53</v>
      </c>
      <c r="C1" s="42" t="s">
        <v>54</v>
      </c>
      <c r="D1" s="42" t="s">
        <v>55</v>
      </c>
      <c r="E1" s="42" t="s">
        <v>56</v>
      </c>
      <c r="F1" s="42" t="s">
        <v>57</v>
      </c>
      <c r="G1" s="43" t="s">
        <v>58</v>
      </c>
    </row>
    <row r="2" spans="1:11">
      <c r="A2" s="44" t="s">
        <v>59</v>
      </c>
      <c r="B2" s="45" t="s">
        <v>60</v>
      </c>
      <c r="C2" s="46"/>
      <c r="D2" s="45" t="s">
        <v>61</v>
      </c>
      <c r="E2" s="46"/>
      <c r="F2" s="46"/>
      <c r="G2" s="46"/>
    </row>
    <row r="3" spans="1:11">
      <c r="A3" s="46"/>
      <c r="B3" s="126" t="s">
        <v>62</v>
      </c>
      <c r="C3" s="45" t="s">
        <v>63</v>
      </c>
      <c r="D3" s="45">
        <v>120</v>
      </c>
      <c r="E3" s="45" t="s">
        <v>64</v>
      </c>
      <c r="F3" s="47">
        <f t="shared" ref="F3:F18" si="0">D3/60</f>
        <v>2</v>
      </c>
      <c r="G3" s="46"/>
      <c r="I3" s="48"/>
      <c r="J3" s="49" t="s">
        <v>65</v>
      </c>
      <c r="K3" s="49" t="s">
        <v>66</v>
      </c>
    </row>
    <row r="4" spans="1:11">
      <c r="A4" s="46"/>
      <c r="B4" s="127"/>
      <c r="C4" s="45" t="s">
        <v>67</v>
      </c>
      <c r="D4" s="45">
        <v>660</v>
      </c>
      <c r="E4" s="45" t="s">
        <v>64</v>
      </c>
      <c r="F4" s="45">
        <f t="shared" si="0"/>
        <v>11</v>
      </c>
      <c r="G4" s="46"/>
      <c r="I4" s="50" t="s">
        <v>68</v>
      </c>
      <c r="J4" s="51">
        <f>J12+D8/2+D10</f>
        <v>204</v>
      </c>
      <c r="K4" s="52">
        <f t="shared" ref="K4:K9" si="1">J4/60</f>
        <v>3.4</v>
      </c>
    </row>
    <row r="5" spans="1:11">
      <c r="A5" s="46"/>
      <c r="B5" s="127"/>
      <c r="C5" s="45" t="s">
        <v>69</v>
      </c>
      <c r="D5" s="45">
        <v>120</v>
      </c>
      <c r="E5" s="45" t="s">
        <v>70</v>
      </c>
      <c r="F5" s="45">
        <f t="shared" si="0"/>
        <v>2</v>
      </c>
      <c r="G5" s="46"/>
      <c r="I5" s="53" t="s">
        <v>71</v>
      </c>
      <c r="J5" s="51">
        <f>J12+D12+D15/2</f>
        <v>219</v>
      </c>
      <c r="K5" s="52">
        <f t="shared" si="1"/>
        <v>3.65</v>
      </c>
    </row>
    <row r="6" spans="1:11">
      <c r="A6" s="46"/>
      <c r="B6" s="46" t="s">
        <v>171</v>
      </c>
      <c r="C6" s="46"/>
      <c r="D6" s="46"/>
      <c r="E6" s="46"/>
      <c r="F6" s="45">
        <f t="shared" si="0"/>
        <v>0</v>
      </c>
      <c r="G6" s="46"/>
      <c r="I6" s="54" t="s">
        <v>72</v>
      </c>
      <c r="J6" s="51">
        <f>J12+(D5+D7)/2+D9</f>
        <v>204</v>
      </c>
      <c r="K6" s="52">
        <f t="shared" si="1"/>
        <v>3.4</v>
      </c>
    </row>
    <row r="7" spans="1:11">
      <c r="A7" s="46"/>
      <c r="B7" s="127" t="s">
        <v>73</v>
      </c>
      <c r="C7" s="45" t="s">
        <v>74</v>
      </c>
      <c r="D7" s="45">
        <v>120</v>
      </c>
      <c r="E7" s="45" t="s">
        <v>75</v>
      </c>
      <c r="F7" s="45">
        <f t="shared" si="0"/>
        <v>2</v>
      </c>
      <c r="G7" s="46"/>
      <c r="I7" s="55" t="s">
        <v>76</v>
      </c>
      <c r="J7" s="51">
        <f>J12+(D5+D7)/2+D15/2</f>
        <v>249</v>
      </c>
      <c r="K7" s="52">
        <f t="shared" si="1"/>
        <v>4.1500000000000004</v>
      </c>
    </row>
    <row r="8" spans="1:11">
      <c r="A8" s="46"/>
      <c r="B8" s="127"/>
      <c r="C8" s="45" t="s">
        <v>77</v>
      </c>
      <c r="D8" s="45">
        <v>120</v>
      </c>
      <c r="E8" s="45" t="s">
        <v>78</v>
      </c>
      <c r="F8" s="45">
        <f t="shared" si="0"/>
        <v>2</v>
      </c>
      <c r="G8" s="46"/>
      <c r="I8" s="56" t="s">
        <v>79</v>
      </c>
      <c r="J8" s="51">
        <f>J12+D8/2+D11</f>
        <v>204</v>
      </c>
      <c r="K8" s="52">
        <f t="shared" si="1"/>
        <v>3.4</v>
      </c>
    </row>
    <row r="9" spans="1:11">
      <c r="A9" s="46"/>
      <c r="B9" s="127"/>
      <c r="C9" s="45" t="s">
        <v>80</v>
      </c>
      <c r="D9" s="45">
        <v>60</v>
      </c>
      <c r="E9" s="45" t="s">
        <v>81</v>
      </c>
      <c r="F9" s="45">
        <f t="shared" si="0"/>
        <v>1</v>
      </c>
      <c r="G9" s="45" t="s">
        <v>82</v>
      </c>
      <c r="I9" s="49" t="s">
        <v>83</v>
      </c>
      <c r="J9" s="52">
        <f>SUM(J4:J8)</f>
        <v>1080</v>
      </c>
      <c r="K9" s="52">
        <f t="shared" si="1"/>
        <v>18</v>
      </c>
    </row>
    <row r="10" spans="1:11">
      <c r="A10" s="46"/>
      <c r="B10" s="127"/>
      <c r="C10" s="45" t="s">
        <v>84</v>
      </c>
      <c r="D10" s="45">
        <v>120</v>
      </c>
      <c r="E10" s="45" t="s">
        <v>85</v>
      </c>
      <c r="F10" s="45">
        <f t="shared" si="0"/>
        <v>2</v>
      </c>
      <c r="G10" s="45" t="s">
        <v>86</v>
      </c>
      <c r="I10" s="57" t="s">
        <v>87</v>
      </c>
      <c r="J10" s="52">
        <f>D19</f>
        <v>2400</v>
      </c>
      <c r="K10" s="52">
        <f>F19</f>
        <v>40</v>
      </c>
    </row>
    <row r="11" spans="1:11">
      <c r="A11" s="46"/>
      <c r="B11" s="127"/>
      <c r="C11" s="45" t="s">
        <v>88</v>
      </c>
      <c r="D11" s="45">
        <v>120</v>
      </c>
      <c r="E11" s="45" t="s">
        <v>89</v>
      </c>
      <c r="F11" s="45">
        <f t="shared" si="0"/>
        <v>2</v>
      </c>
      <c r="G11" s="45" t="s">
        <v>90</v>
      </c>
      <c r="J11" s="58"/>
    </row>
    <row r="12" spans="1:11">
      <c r="A12" s="46"/>
      <c r="B12" s="127"/>
      <c r="C12" s="45" t="s">
        <v>91</v>
      </c>
      <c r="D12" s="45">
        <v>90</v>
      </c>
      <c r="E12" s="45" t="s">
        <v>92</v>
      </c>
      <c r="F12" s="45">
        <f t="shared" si="0"/>
        <v>1.5</v>
      </c>
      <c r="G12" s="46"/>
      <c r="I12" s="59" t="s">
        <v>93</v>
      </c>
      <c r="J12" s="60">
        <f>(D3+D4+D14+D16+D18)/60</f>
        <v>24</v>
      </c>
    </row>
    <row r="13" spans="1:11">
      <c r="A13" s="46"/>
      <c r="B13" s="45"/>
      <c r="C13" s="46"/>
      <c r="D13" s="46"/>
      <c r="E13" s="46"/>
      <c r="F13" s="45">
        <f t="shared" si="0"/>
        <v>0</v>
      </c>
      <c r="G13" s="46"/>
      <c r="J13" s="58"/>
    </row>
    <row r="14" spans="1:11">
      <c r="A14" s="46"/>
      <c r="B14" s="127" t="s">
        <v>94</v>
      </c>
      <c r="C14" s="45" t="s">
        <v>95</v>
      </c>
      <c r="D14" s="45">
        <v>210</v>
      </c>
      <c r="E14" s="45" t="s">
        <v>64</v>
      </c>
      <c r="F14" s="45">
        <f t="shared" si="0"/>
        <v>3.5</v>
      </c>
      <c r="G14" s="46"/>
      <c r="I14" s="45" t="s">
        <v>62</v>
      </c>
      <c r="J14" s="58">
        <f>SUM(D3:D5)</f>
        <v>900</v>
      </c>
    </row>
    <row r="15" spans="1:11">
      <c r="A15" s="46"/>
      <c r="B15" s="127"/>
      <c r="C15" s="45" t="s">
        <v>87</v>
      </c>
      <c r="D15" s="45">
        <v>210</v>
      </c>
      <c r="E15" s="45" t="s">
        <v>96</v>
      </c>
      <c r="F15" s="45">
        <f t="shared" si="0"/>
        <v>3.5</v>
      </c>
      <c r="G15" s="46"/>
      <c r="I15" s="45" t="s">
        <v>73</v>
      </c>
      <c r="J15" s="58">
        <f>SUM(D7:D12)</f>
        <v>630</v>
      </c>
    </row>
    <row r="16" spans="1:11">
      <c r="A16" s="46"/>
      <c r="B16" s="127"/>
      <c r="C16" s="45" t="s">
        <v>97</v>
      </c>
      <c r="D16" s="45">
        <v>90</v>
      </c>
      <c r="E16" s="45" t="s">
        <v>64</v>
      </c>
      <c r="F16" s="45">
        <f t="shared" si="0"/>
        <v>1.5</v>
      </c>
      <c r="G16" s="46"/>
      <c r="I16" s="45" t="s">
        <v>94</v>
      </c>
      <c r="J16" s="61">
        <f>SUM(D14:D16)</f>
        <v>510</v>
      </c>
    </row>
    <row r="17" spans="1:11">
      <c r="A17" s="46"/>
      <c r="B17" s="46"/>
      <c r="C17" s="45"/>
      <c r="D17" s="45"/>
      <c r="E17" s="46"/>
      <c r="F17" s="45">
        <f t="shared" si="0"/>
        <v>0</v>
      </c>
      <c r="G17" s="46"/>
      <c r="I17" s="45" t="s">
        <v>98</v>
      </c>
      <c r="J17" s="61">
        <f>SUM(D18)</f>
        <v>360</v>
      </c>
    </row>
    <row r="18" spans="1:11">
      <c r="A18" s="46"/>
      <c r="B18" s="88" t="s">
        <v>98</v>
      </c>
      <c r="C18" s="45" t="s">
        <v>99</v>
      </c>
      <c r="D18" s="45">
        <v>360</v>
      </c>
      <c r="E18" s="45" t="s">
        <v>64</v>
      </c>
      <c r="F18" s="45">
        <f t="shared" si="0"/>
        <v>6</v>
      </c>
      <c r="G18" s="46"/>
      <c r="I18" s="2" t="s">
        <v>100</v>
      </c>
      <c r="J18" s="61">
        <f>SUM(J14:J17)</f>
        <v>2400</v>
      </c>
      <c r="K18" s="61">
        <f>J18/60</f>
        <v>40</v>
      </c>
    </row>
    <row r="19" spans="1:11">
      <c r="C19" s="3" t="s">
        <v>101</v>
      </c>
      <c r="D19" s="61">
        <f>SUM(D3:D18)</f>
        <v>2400</v>
      </c>
      <c r="E19" s="2" t="s">
        <v>102</v>
      </c>
      <c r="F19" s="62">
        <f>SUM(F3:F18)</f>
        <v>40</v>
      </c>
      <c r="H19" s="2"/>
    </row>
    <row r="21" spans="1:11">
      <c r="B21" s="42" t="s">
        <v>53</v>
      </c>
      <c r="C21" s="42" t="s">
        <v>54</v>
      </c>
      <c r="D21" s="42" t="s">
        <v>103</v>
      </c>
      <c r="E21" s="42" t="s">
        <v>56</v>
      </c>
      <c r="F21" s="42" t="s">
        <v>57</v>
      </c>
      <c r="G21" s="42" t="s">
        <v>58</v>
      </c>
    </row>
    <row r="22" spans="1:11">
      <c r="A22" s="63" t="s">
        <v>104</v>
      </c>
      <c r="B22" s="64" t="s">
        <v>105</v>
      </c>
      <c r="C22" s="65"/>
      <c r="D22" s="64" t="s">
        <v>106</v>
      </c>
      <c r="E22" s="65"/>
      <c r="F22" s="65"/>
      <c r="G22" s="65"/>
    </row>
    <row r="23" spans="1:11">
      <c r="A23" s="65"/>
      <c r="B23" s="128" t="s">
        <v>73</v>
      </c>
      <c r="C23" s="64" t="s">
        <v>74</v>
      </c>
      <c r="D23" s="64">
        <v>120</v>
      </c>
      <c r="E23" s="64" t="s">
        <v>75</v>
      </c>
      <c r="F23" s="64">
        <f>D23:D41/60</f>
        <v>2</v>
      </c>
      <c r="G23" s="65"/>
      <c r="I23" s="48"/>
      <c r="J23" s="49" t="s">
        <v>65</v>
      </c>
      <c r="K23" s="49" t="s">
        <v>66</v>
      </c>
    </row>
    <row r="24" spans="1:11">
      <c r="A24" s="65"/>
      <c r="B24" s="128"/>
      <c r="C24" s="64" t="s">
        <v>77</v>
      </c>
      <c r="D24" s="64">
        <v>120</v>
      </c>
      <c r="E24" s="64" t="s">
        <v>78</v>
      </c>
      <c r="F24" s="64">
        <f t="shared" ref="F24:F28" si="2">D24/60</f>
        <v>2</v>
      </c>
      <c r="G24" s="65"/>
      <c r="I24" s="50" t="s">
        <v>68</v>
      </c>
      <c r="J24" s="51">
        <f>J32+D28/2+D30</f>
        <v>381.5</v>
      </c>
      <c r="K24" s="52">
        <f t="shared" ref="K24:K29" si="3">J24/60</f>
        <v>6.3583333333333334</v>
      </c>
    </row>
    <row r="25" spans="1:11">
      <c r="A25" s="65"/>
      <c r="B25" s="128"/>
      <c r="C25" s="64" t="s">
        <v>80</v>
      </c>
      <c r="D25" s="64">
        <v>30</v>
      </c>
      <c r="E25" s="65"/>
      <c r="F25" s="64">
        <f t="shared" si="2"/>
        <v>0.5</v>
      </c>
      <c r="G25" s="65"/>
      <c r="I25" s="53" t="s">
        <v>71</v>
      </c>
      <c r="J25" s="51">
        <f>J32+D32+D35/2</f>
        <v>501.5</v>
      </c>
      <c r="K25" s="52">
        <f t="shared" si="3"/>
        <v>8.3583333333333325</v>
      </c>
    </row>
    <row r="26" spans="1:11">
      <c r="A26" s="65"/>
      <c r="B26" s="128"/>
      <c r="C26" s="64" t="s">
        <v>107</v>
      </c>
      <c r="D26" s="64">
        <v>240</v>
      </c>
      <c r="E26" s="64" t="s">
        <v>64</v>
      </c>
      <c r="F26" s="64">
        <f t="shared" si="2"/>
        <v>4</v>
      </c>
      <c r="G26" s="64" t="s">
        <v>108</v>
      </c>
      <c r="I26" s="54" t="s">
        <v>72</v>
      </c>
      <c r="J26" s="51">
        <f>J32+(D25+D27)/2+D29</f>
        <v>186.5</v>
      </c>
      <c r="K26" s="52">
        <f t="shared" si="3"/>
        <v>3.1083333333333334</v>
      </c>
    </row>
    <row r="27" spans="1:11">
      <c r="A27" s="65"/>
      <c r="B27" s="128"/>
      <c r="C27" s="64" t="s">
        <v>109</v>
      </c>
      <c r="D27" s="64">
        <v>240</v>
      </c>
      <c r="E27" s="64" t="s">
        <v>64</v>
      </c>
      <c r="F27" s="64">
        <f t="shared" si="2"/>
        <v>4</v>
      </c>
      <c r="G27" s="64" t="s">
        <v>110</v>
      </c>
      <c r="I27" s="55" t="s">
        <v>76</v>
      </c>
      <c r="J27" s="51">
        <f>J32+(D25+D27)/2+D35/2</f>
        <v>336.5</v>
      </c>
      <c r="K27" s="52">
        <f t="shared" si="3"/>
        <v>5.6083333333333334</v>
      </c>
    </row>
    <row r="28" spans="1:11">
      <c r="A28" s="65"/>
      <c r="B28" s="128"/>
      <c r="C28" s="64" t="s">
        <v>91</v>
      </c>
      <c r="D28" s="64">
        <v>60</v>
      </c>
      <c r="E28" s="64" t="s">
        <v>92</v>
      </c>
      <c r="F28" s="64">
        <f t="shared" si="2"/>
        <v>1</v>
      </c>
      <c r="G28" s="65"/>
      <c r="I28" s="56" t="s">
        <v>79</v>
      </c>
      <c r="J28" s="51">
        <f>J32+D28/2+D31</f>
        <v>381.5</v>
      </c>
      <c r="K28" s="52">
        <f t="shared" si="3"/>
        <v>6.3583333333333334</v>
      </c>
    </row>
    <row r="29" spans="1:11">
      <c r="A29" s="65"/>
      <c r="B29" s="65"/>
      <c r="C29" s="65"/>
      <c r="D29" s="65"/>
      <c r="E29" s="65"/>
      <c r="F29" s="64"/>
      <c r="G29" s="65"/>
      <c r="I29" s="49" t="s">
        <v>83</v>
      </c>
      <c r="J29" s="52">
        <f>SUM(J24:J28)</f>
        <v>1787.5</v>
      </c>
      <c r="K29" s="52">
        <f t="shared" si="3"/>
        <v>29.791666666666668</v>
      </c>
    </row>
    <row r="30" spans="1:11">
      <c r="A30" s="65"/>
      <c r="B30" s="128" t="s">
        <v>111</v>
      </c>
      <c r="C30" s="64" t="s">
        <v>112</v>
      </c>
      <c r="D30" s="64">
        <v>300</v>
      </c>
      <c r="E30" s="64" t="s">
        <v>113</v>
      </c>
      <c r="F30" s="64">
        <f t="shared" ref="F30:F39" si="4">D30/60</f>
        <v>5</v>
      </c>
      <c r="G30" s="65"/>
      <c r="I30" s="57" t="s">
        <v>87</v>
      </c>
      <c r="J30" s="52">
        <f>D43</f>
        <v>0</v>
      </c>
      <c r="K30" s="52">
        <f>F43</f>
        <v>0</v>
      </c>
    </row>
    <row r="31" spans="1:11">
      <c r="A31" s="65"/>
      <c r="B31" s="128"/>
      <c r="C31" s="64" t="s">
        <v>114</v>
      </c>
      <c r="D31" s="64">
        <v>300</v>
      </c>
      <c r="E31" s="64" t="s">
        <v>113</v>
      </c>
      <c r="F31" s="64">
        <f t="shared" si="4"/>
        <v>5</v>
      </c>
      <c r="G31" s="65"/>
      <c r="J31" s="58"/>
    </row>
    <row r="32" spans="1:11">
      <c r="A32" s="65"/>
      <c r="B32" s="128"/>
      <c r="C32" s="64" t="s">
        <v>115</v>
      </c>
      <c r="D32" s="64">
        <v>300</v>
      </c>
      <c r="E32" s="64" t="s">
        <v>116</v>
      </c>
      <c r="F32" s="64">
        <f t="shared" si="4"/>
        <v>5</v>
      </c>
      <c r="G32" s="65"/>
      <c r="I32" s="59" t="s">
        <v>93</v>
      </c>
      <c r="J32" s="60">
        <f>(D30+D31+D32+D33+D34+D35+D37+D41+D38)/60</f>
        <v>51.5</v>
      </c>
    </row>
    <row r="33" spans="1:14">
      <c r="A33" s="65"/>
      <c r="B33" s="128"/>
      <c r="C33" s="64" t="s">
        <v>117</v>
      </c>
      <c r="D33" s="64">
        <v>300</v>
      </c>
      <c r="E33" s="64" t="s">
        <v>92</v>
      </c>
      <c r="F33" s="64">
        <f t="shared" si="4"/>
        <v>5</v>
      </c>
      <c r="G33" s="65"/>
    </row>
    <row r="34" spans="1:14">
      <c r="A34" s="65"/>
      <c r="B34" s="128"/>
      <c r="C34" s="64" t="s">
        <v>118</v>
      </c>
      <c r="D34" s="64">
        <v>300</v>
      </c>
      <c r="E34" s="64" t="s">
        <v>64</v>
      </c>
      <c r="F34" s="64">
        <f t="shared" si="4"/>
        <v>5</v>
      </c>
      <c r="G34" s="64" t="s">
        <v>119</v>
      </c>
      <c r="I34" s="2" t="s">
        <v>104</v>
      </c>
      <c r="J34" s="43" t="s">
        <v>103</v>
      </c>
    </row>
    <row r="35" spans="1:14">
      <c r="A35" s="65"/>
      <c r="B35" s="128"/>
      <c r="C35" s="64" t="s">
        <v>120</v>
      </c>
      <c r="D35" s="64">
        <v>300</v>
      </c>
      <c r="E35" s="64" t="s">
        <v>64</v>
      </c>
      <c r="F35" s="64">
        <f t="shared" si="4"/>
        <v>5</v>
      </c>
      <c r="G35" s="65"/>
      <c r="I35" s="64" t="s">
        <v>73</v>
      </c>
      <c r="J35" s="2">
        <v>810</v>
      </c>
    </row>
    <row r="36" spans="1:14">
      <c r="A36" s="65"/>
      <c r="B36" s="64"/>
      <c r="C36" s="64"/>
      <c r="D36" s="64"/>
      <c r="E36" s="64"/>
      <c r="F36" s="64">
        <f t="shared" si="4"/>
        <v>0</v>
      </c>
      <c r="G36" s="65"/>
      <c r="I36" s="64" t="s">
        <v>111</v>
      </c>
      <c r="J36" s="61">
        <f>SUM(D30:D35)</f>
        <v>1800</v>
      </c>
    </row>
    <row r="37" spans="1:14">
      <c r="A37" s="65"/>
      <c r="B37" s="128" t="s">
        <v>121</v>
      </c>
      <c r="C37" s="64" t="s">
        <v>122</v>
      </c>
      <c r="D37" s="64">
        <v>120</v>
      </c>
      <c r="E37" s="64" t="s">
        <v>64</v>
      </c>
      <c r="F37" s="64">
        <f t="shared" si="4"/>
        <v>2</v>
      </c>
      <c r="G37" s="65"/>
      <c r="I37" s="64" t="s">
        <v>121</v>
      </c>
      <c r="J37" s="61">
        <f>SUM(D37+D38)</f>
        <v>1260</v>
      </c>
    </row>
    <row r="38" spans="1:14">
      <c r="A38" s="65"/>
      <c r="B38" s="128"/>
      <c r="C38" s="64" t="s">
        <v>123</v>
      </c>
      <c r="D38" s="64">
        <v>1140</v>
      </c>
      <c r="E38" s="64" t="s">
        <v>64</v>
      </c>
      <c r="F38" s="64">
        <f t="shared" si="4"/>
        <v>19</v>
      </c>
      <c r="G38" s="65"/>
      <c r="I38" s="64" t="s">
        <v>99</v>
      </c>
      <c r="J38" s="61">
        <f>D39</f>
        <v>300</v>
      </c>
    </row>
    <row r="39" spans="1:14">
      <c r="A39" s="65"/>
      <c r="B39" s="128"/>
      <c r="C39" s="64" t="s">
        <v>99</v>
      </c>
      <c r="D39" s="64">
        <v>300</v>
      </c>
      <c r="E39" s="64" t="s">
        <v>64</v>
      </c>
      <c r="F39" s="64">
        <f t="shared" si="4"/>
        <v>5</v>
      </c>
      <c r="G39" s="65"/>
      <c r="I39" s="64" t="s">
        <v>94</v>
      </c>
      <c r="J39" s="61">
        <f>D41</f>
        <v>30</v>
      </c>
    </row>
    <row r="40" spans="1:14">
      <c r="A40" s="65"/>
      <c r="B40" s="64"/>
      <c r="C40" s="64"/>
      <c r="D40" s="64"/>
      <c r="E40" s="64"/>
      <c r="F40" s="64"/>
      <c r="G40" s="65"/>
      <c r="I40" s="2" t="s">
        <v>100</v>
      </c>
      <c r="J40" s="61">
        <f>SUM(J35:J39)</f>
        <v>4200</v>
      </c>
      <c r="K40" s="61">
        <f>J40/60</f>
        <v>70</v>
      </c>
    </row>
    <row r="41" spans="1:14">
      <c r="A41" s="65"/>
      <c r="B41" s="89" t="s">
        <v>94</v>
      </c>
      <c r="C41" s="64" t="s">
        <v>124</v>
      </c>
      <c r="D41" s="64">
        <v>30</v>
      </c>
      <c r="E41" s="64" t="s">
        <v>64</v>
      </c>
      <c r="F41" s="64">
        <f>D41/60</f>
        <v>0.5</v>
      </c>
      <c r="G41" s="65"/>
    </row>
    <row r="42" spans="1:14">
      <c r="C42" s="3" t="s">
        <v>101</v>
      </c>
      <c r="D42" s="61">
        <f>SUM(D23:D41)</f>
        <v>4200</v>
      </c>
      <c r="E42" s="2" t="s">
        <v>125</v>
      </c>
      <c r="F42" s="66">
        <f>SUM(F23:F41)</f>
        <v>70</v>
      </c>
      <c r="G42" s="43"/>
      <c r="H42" s="2"/>
    </row>
    <row r="44" spans="1:14">
      <c r="B44" s="42" t="s">
        <v>53</v>
      </c>
      <c r="C44" s="42" t="s">
        <v>54</v>
      </c>
      <c r="D44" s="42" t="s">
        <v>103</v>
      </c>
      <c r="E44" s="42" t="s">
        <v>56</v>
      </c>
      <c r="F44" s="42" t="s">
        <v>57</v>
      </c>
      <c r="G44" s="67" t="s">
        <v>58</v>
      </c>
    </row>
    <row r="45" spans="1:14">
      <c r="A45" s="42" t="s">
        <v>126</v>
      </c>
      <c r="B45" s="68" t="s">
        <v>105</v>
      </c>
      <c r="C45" s="69"/>
      <c r="D45" s="68" t="s">
        <v>127</v>
      </c>
      <c r="E45" s="69"/>
      <c r="F45" s="69"/>
      <c r="G45" s="69"/>
    </row>
    <row r="46" spans="1:14">
      <c r="A46" s="69"/>
      <c r="B46" s="129" t="s">
        <v>73</v>
      </c>
      <c r="C46" s="68" t="s">
        <v>74</v>
      </c>
      <c r="D46" s="68">
        <v>120</v>
      </c>
      <c r="E46" s="68" t="s">
        <v>70</v>
      </c>
      <c r="F46" s="68">
        <f t="shared" ref="F46:F54" si="5">D46/60</f>
        <v>2</v>
      </c>
      <c r="G46" s="69"/>
    </row>
    <row r="47" spans="1:14">
      <c r="A47" s="69"/>
      <c r="B47" s="129"/>
      <c r="C47" s="68" t="s">
        <v>77</v>
      </c>
      <c r="D47" s="68">
        <v>120</v>
      </c>
      <c r="E47" s="68" t="s">
        <v>116</v>
      </c>
      <c r="F47" s="68">
        <f t="shared" si="5"/>
        <v>2</v>
      </c>
      <c r="G47" s="69"/>
      <c r="N47" s="2" t="s">
        <v>128</v>
      </c>
    </row>
    <row r="48" spans="1:14">
      <c r="A48" s="69"/>
      <c r="B48" s="129"/>
      <c r="C48" s="68" t="s">
        <v>80</v>
      </c>
      <c r="D48" s="68">
        <v>30</v>
      </c>
      <c r="E48" s="68" t="s">
        <v>81</v>
      </c>
      <c r="F48" s="68">
        <f t="shared" si="5"/>
        <v>0.5</v>
      </c>
      <c r="G48" s="69"/>
      <c r="M48" s="49" t="s">
        <v>129</v>
      </c>
      <c r="N48" s="2" t="s">
        <v>130</v>
      </c>
    </row>
    <row r="49" spans="1:13">
      <c r="A49" s="69"/>
      <c r="B49" s="129"/>
      <c r="C49" s="68" t="s">
        <v>131</v>
      </c>
      <c r="D49" s="68">
        <v>240</v>
      </c>
      <c r="E49" s="68" t="s">
        <v>92</v>
      </c>
      <c r="F49" s="68">
        <f t="shared" si="5"/>
        <v>4</v>
      </c>
      <c r="G49" s="69"/>
      <c r="I49" s="2" t="s">
        <v>126</v>
      </c>
      <c r="J49" s="2" t="s">
        <v>103</v>
      </c>
      <c r="M49" s="49" t="s">
        <v>132</v>
      </c>
    </row>
    <row r="50" spans="1:13">
      <c r="A50" s="69"/>
      <c r="B50" s="129"/>
      <c r="C50" s="68" t="s">
        <v>133</v>
      </c>
      <c r="D50" s="68">
        <v>120</v>
      </c>
      <c r="E50" s="68" t="s">
        <v>134</v>
      </c>
      <c r="F50" s="68">
        <f t="shared" si="5"/>
        <v>2</v>
      </c>
      <c r="G50" s="69"/>
      <c r="I50" s="68" t="s">
        <v>73</v>
      </c>
      <c r="J50" s="2">
        <v>690</v>
      </c>
      <c r="M50" s="49" t="s">
        <v>135</v>
      </c>
    </row>
    <row r="51" spans="1:13">
      <c r="A51" s="69"/>
      <c r="B51" s="129"/>
      <c r="C51" s="68" t="s">
        <v>91</v>
      </c>
      <c r="D51" s="68">
        <v>60</v>
      </c>
      <c r="E51" s="68" t="s">
        <v>92</v>
      </c>
      <c r="F51" s="68">
        <f t="shared" si="5"/>
        <v>1</v>
      </c>
      <c r="G51" s="69"/>
      <c r="I51" s="68" t="s">
        <v>136</v>
      </c>
      <c r="J51" s="61">
        <f>SUM(D53:D54)</f>
        <v>480</v>
      </c>
      <c r="M51" s="49" t="s">
        <v>137</v>
      </c>
    </row>
    <row r="52" spans="1:13">
      <c r="A52" s="69"/>
      <c r="B52" s="69"/>
      <c r="C52" s="69"/>
      <c r="D52" s="69"/>
      <c r="E52" s="69"/>
      <c r="F52" s="68">
        <f t="shared" si="5"/>
        <v>0</v>
      </c>
      <c r="G52" s="69"/>
      <c r="I52" s="68" t="s">
        <v>111</v>
      </c>
      <c r="J52" s="2">
        <v>1800</v>
      </c>
      <c r="M52" s="49" t="s">
        <v>138</v>
      </c>
    </row>
    <row r="53" spans="1:13">
      <c r="A53" s="69"/>
      <c r="B53" s="129" t="s">
        <v>136</v>
      </c>
      <c r="C53" s="68" t="s">
        <v>139</v>
      </c>
      <c r="D53" s="68">
        <v>240</v>
      </c>
      <c r="E53" s="68" t="s">
        <v>64</v>
      </c>
      <c r="F53" s="68">
        <f t="shared" si="5"/>
        <v>4</v>
      </c>
      <c r="G53" s="69"/>
      <c r="I53" s="68" t="s">
        <v>121</v>
      </c>
      <c r="J53" s="61">
        <f t="shared" ref="J53:J54" si="6">D58</f>
        <v>1200</v>
      </c>
      <c r="M53" s="49" t="s">
        <v>140</v>
      </c>
    </row>
    <row r="54" spans="1:13">
      <c r="A54" s="69"/>
      <c r="B54" s="129"/>
      <c r="C54" s="68" t="s">
        <v>141</v>
      </c>
      <c r="D54" s="68">
        <v>240</v>
      </c>
      <c r="E54" s="68" t="s">
        <v>64</v>
      </c>
      <c r="F54" s="68">
        <f t="shared" si="5"/>
        <v>4</v>
      </c>
      <c r="G54" s="69"/>
      <c r="I54" s="68" t="s">
        <v>99</v>
      </c>
      <c r="J54" s="61">
        <f t="shared" si="6"/>
        <v>300</v>
      </c>
      <c r="M54" s="49" t="s">
        <v>142</v>
      </c>
    </row>
    <row r="55" spans="1:13">
      <c r="A55" s="69"/>
      <c r="B55" s="69"/>
      <c r="C55" s="69"/>
      <c r="D55" s="69"/>
      <c r="E55" s="69"/>
      <c r="F55" s="68"/>
      <c r="G55" s="69"/>
      <c r="I55" s="68" t="s">
        <v>94</v>
      </c>
      <c r="J55" s="61">
        <f>D61</f>
        <v>30</v>
      </c>
      <c r="M55" s="49" t="s">
        <v>143</v>
      </c>
    </row>
    <row r="56" spans="1:13">
      <c r="A56" s="69"/>
      <c r="B56" s="91" t="s">
        <v>111</v>
      </c>
      <c r="C56" s="68" t="s">
        <v>144</v>
      </c>
      <c r="D56" s="68">
        <v>1800</v>
      </c>
      <c r="E56" s="68" t="s">
        <v>64</v>
      </c>
      <c r="F56" s="68">
        <v>30</v>
      </c>
      <c r="G56" s="69"/>
      <c r="I56" s="2"/>
      <c r="M56" s="49" t="s">
        <v>145</v>
      </c>
    </row>
    <row r="57" spans="1:13">
      <c r="A57" s="69"/>
      <c r="B57" s="69"/>
      <c r="C57" s="69"/>
      <c r="D57" s="69"/>
      <c r="E57" s="69"/>
      <c r="F57" s="68">
        <f t="shared" ref="F57:F61" si="7">D57/60</f>
        <v>0</v>
      </c>
      <c r="G57" s="69"/>
      <c r="I57" s="2" t="s">
        <v>100</v>
      </c>
      <c r="J57" s="61">
        <f>SUM(J50:J55)</f>
        <v>4500</v>
      </c>
      <c r="K57" s="61">
        <f>J57/60</f>
        <v>75</v>
      </c>
      <c r="M57" s="49" t="s">
        <v>146</v>
      </c>
    </row>
    <row r="58" spans="1:13">
      <c r="A58" s="69"/>
      <c r="B58" s="129" t="s">
        <v>121</v>
      </c>
      <c r="C58" s="68" t="s">
        <v>123</v>
      </c>
      <c r="D58" s="68">
        <v>1200</v>
      </c>
      <c r="E58" s="68" t="s">
        <v>64</v>
      </c>
      <c r="F58" s="68">
        <f t="shared" si="7"/>
        <v>20</v>
      </c>
      <c r="G58" s="69"/>
      <c r="M58" s="49" t="s">
        <v>147</v>
      </c>
    </row>
    <row r="59" spans="1:13">
      <c r="A59" s="69"/>
      <c r="B59" s="129"/>
      <c r="C59" s="68" t="s">
        <v>99</v>
      </c>
      <c r="D59" s="68">
        <v>300</v>
      </c>
      <c r="E59" s="69"/>
      <c r="F59" s="68">
        <f t="shared" si="7"/>
        <v>5</v>
      </c>
      <c r="G59" s="69"/>
      <c r="M59" s="49" t="s">
        <v>148</v>
      </c>
    </row>
    <row r="60" spans="1:13">
      <c r="A60" s="69"/>
      <c r="B60" s="69"/>
      <c r="C60" s="69"/>
      <c r="D60" s="69"/>
      <c r="E60" s="69"/>
      <c r="F60" s="68">
        <f t="shared" si="7"/>
        <v>0</v>
      </c>
      <c r="G60" s="69"/>
      <c r="M60" s="49" t="s">
        <v>149</v>
      </c>
    </row>
    <row r="61" spans="1:13">
      <c r="A61" s="69"/>
      <c r="B61" s="90" t="s">
        <v>94</v>
      </c>
      <c r="C61" s="68" t="s">
        <v>124</v>
      </c>
      <c r="D61" s="68">
        <v>30</v>
      </c>
      <c r="E61" s="69"/>
      <c r="F61" s="68">
        <f t="shared" si="7"/>
        <v>0.5</v>
      </c>
      <c r="G61" s="69"/>
      <c r="M61" s="49" t="s">
        <v>150</v>
      </c>
    </row>
    <row r="62" spans="1:13">
      <c r="C62" s="3" t="s">
        <v>101</v>
      </c>
      <c r="D62" s="61">
        <f>SUM(D46:D61)</f>
        <v>4500</v>
      </c>
      <c r="E62" s="2" t="s">
        <v>125</v>
      </c>
      <c r="F62" s="61">
        <f>SUM(F45:F61)</f>
        <v>75</v>
      </c>
      <c r="H62" s="2"/>
      <c r="M62" s="49" t="s">
        <v>151</v>
      </c>
    </row>
    <row r="63" spans="1:13">
      <c r="H63" s="2"/>
      <c r="M63" s="49" t="s">
        <v>152</v>
      </c>
    </row>
    <row r="64" spans="1:13">
      <c r="B64" s="42" t="s">
        <v>53</v>
      </c>
      <c r="C64" s="42" t="s">
        <v>54</v>
      </c>
      <c r="D64" s="42" t="s">
        <v>153</v>
      </c>
      <c r="E64" s="42" t="s">
        <v>56</v>
      </c>
      <c r="F64" s="42" t="s">
        <v>57</v>
      </c>
      <c r="G64" s="67" t="s">
        <v>58</v>
      </c>
      <c r="M64" s="49" t="s">
        <v>154</v>
      </c>
    </row>
    <row r="65" spans="1:11">
      <c r="A65" s="42" t="s">
        <v>155</v>
      </c>
      <c r="B65" s="70" t="s">
        <v>156</v>
      </c>
      <c r="C65" s="71"/>
      <c r="D65" s="70" t="s">
        <v>157</v>
      </c>
      <c r="E65" s="71"/>
      <c r="F65" s="71"/>
      <c r="G65" s="71"/>
    </row>
    <row r="66" spans="1:11">
      <c r="A66" s="71"/>
      <c r="B66" s="125" t="s">
        <v>73</v>
      </c>
      <c r="C66" s="70" t="s">
        <v>74</v>
      </c>
      <c r="D66" s="70">
        <v>120</v>
      </c>
      <c r="E66" s="70" t="s">
        <v>70</v>
      </c>
      <c r="F66" s="70">
        <f t="shared" ref="F66:F68" si="8">D66:D81/60</f>
        <v>2</v>
      </c>
      <c r="G66" s="71"/>
    </row>
    <row r="67" spans="1:11">
      <c r="A67" s="71"/>
      <c r="B67" s="125"/>
      <c r="C67" s="70" t="s">
        <v>77</v>
      </c>
      <c r="D67" s="70">
        <v>120</v>
      </c>
      <c r="E67" s="70" t="s">
        <v>116</v>
      </c>
      <c r="F67" s="70">
        <f t="shared" si="8"/>
        <v>2</v>
      </c>
      <c r="G67" s="71"/>
    </row>
    <row r="68" spans="1:11">
      <c r="A68" s="71"/>
      <c r="B68" s="125"/>
      <c r="C68" s="70" t="s">
        <v>80</v>
      </c>
      <c r="D68" s="70">
        <v>30</v>
      </c>
      <c r="E68" s="70" t="s">
        <v>81</v>
      </c>
      <c r="F68" s="70">
        <f t="shared" si="8"/>
        <v>0.5</v>
      </c>
      <c r="G68" s="71"/>
    </row>
    <row r="69" spans="1:11">
      <c r="A69" s="71"/>
      <c r="B69" s="125"/>
      <c r="C69" s="70" t="s">
        <v>109</v>
      </c>
      <c r="D69" s="70">
        <v>240</v>
      </c>
      <c r="E69" s="70"/>
      <c r="F69" s="70">
        <f t="shared" ref="F69:F74" si="9">D69/60</f>
        <v>4</v>
      </c>
      <c r="G69" s="71"/>
    </row>
    <row r="70" spans="1:11">
      <c r="A70" s="71"/>
      <c r="B70" s="125"/>
      <c r="C70" s="70" t="s">
        <v>158</v>
      </c>
      <c r="D70" s="70">
        <v>300</v>
      </c>
      <c r="E70" s="70" t="s">
        <v>64</v>
      </c>
      <c r="F70" s="70">
        <f t="shared" si="9"/>
        <v>5</v>
      </c>
      <c r="G70" s="71"/>
    </row>
    <row r="71" spans="1:11">
      <c r="A71" s="71"/>
      <c r="B71" s="125"/>
      <c r="C71" s="70" t="s">
        <v>91</v>
      </c>
      <c r="D71" s="70">
        <v>60</v>
      </c>
      <c r="E71" s="70" t="s">
        <v>92</v>
      </c>
      <c r="F71" s="70">
        <f t="shared" si="9"/>
        <v>1</v>
      </c>
      <c r="G71" s="71"/>
      <c r="I71" s="2" t="s">
        <v>155</v>
      </c>
      <c r="J71" s="2" t="s">
        <v>103</v>
      </c>
    </row>
    <row r="72" spans="1:11">
      <c r="A72" s="71"/>
      <c r="B72" s="71"/>
      <c r="C72" s="71"/>
      <c r="D72" s="70"/>
      <c r="E72" s="71"/>
      <c r="F72" s="70">
        <f t="shared" si="9"/>
        <v>0</v>
      </c>
      <c r="G72" s="71"/>
      <c r="I72" s="68" t="s">
        <v>73</v>
      </c>
      <c r="J72" s="2">
        <v>870</v>
      </c>
    </row>
    <row r="73" spans="1:11">
      <c r="A73" s="71"/>
      <c r="B73" s="125" t="s">
        <v>159</v>
      </c>
      <c r="C73" s="70" t="s">
        <v>160</v>
      </c>
      <c r="D73" s="70">
        <v>700</v>
      </c>
      <c r="E73" s="70" t="s">
        <v>64</v>
      </c>
      <c r="F73" s="70">
        <f t="shared" si="9"/>
        <v>11.666666666666666</v>
      </c>
      <c r="G73" s="71"/>
      <c r="I73" s="68" t="s">
        <v>161</v>
      </c>
      <c r="J73" s="61">
        <f>SUM(D73:D74)</f>
        <v>1400</v>
      </c>
    </row>
    <row r="74" spans="1:11">
      <c r="A74" s="71"/>
      <c r="B74" s="125"/>
      <c r="C74" s="70" t="s">
        <v>120</v>
      </c>
      <c r="D74" s="70">
        <v>700</v>
      </c>
      <c r="E74" s="70" t="s">
        <v>64</v>
      </c>
      <c r="F74" s="70">
        <f t="shared" si="9"/>
        <v>11.666666666666666</v>
      </c>
      <c r="G74" s="71"/>
      <c r="I74" s="68" t="s">
        <v>111</v>
      </c>
      <c r="J74" s="2">
        <v>1200</v>
      </c>
    </row>
    <row r="75" spans="1:11">
      <c r="A75" s="71"/>
      <c r="B75" s="71"/>
      <c r="C75" s="71"/>
      <c r="D75" s="70"/>
      <c r="E75" s="71"/>
      <c r="F75" s="70"/>
      <c r="G75" s="71"/>
      <c r="I75" s="68" t="s">
        <v>121</v>
      </c>
      <c r="J75" s="61">
        <f t="shared" ref="J75:J76" si="10">D78</f>
        <v>1000</v>
      </c>
    </row>
    <row r="76" spans="1:11">
      <c r="A76" s="71"/>
      <c r="B76" s="92" t="s">
        <v>111</v>
      </c>
      <c r="C76" s="70" t="s">
        <v>144</v>
      </c>
      <c r="D76" s="70">
        <v>1200</v>
      </c>
      <c r="E76" s="70" t="s">
        <v>64</v>
      </c>
      <c r="F76" s="70">
        <f t="shared" ref="F76:F81" si="11">D76/60</f>
        <v>20</v>
      </c>
      <c r="G76" s="71"/>
      <c r="I76" s="68" t="s">
        <v>99</v>
      </c>
      <c r="J76" s="61">
        <f t="shared" si="10"/>
        <v>400</v>
      </c>
    </row>
    <row r="77" spans="1:11">
      <c r="A77" s="71"/>
      <c r="B77" s="71"/>
      <c r="C77" s="71"/>
      <c r="D77" s="71"/>
      <c r="E77" s="71"/>
      <c r="F77" s="70">
        <f t="shared" si="11"/>
        <v>0</v>
      </c>
      <c r="G77" s="71"/>
      <c r="I77" s="68" t="s">
        <v>94</v>
      </c>
      <c r="J77" s="61">
        <f>D81</f>
        <v>60</v>
      </c>
    </row>
    <row r="78" spans="1:11">
      <c r="A78" s="71"/>
      <c r="B78" s="125" t="s">
        <v>121</v>
      </c>
      <c r="C78" s="70" t="s">
        <v>123</v>
      </c>
      <c r="D78" s="70">
        <v>1000</v>
      </c>
      <c r="E78" s="70" t="s">
        <v>64</v>
      </c>
      <c r="F78" s="70">
        <f t="shared" si="11"/>
        <v>16.666666666666668</v>
      </c>
      <c r="G78" s="71"/>
      <c r="I78" s="2" t="s">
        <v>100</v>
      </c>
      <c r="J78" s="61">
        <f>SUM(J72:J77)</f>
        <v>4930</v>
      </c>
      <c r="K78" s="61">
        <f>J78/60</f>
        <v>82.166666666666671</v>
      </c>
    </row>
    <row r="79" spans="1:11">
      <c r="A79" s="71"/>
      <c r="B79" s="125"/>
      <c r="C79" s="70" t="s">
        <v>99</v>
      </c>
      <c r="D79" s="70">
        <v>400</v>
      </c>
      <c r="E79" s="70" t="s">
        <v>64</v>
      </c>
      <c r="F79" s="70">
        <f t="shared" si="11"/>
        <v>6.666666666666667</v>
      </c>
      <c r="G79" s="71"/>
    </row>
    <row r="80" spans="1:11">
      <c r="A80" s="71"/>
      <c r="B80" s="71"/>
      <c r="C80" s="71"/>
      <c r="D80" s="71"/>
      <c r="E80" s="71"/>
      <c r="F80" s="70">
        <f t="shared" si="11"/>
        <v>0</v>
      </c>
      <c r="G80" s="71"/>
    </row>
    <row r="81" spans="1:10">
      <c r="A81" s="71"/>
      <c r="B81" s="92" t="s">
        <v>94</v>
      </c>
      <c r="C81" s="70" t="s">
        <v>124</v>
      </c>
      <c r="D81" s="70">
        <v>60</v>
      </c>
      <c r="E81" s="71"/>
      <c r="F81" s="70">
        <f t="shared" si="11"/>
        <v>1</v>
      </c>
      <c r="G81" s="71"/>
    </row>
    <row r="82" spans="1:10">
      <c r="C82" s="3" t="s">
        <v>101</v>
      </c>
      <c r="D82" s="61">
        <f>SUM(D66:D81)</f>
        <v>4930</v>
      </c>
      <c r="E82" s="2" t="s">
        <v>125</v>
      </c>
      <c r="F82" s="61">
        <f>SUM(F66:F81)</f>
        <v>82.166666666666671</v>
      </c>
      <c r="H82" s="2" t="s">
        <v>87</v>
      </c>
    </row>
    <row r="85" spans="1:10">
      <c r="I85" s="2" t="s">
        <v>162</v>
      </c>
      <c r="J85" s="61">
        <f>K18+K40+K57+K78</f>
        <v>267.16666666666669</v>
      </c>
    </row>
  </sheetData>
  <mergeCells count="12">
    <mergeCell ref="B78:B79"/>
    <mergeCell ref="B3:B5"/>
    <mergeCell ref="B7:B12"/>
    <mergeCell ref="B14:B16"/>
    <mergeCell ref="B23:B28"/>
    <mergeCell ref="B30:B35"/>
    <mergeCell ref="B37:B39"/>
    <mergeCell ref="B46:B51"/>
    <mergeCell ref="B53:B54"/>
    <mergeCell ref="B58:B59"/>
    <mergeCell ref="B66:B71"/>
    <mergeCell ref="B73:B74"/>
  </mergeCells>
  <conditionalFormatting sqref="I10 I30">
    <cfRule type="colorScale" priority="1">
      <colorScale>
        <cfvo type="min"/>
        <cfvo type="max"/>
        <color rgb="FFB6D7A8"/>
        <color rgb="FFFFFFFF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  <pageSetUpPr fitToPage="1"/>
  </sheetPr>
  <dimension ref="A1:F18"/>
  <sheetViews>
    <sheetView workbookViewId="0">
      <selection activeCell="A13" sqref="A13:A18"/>
    </sheetView>
  </sheetViews>
  <sheetFormatPr baseColWidth="10" defaultColWidth="14.44140625" defaultRowHeight="15.75" customHeight="1"/>
  <cols>
    <col min="1" max="9" width="28.6640625" customWidth="1"/>
  </cols>
  <sheetData>
    <row r="1" spans="1:6">
      <c r="C1" s="4" t="s">
        <v>0</v>
      </c>
    </row>
    <row r="2" spans="1:6">
      <c r="C2" s="6"/>
    </row>
    <row r="3" spans="1:6">
      <c r="A3" s="106" t="s">
        <v>4</v>
      </c>
      <c r="B3" s="107"/>
      <c r="C3" s="106" t="s">
        <v>5</v>
      </c>
      <c r="D3" s="123"/>
      <c r="E3" s="123"/>
      <c r="F3" s="107"/>
    </row>
    <row r="4" spans="1:6">
      <c r="A4" s="9" t="s">
        <v>9</v>
      </c>
      <c r="B4" s="9" t="s">
        <v>10</v>
      </c>
      <c r="C4" s="10" t="s">
        <v>11</v>
      </c>
      <c r="D4" s="11" t="s">
        <v>12</v>
      </c>
      <c r="E4" s="11" t="s">
        <v>13</v>
      </c>
      <c r="F4" s="9" t="s">
        <v>14</v>
      </c>
    </row>
    <row r="5" spans="1:6">
      <c r="A5" s="72" t="s">
        <v>26</v>
      </c>
      <c r="B5" s="15"/>
      <c r="C5" s="15"/>
      <c r="D5" s="15"/>
      <c r="E5" s="15"/>
      <c r="F5" s="17"/>
    </row>
    <row r="6" spans="1:6">
      <c r="A6" s="18"/>
      <c r="B6" s="130" t="s">
        <v>27</v>
      </c>
      <c r="C6" s="131"/>
      <c r="D6" s="21"/>
      <c r="E6" s="16"/>
      <c r="F6" s="22"/>
    </row>
    <row r="7" spans="1:6">
      <c r="A7" s="18"/>
      <c r="B7" s="16"/>
      <c r="C7" s="19" t="s">
        <v>28</v>
      </c>
      <c r="D7" s="16"/>
      <c r="E7" s="16"/>
      <c r="F7" s="22"/>
    </row>
    <row r="8" spans="1:6">
      <c r="A8" s="18"/>
      <c r="B8" s="16"/>
      <c r="C8" s="16"/>
      <c r="D8" s="25" t="s">
        <v>29</v>
      </c>
      <c r="E8" s="23"/>
      <c r="F8" s="22"/>
    </row>
    <row r="9" spans="1:6">
      <c r="A9" s="18"/>
      <c r="B9" s="16"/>
      <c r="C9" s="19" t="s">
        <v>30</v>
      </c>
      <c r="F9" s="31"/>
    </row>
    <row r="10" spans="1:6">
      <c r="A10" s="30"/>
      <c r="D10" s="108" t="s">
        <v>163</v>
      </c>
      <c r="E10" s="114"/>
      <c r="F10" s="132"/>
    </row>
    <row r="11" spans="1:6">
      <c r="A11" s="30"/>
      <c r="E11" s="108" t="s">
        <v>32</v>
      </c>
      <c r="F11" s="132"/>
    </row>
    <row r="12" spans="1:6">
      <c r="A12" s="30"/>
      <c r="F12" s="31"/>
    </row>
    <row r="13" spans="1:6">
      <c r="A13" s="33" t="s">
        <v>44</v>
      </c>
      <c r="F13" s="31"/>
    </row>
    <row r="14" spans="1:6">
      <c r="A14" s="34" t="s">
        <v>46</v>
      </c>
      <c r="F14" s="31"/>
    </row>
    <row r="15" spans="1:6">
      <c r="A15" s="36" t="s">
        <v>47</v>
      </c>
      <c r="F15" s="31"/>
    </row>
    <row r="16" spans="1:6">
      <c r="A16" s="37" t="s">
        <v>49</v>
      </c>
      <c r="F16" s="31"/>
    </row>
    <row r="17" spans="1:6">
      <c r="A17" s="38" t="s">
        <v>50</v>
      </c>
      <c r="F17" s="31"/>
    </row>
    <row r="18" spans="1:6">
      <c r="A18" s="39" t="s">
        <v>52</v>
      </c>
      <c r="B18" s="40"/>
      <c r="C18" s="40"/>
      <c r="D18" s="40"/>
      <c r="E18" s="40"/>
      <c r="F18" s="41"/>
    </row>
  </sheetData>
  <mergeCells count="5">
    <mergeCell ref="A3:B3"/>
    <mergeCell ref="C3:F3"/>
    <mergeCell ref="B6:C6"/>
    <mergeCell ref="D10:F10"/>
    <mergeCell ref="E11:F11"/>
  </mergeCells>
  <printOptions horizontalCentered="1"/>
  <pageMargins left="0.25" right="0.25" top="0.75" bottom="0.75" header="0" footer="0"/>
  <pageSetup fitToHeight="0" pageOrder="overThenDown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  <pageSetUpPr fitToPage="1"/>
  </sheetPr>
  <dimension ref="A1:G32"/>
  <sheetViews>
    <sheetView topLeftCell="A10" workbookViewId="0"/>
  </sheetViews>
  <sheetFormatPr baseColWidth="10" defaultColWidth="14.44140625" defaultRowHeight="15.75" customHeight="1"/>
  <cols>
    <col min="1" max="7" width="28.6640625" customWidth="1"/>
  </cols>
  <sheetData>
    <row r="1" spans="1:7">
      <c r="F1" s="4" t="s">
        <v>164</v>
      </c>
    </row>
    <row r="2" spans="1:7">
      <c r="F2" s="6"/>
    </row>
    <row r="3" spans="1:7">
      <c r="A3" s="106" t="s">
        <v>5</v>
      </c>
      <c r="B3" s="123"/>
      <c r="C3" s="107"/>
      <c r="D3" s="138" t="s">
        <v>6</v>
      </c>
      <c r="E3" s="123"/>
      <c r="F3" s="123"/>
      <c r="G3" s="107"/>
    </row>
    <row r="4" spans="1:7">
      <c r="A4" s="73" t="s">
        <v>12</v>
      </c>
      <c r="B4" s="73" t="s">
        <v>13</v>
      </c>
      <c r="C4" s="74" t="s">
        <v>14</v>
      </c>
      <c r="D4" s="9" t="s">
        <v>15</v>
      </c>
      <c r="E4" s="11" t="s">
        <v>16</v>
      </c>
      <c r="F4" s="13" t="s">
        <v>17</v>
      </c>
      <c r="G4" s="9" t="s">
        <v>18</v>
      </c>
    </row>
    <row r="5" spans="1:7">
      <c r="A5" s="75"/>
      <c r="B5" s="15"/>
      <c r="C5" s="15"/>
      <c r="D5" s="15"/>
      <c r="E5" s="15"/>
      <c r="F5" s="15"/>
      <c r="G5" s="17"/>
    </row>
    <row r="6" spans="1:7">
      <c r="A6" s="76"/>
      <c r="B6" s="16"/>
      <c r="C6" s="16"/>
      <c r="D6" s="16"/>
      <c r="E6" s="16"/>
      <c r="F6" s="16"/>
      <c r="G6" s="22"/>
    </row>
    <row r="7" spans="1:7">
      <c r="A7" s="26"/>
      <c r="B7" s="16"/>
      <c r="C7" s="16"/>
      <c r="D7" s="16"/>
      <c r="E7" s="16"/>
      <c r="F7" s="16"/>
      <c r="G7" s="22"/>
    </row>
    <row r="8" spans="1:7">
      <c r="A8" s="77" t="s">
        <v>29</v>
      </c>
      <c r="B8" s="23"/>
      <c r="C8" s="16"/>
      <c r="D8" s="16"/>
      <c r="E8" s="16"/>
      <c r="F8" s="16"/>
      <c r="G8" s="22"/>
    </row>
    <row r="9" spans="1:7">
      <c r="A9" s="30"/>
      <c r="C9" s="23"/>
      <c r="D9" s="23"/>
      <c r="E9" s="23"/>
      <c r="F9" s="16"/>
      <c r="G9" s="22"/>
    </row>
    <row r="10" spans="1:7">
      <c r="A10" s="139" t="s">
        <v>31</v>
      </c>
      <c r="B10" s="114"/>
      <c r="C10" s="114"/>
      <c r="D10" s="114"/>
      <c r="E10" s="109"/>
      <c r="F10" s="16"/>
      <c r="G10" s="22"/>
    </row>
    <row r="11" spans="1:7">
      <c r="A11" s="30"/>
      <c r="B11" s="108" t="s">
        <v>32</v>
      </c>
      <c r="C11" s="114"/>
      <c r="D11" s="109"/>
      <c r="E11" s="16"/>
      <c r="F11" s="16"/>
      <c r="G11" s="22"/>
    </row>
    <row r="12" spans="1:7">
      <c r="A12" s="26"/>
      <c r="B12" s="16"/>
      <c r="C12" s="16"/>
      <c r="E12" s="25" t="s">
        <v>33</v>
      </c>
      <c r="F12" s="16"/>
      <c r="G12" s="22"/>
    </row>
    <row r="13" spans="1:7">
      <c r="A13" s="26"/>
      <c r="B13" s="16"/>
      <c r="C13" s="16"/>
      <c r="E13" s="27" t="s">
        <v>34</v>
      </c>
      <c r="F13" s="16"/>
      <c r="G13" s="22"/>
    </row>
    <row r="14" spans="1:7">
      <c r="A14" s="26"/>
      <c r="B14" s="133" t="s">
        <v>35</v>
      </c>
      <c r="C14" s="134"/>
      <c r="D14" s="134"/>
      <c r="E14" s="134"/>
      <c r="F14" s="134"/>
      <c r="G14" s="135"/>
    </row>
    <row r="15" spans="1:7">
      <c r="A15" s="26"/>
      <c r="B15" s="133" t="s">
        <v>36</v>
      </c>
      <c r="C15" s="140"/>
      <c r="D15" s="20"/>
      <c r="E15" s="23"/>
      <c r="F15" s="23"/>
      <c r="G15" s="28"/>
    </row>
    <row r="16" spans="1:7">
      <c r="A16" s="26"/>
      <c r="C16" s="133" t="s">
        <v>165</v>
      </c>
      <c r="D16" s="134"/>
      <c r="E16" s="140"/>
      <c r="F16" s="20"/>
      <c r="G16" s="28"/>
    </row>
    <row r="17" spans="1:7">
      <c r="A17" s="26"/>
      <c r="D17" s="23"/>
      <c r="E17" s="133" t="s">
        <v>166</v>
      </c>
      <c r="F17" s="134"/>
      <c r="G17" s="135"/>
    </row>
    <row r="18" spans="1:7">
      <c r="A18" s="26"/>
      <c r="D18" s="23"/>
      <c r="E18" s="23"/>
      <c r="F18" s="133" t="s">
        <v>167</v>
      </c>
      <c r="G18" s="135"/>
    </row>
    <row r="19" spans="1:7">
      <c r="A19" s="26"/>
      <c r="B19" s="16"/>
      <c r="D19" s="16"/>
      <c r="E19" s="3"/>
      <c r="F19" s="23"/>
      <c r="G19" s="28"/>
    </row>
    <row r="20" spans="1:7">
      <c r="A20" s="26"/>
      <c r="B20" s="16"/>
      <c r="C20" s="16"/>
      <c r="D20" s="16"/>
      <c r="E20" s="3"/>
      <c r="F20" s="136" t="s">
        <v>38</v>
      </c>
      <c r="G20" s="137"/>
    </row>
    <row r="21" spans="1:7">
      <c r="A21" s="26"/>
      <c r="B21" s="16"/>
      <c r="C21" s="16"/>
      <c r="D21" s="16"/>
      <c r="E21" s="3"/>
      <c r="G21" s="78" t="s">
        <v>39</v>
      </c>
    </row>
    <row r="22" spans="1:7">
      <c r="A22" s="26"/>
      <c r="B22" s="16"/>
      <c r="C22" s="16"/>
      <c r="D22" s="16"/>
      <c r="E22" s="3"/>
      <c r="G22" s="22"/>
    </row>
    <row r="23" spans="1:7">
      <c r="A23" s="26"/>
      <c r="B23" s="16"/>
      <c r="C23" s="16"/>
      <c r="D23" s="16"/>
      <c r="G23" s="78" t="s">
        <v>40</v>
      </c>
    </row>
    <row r="24" spans="1:7">
      <c r="A24" s="30"/>
      <c r="G24" s="31"/>
    </row>
    <row r="25" spans="1:7">
      <c r="A25" s="30"/>
      <c r="G25" s="31"/>
    </row>
    <row r="26" spans="1:7">
      <c r="A26" s="30"/>
      <c r="G26" s="31"/>
    </row>
    <row r="27" spans="1:7">
      <c r="A27" s="33" t="s">
        <v>44</v>
      </c>
      <c r="G27" s="31"/>
    </row>
    <row r="28" spans="1:7">
      <c r="A28" s="34" t="s">
        <v>46</v>
      </c>
      <c r="G28" s="31"/>
    </row>
    <row r="29" spans="1:7">
      <c r="A29" s="36" t="s">
        <v>47</v>
      </c>
      <c r="G29" s="31"/>
    </row>
    <row r="30" spans="1:7">
      <c r="A30" s="37" t="s">
        <v>49</v>
      </c>
      <c r="G30" s="31"/>
    </row>
    <row r="31" spans="1:7">
      <c r="A31" s="38" t="s">
        <v>50</v>
      </c>
      <c r="G31" s="31"/>
    </row>
    <row r="32" spans="1:7">
      <c r="A32" s="39" t="s">
        <v>52</v>
      </c>
      <c r="B32" s="40"/>
      <c r="C32" s="40"/>
      <c r="D32" s="40"/>
      <c r="E32" s="40"/>
      <c r="F32" s="40"/>
      <c r="G32" s="41"/>
    </row>
  </sheetData>
  <mergeCells count="10">
    <mergeCell ref="E17:G17"/>
    <mergeCell ref="F18:G18"/>
    <mergeCell ref="F20:G20"/>
    <mergeCell ref="A3:C3"/>
    <mergeCell ref="D3:G3"/>
    <mergeCell ref="A10:E10"/>
    <mergeCell ref="B11:D11"/>
    <mergeCell ref="B14:G14"/>
    <mergeCell ref="B15:C15"/>
    <mergeCell ref="C16:E16"/>
  </mergeCells>
  <printOptions horizontalCentered="1"/>
  <pageMargins left="0.25" right="0.25" top="0.75" bottom="0.75" header="0" footer="0"/>
  <pageSetup fitToHeight="0" pageOrder="overThenDown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  <pageSetUpPr fitToPage="1"/>
  </sheetPr>
  <dimension ref="A1:F24"/>
  <sheetViews>
    <sheetView workbookViewId="0"/>
  </sheetViews>
  <sheetFormatPr baseColWidth="10" defaultColWidth="14.44140625" defaultRowHeight="15.75" customHeight="1"/>
  <cols>
    <col min="1" max="6" width="28.6640625" customWidth="1"/>
  </cols>
  <sheetData>
    <row r="1" spans="1:6">
      <c r="A1" s="20"/>
      <c r="E1" s="4" t="s">
        <v>168</v>
      </c>
    </row>
    <row r="2" spans="1:6">
      <c r="E2" s="6"/>
    </row>
    <row r="3" spans="1:6">
      <c r="A3" s="106" t="s">
        <v>6</v>
      </c>
      <c r="B3" s="107"/>
      <c r="C3" s="106" t="s">
        <v>7</v>
      </c>
      <c r="D3" s="123"/>
      <c r="E3" s="123"/>
      <c r="F3" s="107"/>
    </row>
    <row r="4" spans="1:6">
      <c r="A4" s="8" t="s">
        <v>17</v>
      </c>
      <c r="B4" s="79" t="s">
        <v>18</v>
      </c>
      <c r="C4" s="9" t="s">
        <v>19</v>
      </c>
      <c r="D4" s="11" t="s">
        <v>20</v>
      </c>
      <c r="E4" s="13" t="s">
        <v>21</v>
      </c>
      <c r="F4" s="9" t="s">
        <v>22</v>
      </c>
    </row>
    <row r="5" spans="1:6">
      <c r="A5" s="26"/>
      <c r="B5" s="15"/>
      <c r="C5" s="15"/>
      <c r="D5" s="15"/>
      <c r="E5" s="15"/>
      <c r="F5" s="17"/>
    </row>
    <row r="6" spans="1:6">
      <c r="A6" s="142" t="s">
        <v>35</v>
      </c>
      <c r="B6" s="134"/>
      <c r="C6" s="134"/>
      <c r="D6" s="134"/>
      <c r="E6" s="140"/>
      <c r="F6" s="28"/>
    </row>
    <row r="7" spans="1:6">
      <c r="A7" s="80"/>
      <c r="B7" s="23"/>
      <c r="C7" s="23"/>
      <c r="D7" s="23"/>
      <c r="E7" s="23"/>
      <c r="F7" s="28"/>
    </row>
    <row r="8" spans="1:6">
      <c r="A8" s="81"/>
      <c r="B8" s="23"/>
      <c r="C8" s="23"/>
      <c r="D8" s="23"/>
      <c r="E8" s="23"/>
      <c r="F8" s="28"/>
    </row>
    <row r="9" spans="1:6">
      <c r="A9" s="142" t="s">
        <v>166</v>
      </c>
      <c r="B9" s="134"/>
      <c r="C9" s="140"/>
      <c r="D9" s="23"/>
      <c r="E9" s="23"/>
      <c r="F9" s="28"/>
    </row>
    <row r="10" spans="1:6">
      <c r="A10" s="142" t="s">
        <v>167</v>
      </c>
      <c r="B10" s="134"/>
      <c r="C10" s="134"/>
      <c r="D10" s="140"/>
      <c r="E10" s="23"/>
      <c r="F10" s="28"/>
    </row>
    <row r="11" spans="1:6">
      <c r="A11" s="80"/>
      <c r="B11" s="23"/>
      <c r="C11" s="23"/>
      <c r="D11" s="23"/>
      <c r="E11" s="82" t="s">
        <v>169</v>
      </c>
      <c r="F11" s="22"/>
    </row>
    <row r="12" spans="1:6">
      <c r="A12" s="143" t="s">
        <v>38</v>
      </c>
      <c r="B12" s="144"/>
      <c r="C12" s="144"/>
      <c r="D12" s="145"/>
      <c r="E12" s="16"/>
      <c r="F12" s="22"/>
    </row>
    <row r="13" spans="1:6">
      <c r="A13" s="30"/>
      <c r="B13" s="29" t="s">
        <v>39</v>
      </c>
      <c r="C13" s="16"/>
      <c r="D13" s="16"/>
      <c r="E13" s="16"/>
      <c r="F13" s="22"/>
    </row>
    <row r="14" spans="1:6">
      <c r="A14" s="30"/>
      <c r="B14" s="16"/>
      <c r="C14" s="16"/>
      <c r="D14" s="29" t="s">
        <v>34</v>
      </c>
      <c r="E14" s="16"/>
      <c r="F14" s="22"/>
    </row>
    <row r="15" spans="1:6">
      <c r="A15" s="30"/>
      <c r="B15" s="136" t="s">
        <v>40</v>
      </c>
      <c r="C15" s="145"/>
      <c r="D15" s="16"/>
      <c r="E15" s="16"/>
      <c r="F15" s="22"/>
    </row>
    <row r="16" spans="1:6">
      <c r="A16" s="30"/>
      <c r="D16" s="29" t="s">
        <v>41</v>
      </c>
      <c r="F16" s="31"/>
    </row>
    <row r="17" spans="1:6">
      <c r="A17" s="30"/>
      <c r="E17" s="110" t="s">
        <v>42</v>
      </c>
      <c r="F17" s="141"/>
    </row>
    <row r="18" spans="1:6">
      <c r="A18" s="30"/>
      <c r="F18" s="31"/>
    </row>
    <row r="19" spans="1:6">
      <c r="A19" s="33" t="s">
        <v>44</v>
      </c>
      <c r="E19" s="110" t="s">
        <v>45</v>
      </c>
      <c r="F19" s="141"/>
    </row>
    <row r="20" spans="1:6">
      <c r="A20" s="34" t="s">
        <v>46</v>
      </c>
      <c r="F20" s="31"/>
    </row>
    <row r="21" spans="1:6">
      <c r="A21" s="36" t="s">
        <v>47</v>
      </c>
      <c r="E21" s="110" t="s">
        <v>48</v>
      </c>
      <c r="F21" s="141"/>
    </row>
    <row r="22" spans="1:6">
      <c r="A22" s="37" t="s">
        <v>49</v>
      </c>
      <c r="F22" s="31"/>
    </row>
    <row r="23" spans="1:6">
      <c r="A23" s="38" t="s">
        <v>50</v>
      </c>
      <c r="E23" s="110" t="s">
        <v>51</v>
      </c>
      <c r="F23" s="141"/>
    </row>
    <row r="24" spans="1:6">
      <c r="A24" s="39" t="s">
        <v>52</v>
      </c>
      <c r="B24" s="40"/>
      <c r="C24" s="40"/>
      <c r="D24" s="40"/>
      <c r="E24" s="40"/>
      <c r="F24" s="41"/>
    </row>
  </sheetData>
  <mergeCells count="11">
    <mergeCell ref="E17:F17"/>
    <mergeCell ref="E19:F19"/>
    <mergeCell ref="E21:F21"/>
    <mergeCell ref="E23:F23"/>
    <mergeCell ref="A3:B3"/>
    <mergeCell ref="C3:F3"/>
    <mergeCell ref="A6:E6"/>
    <mergeCell ref="A9:C9"/>
    <mergeCell ref="A10:D10"/>
    <mergeCell ref="A12:D12"/>
    <mergeCell ref="B15:C15"/>
  </mergeCells>
  <printOptions horizontalCentered="1"/>
  <pageMargins left="0.25" right="0.25" top="0.75" bottom="0.75" header="0" footer="0"/>
  <pageSetup fitToHeight="0" pageOrder="overThenDown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  <pageSetUpPr fitToPage="1"/>
  </sheetPr>
  <dimension ref="A1:F26"/>
  <sheetViews>
    <sheetView workbookViewId="0"/>
  </sheetViews>
  <sheetFormatPr baseColWidth="10" defaultColWidth="14.44140625" defaultRowHeight="15.75" customHeight="1"/>
  <cols>
    <col min="1" max="6" width="28.6640625" customWidth="1"/>
  </cols>
  <sheetData>
    <row r="1" spans="1:6">
      <c r="A1" s="4" t="s">
        <v>168</v>
      </c>
      <c r="F1" s="5" t="s">
        <v>3</v>
      </c>
    </row>
    <row r="2" spans="1:6">
      <c r="A2" s="6"/>
      <c r="F2" s="6"/>
    </row>
    <row r="3" spans="1:6">
      <c r="A3" s="106" t="s">
        <v>7</v>
      </c>
      <c r="B3" s="123"/>
      <c r="C3" s="107"/>
      <c r="D3" s="106" t="s">
        <v>8</v>
      </c>
      <c r="E3" s="107"/>
    </row>
    <row r="4" spans="1:6">
      <c r="A4" s="8" t="s">
        <v>21</v>
      </c>
      <c r="B4" s="8" t="s">
        <v>22</v>
      </c>
      <c r="C4" s="8" t="s">
        <v>23</v>
      </c>
      <c r="D4" s="8" t="s">
        <v>24</v>
      </c>
      <c r="E4" s="8" t="s">
        <v>25</v>
      </c>
    </row>
    <row r="5" spans="1:6">
      <c r="A5" s="80"/>
      <c r="B5" s="23"/>
      <c r="C5" s="146" t="s">
        <v>170</v>
      </c>
      <c r="D5" s="147"/>
      <c r="E5" s="28"/>
      <c r="F5" s="16"/>
    </row>
    <row r="6" spans="1:6">
      <c r="A6" s="83" t="s">
        <v>169</v>
      </c>
      <c r="B6" s="16"/>
      <c r="C6" s="147"/>
      <c r="D6" s="147"/>
      <c r="E6" s="22"/>
      <c r="F6" s="16"/>
    </row>
    <row r="7" spans="1:6">
      <c r="A7" s="26"/>
      <c r="B7" s="16"/>
      <c r="C7" s="147"/>
      <c r="D7" s="147"/>
      <c r="E7" s="22"/>
      <c r="F7" s="16"/>
    </row>
    <row r="8" spans="1:6">
      <c r="A8" s="26"/>
      <c r="B8" s="16"/>
      <c r="C8" s="147"/>
      <c r="D8" s="147"/>
      <c r="E8" s="22"/>
      <c r="F8" s="16"/>
    </row>
    <row r="9" spans="1:6">
      <c r="A9" s="26"/>
      <c r="B9" s="16"/>
      <c r="C9" s="147"/>
      <c r="D9" s="147"/>
      <c r="E9" s="22"/>
      <c r="F9" s="16"/>
    </row>
    <row r="10" spans="1:6">
      <c r="A10" s="26"/>
      <c r="B10" s="16"/>
      <c r="C10" s="147"/>
      <c r="D10" s="147"/>
      <c r="E10" s="22"/>
      <c r="F10" s="16"/>
    </row>
    <row r="11" spans="1:6">
      <c r="A11" s="30"/>
      <c r="C11" s="147"/>
      <c r="D11" s="147"/>
      <c r="E11" s="31"/>
    </row>
    <row r="12" spans="1:6">
      <c r="A12" s="148" t="s">
        <v>42</v>
      </c>
      <c r="B12" s="149"/>
      <c r="C12" s="147"/>
      <c r="D12" s="147"/>
      <c r="E12" s="84" t="s">
        <v>43</v>
      </c>
    </row>
    <row r="13" spans="1:6">
      <c r="A13" s="30"/>
      <c r="C13" s="147"/>
      <c r="D13" s="147"/>
      <c r="E13" s="31"/>
    </row>
    <row r="14" spans="1:6">
      <c r="A14" s="148" t="s">
        <v>45</v>
      </c>
      <c r="B14" s="149"/>
      <c r="C14" s="147"/>
      <c r="D14" s="147"/>
      <c r="E14" s="31"/>
    </row>
    <row r="15" spans="1:6">
      <c r="A15" s="30"/>
      <c r="C15" s="147"/>
      <c r="D15" s="147"/>
      <c r="E15" s="84" t="s">
        <v>34</v>
      </c>
    </row>
    <row r="16" spans="1:6">
      <c r="A16" s="148" t="s">
        <v>48</v>
      </c>
      <c r="B16" s="149"/>
      <c r="C16" s="147"/>
      <c r="D16" s="147"/>
      <c r="E16" s="31"/>
    </row>
    <row r="17" spans="1:5">
      <c r="A17" s="30"/>
      <c r="C17" s="147"/>
      <c r="D17" s="147"/>
      <c r="E17" s="31"/>
    </row>
    <row r="18" spans="1:5">
      <c r="A18" s="148" t="s">
        <v>51</v>
      </c>
      <c r="B18" s="149"/>
      <c r="C18" s="147"/>
      <c r="D18" s="147"/>
      <c r="E18" s="31"/>
    </row>
    <row r="19" spans="1:5">
      <c r="A19" s="30"/>
      <c r="C19" s="147"/>
      <c r="D19" s="147"/>
      <c r="E19" s="31"/>
    </row>
    <row r="20" spans="1:5">
      <c r="A20" s="30"/>
      <c r="E20" s="31"/>
    </row>
    <row r="21" spans="1:5">
      <c r="A21" s="33" t="s">
        <v>44</v>
      </c>
      <c r="E21" s="31"/>
    </row>
    <row r="22" spans="1:5">
      <c r="A22" s="34" t="s">
        <v>46</v>
      </c>
      <c r="E22" s="31"/>
    </row>
    <row r="23" spans="1:5">
      <c r="A23" s="36" t="s">
        <v>47</v>
      </c>
      <c r="E23" s="31"/>
    </row>
    <row r="24" spans="1:5">
      <c r="A24" s="37" t="s">
        <v>49</v>
      </c>
      <c r="E24" s="31"/>
    </row>
    <row r="25" spans="1:5">
      <c r="A25" s="38" t="s">
        <v>50</v>
      </c>
      <c r="E25" s="31"/>
    </row>
    <row r="26" spans="1:5">
      <c r="A26" s="39" t="s">
        <v>52</v>
      </c>
      <c r="B26" s="40"/>
      <c r="C26" s="40"/>
      <c r="D26" s="40"/>
      <c r="E26" s="41"/>
    </row>
  </sheetData>
  <mergeCells count="7">
    <mergeCell ref="A3:C3"/>
    <mergeCell ref="D3:E3"/>
    <mergeCell ref="C5:D19"/>
    <mergeCell ref="A12:B12"/>
    <mergeCell ref="A14:B14"/>
    <mergeCell ref="A16:B16"/>
    <mergeCell ref="A18:B18"/>
  </mergeCells>
  <printOptions horizontalCentered="1"/>
  <pageMargins left="0.25" right="0.25" top="0.75" bottom="0.75" header="0" footer="0"/>
  <pageSetup fitToHeight="0" pageOrder="overThenDown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Hoja 1</vt:lpstr>
      <vt:lpstr>Hoja 2</vt:lpstr>
      <vt:lpstr>Hoja 4</vt:lpstr>
      <vt:lpstr>Hoja 10</vt:lpstr>
      <vt:lpstr>Hoja 11</vt:lpstr>
      <vt:lpstr>Hoja 12</vt:lpstr>
      <vt:lpstr>'Hoja 1'!Área_de_impresión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mario llamas</cp:lastModifiedBy>
  <cp:lastPrinted>2021-01-11T18:06:37Z</cp:lastPrinted>
  <dcterms:modified xsi:type="dcterms:W3CDTF">2021-01-11T18:06:42Z</dcterms:modified>
</cp:coreProperties>
</file>