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mario_llamas_alumnos_upm_es/Documents/Documentos/Máster/Visión pc/Trabajo/Presupuesto/"/>
    </mc:Choice>
  </mc:AlternateContent>
  <xr:revisionPtr revIDLastSave="23" documentId="13_ncr:1_{5578738B-AC7A-4C3E-9F19-EDA9E9B0D8CE}" xr6:coauthVersionLast="46" xr6:coauthVersionMax="46" xr10:uidLastSave="{783F9C15-11D7-4553-B4A2-797F4823A827}"/>
  <bookViews>
    <workbookView xWindow="-108" yWindow="-108" windowWidth="23256" windowHeight="12576" xr2:uid="{843CCFA0-B5E2-41AF-864B-29995390ED3E}"/>
  </bookViews>
  <sheets>
    <sheet name="Por entregas" sheetId="1" r:id="rId1"/>
  </sheets>
  <definedNames>
    <definedName name="_xlnm.Print_Area" localSheetId="0">'Por entregas'!$B$1:$F$89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" l="1"/>
  <c r="E67" i="1"/>
  <c r="F67" i="1" s="1"/>
  <c r="F37" i="1"/>
  <c r="F18" i="1"/>
  <c r="F82" i="1"/>
  <c r="F60" i="1"/>
  <c r="E83" i="1"/>
  <c r="F83" i="1" s="1"/>
  <c r="F68" i="1"/>
  <c r="F69" i="1"/>
  <c r="E48" i="1"/>
  <c r="F48" i="1" s="1"/>
  <c r="E49" i="1"/>
  <c r="F49" i="1" s="1"/>
  <c r="E75" i="1"/>
  <c r="F75" i="1" s="1"/>
  <c r="E73" i="1"/>
  <c r="F73" i="1" s="1"/>
  <c r="F78" i="1"/>
  <c r="F56" i="1"/>
  <c r="F77" i="1"/>
  <c r="F74" i="1"/>
  <c r="F72" i="1"/>
  <c r="E58" i="1"/>
  <c r="F58" i="1" s="1"/>
  <c r="F54" i="1"/>
  <c r="F53" i="1"/>
  <c r="F52" i="1"/>
  <c r="F51" i="1"/>
  <c r="E27" i="1"/>
  <c r="F27" i="1" s="1"/>
  <c r="E26" i="1"/>
  <c r="E39" i="1"/>
  <c r="F39" i="1" s="1"/>
  <c r="E20" i="1"/>
  <c r="F20" i="1" s="1"/>
  <c r="E46" i="1"/>
  <c r="F45" i="1"/>
  <c r="F32" i="1"/>
  <c r="F76" i="1"/>
  <c r="E19" i="1"/>
  <c r="F19" i="1" s="1"/>
  <c r="F64" i="1"/>
  <c r="F65" i="1"/>
  <c r="F66" i="1"/>
  <c r="F70" i="1"/>
  <c r="F84" i="1"/>
  <c r="F80" i="1"/>
  <c r="F63" i="1"/>
  <c r="F47" i="1"/>
  <c r="F24" i="1"/>
  <c r="F25" i="1"/>
  <c r="F28" i="1"/>
  <c r="F30" i="1"/>
  <c r="F31" i="1"/>
  <c r="F33" i="1"/>
  <c r="F38" i="1"/>
  <c r="F40" i="1"/>
  <c r="F35" i="1"/>
  <c r="F23" i="1"/>
  <c r="F4" i="1"/>
  <c r="F5" i="1"/>
  <c r="F7" i="1"/>
  <c r="F8" i="1"/>
  <c r="F9" i="1"/>
  <c r="F10" i="1"/>
  <c r="F11" i="1"/>
  <c r="F12" i="1"/>
  <c r="F14" i="1"/>
  <c r="F15" i="1"/>
  <c r="F16" i="1"/>
  <c r="F3" i="1"/>
  <c r="F21" i="1" l="1"/>
  <c r="E41" i="1"/>
  <c r="F41" i="1" s="1"/>
  <c r="E21" i="1"/>
  <c r="E61" i="1"/>
  <c r="E85" i="1"/>
  <c r="F85" i="1"/>
  <c r="F26" i="1"/>
  <c r="F46" i="1"/>
  <c r="F61" i="1" l="1"/>
  <c r="F87" i="1" s="1"/>
  <c r="E87" i="1"/>
</calcChain>
</file>

<file path=xl/sharedStrings.xml><?xml version="1.0" encoding="utf-8"?>
<sst xmlns="http://schemas.openxmlformats.org/spreadsheetml/2006/main" count="100" uniqueCount="54">
  <si>
    <t>Benchmark</t>
  </si>
  <si>
    <t xml:space="preserve"> </t>
  </si>
  <si>
    <t>Gantt</t>
  </si>
  <si>
    <t>Total</t>
  </si>
  <si>
    <t>min:</t>
  </si>
  <si>
    <t>1º</t>
  </si>
  <si>
    <t>2º</t>
  </si>
  <si>
    <t>3º</t>
  </si>
  <si>
    <t>4º</t>
  </si>
  <si>
    <t>Total:</t>
  </si>
  <si>
    <t>App Structure</t>
  </si>
  <si>
    <t>Work delivery:</t>
  </si>
  <si>
    <t>Tasks:</t>
  </si>
  <si>
    <t>Subtasks:</t>
  </si>
  <si>
    <t>hours:</t>
  </si>
  <si>
    <t>Dedication time</t>
  </si>
  <si>
    <t>Organization</t>
  </si>
  <si>
    <t>Delivery writing</t>
  </si>
  <si>
    <t>Programming code</t>
  </si>
  <si>
    <t>Others tasks</t>
  </si>
  <si>
    <t>Website design</t>
  </si>
  <si>
    <t>Role distribution</t>
  </si>
  <si>
    <t>Benchmarking</t>
  </si>
  <si>
    <t>Document creation (Overleaf)</t>
  </si>
  <si>
    <t>Format</t>
  </si>
  <si>
    <t>Orthographic review</t>
  </si>
  <si>
    <t>Abstract</t>
  </si>
  <si>
    <t>Planning</t>
  </si>
  <si>
    <t>Annexes (Minutes)</t>
  </si>
  <si>
    <t>List of tasks</t>
  </si>
  <si>
    <t>General &amp; review</t>
  </si>
  <si>
    <t>Contingencies</t>
  </si>
  <si>
    <t>Meetings</t>
  </si>
  <si>
    <t>Technological exploration</t>
  </si>
  <si>
    <t>Specifications</t>
  </si>
  <si>
    <t>Introduction</t>
  </si>
  <si>
    <t>Results</t>
  </si>
  <si>
    <t>Conclusions and future improvements</t>
  </si>
  <si>
    <t>Sudoku segmentation</t>
  </si>
  <si>
    <t>Sudoku Orientation</t>
  </si>
  <si>
    <t>Grid identification</t>
  </si>
  <si>
    <t>Number Recognition</t>
  </si>
  <si>
    <t>Reset planning</t>
  </si>
  <si>
    <t>Shared platform (Github)</t>
  </si>
  <si>
    <t>Platform Search</t>
  </si>
  <si>
    <t>Platform Recognition</t>
  </si>
  <si>
    <t>Section identification</t>
  </si>
  <si>
    <t>Editorial staff</t>
  </si>
  <si>
    <t>Edition staff</t>
  </si>
  <si>
    <t>Testing with different models</t>
  </si>
  <si>
    <t>Sudoku Resolution</t>
  </si>
  <si>
    <t>Code Unification</t>
  </si>
  <si>
    <t>Global Total: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</si>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</sst>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double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59999389629810485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5">
    <xf numFmtId="0" fontId="0" fillId="0" borderId="0" xfId="0"/>
    <xf numFmtId="0" fontId="4" fillId="0" borderId="0" xfId="0" applyFont="1"/>
    <xf numFmtId="0" fontId="4" fillId="0" borderId="0" xfId="0" applyFont="1" applyFill="1"/>
    <xf numFmtId="0" fontId="0" fillId="4" borderId="0" xfId="0" applyFill="1"/>
    <xf numFmtId="0" fontId="1" fillId="4" borderId="0" xfId="3" applyFill="1"/>
    <xf numFmtId="0" fontId="4" fillId="4" borderId="0" xfId="0" applyFont="1" applyFill="1" applyBorder="1"/>
    <xf numFmtId="0" fontId="1" fillId="2" borderId="0" xfId="3" applyBorder="1"/>
    <xf numFmtId="0" fontId="0" fillId="4" borderId="0" xfId="0" applyFill="1" applyBorder="1"/>
    <xf numFmtId="0" fontId="5" fillId="4" borderId="0" xfId="0" applyFont="1" applyFill="1" applyBorder="1" applyAlignment="1">
      <alignment vertical="center"/>
    </xf>
    <xf numFmtId="0" fontId="3" fillId="4" borderId="0" xfId="2" applyFill="1" applyBorder="1" applyAlignment="1">
      <alignment horizontal="right" vertical="center"/>
    </xf>
    <xf numFmtId="0" fontId="1" fillId="2" borderId="8" xfId="3" applyBorder="1"/>
    <xf numFmtId="1" fontId="4" fillId="4" borderId="11" xfId="0" applyNumberFormat="1" applyFont="1" applyFill="1" applyBorder="1"/>
    <xf numFmtId="0" fontId="1" fillId="2" borderId="13" xfId="3" applyBorder="1"/>
    <xf numFmtId="1" fontId="1" fillId="2" borderId="14" xfId="3" applyNumberFormat="1" applyBorder="1"/>
    <xf numFmtId="1" fontId="1" fillId="2" borderId="9" xfId="3" applyNumberFormat="1" applyBorder="1"/>
    <xf numFmtId="1" fontId="1" fillId="2" borderId="11" xfId="3" applyNumberFormat="1" applyBorder="1"/>
    <xf numFmtId="0" fontId="4" fillId="4" borderId="13" xfId="0" applyFont="1" applyFill="1" applyBorder="1"/>
    <xf numFmtId="164" fontId="4" fillId="4" borderId="14" xfId="0" applyNumberFormat="1" applyFont="1" applyFill="1" applyBorder="1"/>
    <xf numFmtId="164" fontId="1" fillId="2" borderId="9" xfId="3" applyNumberFormat="1" applyBorder="1"/>
    <xf numFmtId="164" fontId="4" fillId="4" borderId="11" xfId="0" applyNumberFormat="1" applyFont="1" applyFill="1" applyBorder="1"/>
    <xf numFmtId="164" fontId="1" fillId="2" borderId="14" xfId="3" applyNumberFormat="1" applyBorder="1"/>
    <xf numFmtId="0" fontId="1" fillId="2" borderId="8" xfId="3" applyBorder="1" applyAlignment="1"/>
    <xf numFmtId="0" fontId="1" fillId="2" borderId="11" xfId="3" applyNumberFormat="1" applyBorder="1"/>
    <xf numFmtId="0" fontId="0" fillId="4" borderId="7" xfId="0" applyFill="1" applyBorder="1"/>
    <xf numFmtId="0" fontId="2" fillId="0" borderId="14" xfId="1" applyBorder="1"/>
    <xf numFmtId="0" fontId="0" fillId="4" borderId="15" xfId="0" applyFill="1" applyBorder="1"/>
    <xf numFmtId="0" fontId="2" fillId="0" borderId="16" xfId="1" applyBorder="1"/>
    <xf numFmtId="0" fontId="2" fillId="0" borderId="3" xfId="1" applyBorder="1"/>
    <xf numFmtId="0" fontId="0" fillId="4" borderId="17" xfId="0" applyFill="1" applyBorder="1"/>
    <xf numFmtId="0" fontId="2" fillId="0" borderId="6" xfId="1" applyBorder="1"/>
    <xf numFmtId="0" fontId="0" fillId="4" borderId="10" xfId="0" applyFill="1" applyBorder="1"/>
    <xf numFmtId="0" fontId="1" fillId="2" borderId="9" xfId="3" applyBorder="1"/>
    <xf numFmtId="0" fontId="4" fillId="4" borderId="11" xfId="0" applyFont="1" applyFill="1" applyBorder="1"/>
    <xf numFmtId="0" fontId="1" fillId="2" borderId="11" xfId="3" applyBorder="1"/>
    <xf numFmtId="0" fontId="4" fillId="4" borderId="14" xfId="0" applyFont="1" applyFill="1" applyBorder="1"/>
    <xf numFmtId="0" fontId="1" fillId="3" borderId="16" xfId="4" applyBorder="1" applyAlignment="1">
      <alignment horizontal="center" vertical="center"/>
    </xf>
    <xf numFmtId="0" fontId="1" fillId="2" borderId="15" xfId="3" applyBorder="1"/>
    <xf numFmtId="0" fontId="1" fillId="2" borderId="17" xfId="3" applyBorder="1"/>
    <xf numFmtId="0" fontId="1" fillId="2" borderId="8" xfId="3" applyBorder="1" applyAlignment="1">
      <alignment horizontal="left" vertical="center"/>
    </xf>
    <xf numFmtId="0" fontId="1" fillId="2" borderId="8" xfId="3" applyBorder="1" applyAlignment="1">
      <alignment horizontal="right" vertical="center"/>
    </xf>
    <xf numFmtId="0" fontId="0" fillId="4" borderId="11" xfId="0" applyFill="1" applyBorder="1"/>
    <xf numFmtId="0" fontId="1" fillId="2" borderId="14" xfId="3" applyBorder="1"/>
    <xf numFmtId="0" fontId="1" fillId="3" borderId="16" xfId="4" applyBorder="1" applyAlignment="1">
      <alignment horizontal="center"/>
    </xf>
    <xf numFmtId="0" fontId="0" fillId="4" borderId="14" xfId="0" applyFill="1" applyBorder="1"/>
    <xf numFmtId="1" fontId="0" fillId="4" borderId="11" xfId="0" applyNumberFormat="1" applyFill="1" applyBorder="1"/>
    <xf numFmtId="0" fontId="3" fillId="4" borderId="18" xfId="2" applyFill="1" applyBorder="1" applyAlignment="1">
      <alignment horizontal="right" vertical="center"/>
    </xf>
    <xf numFmtId="0" fontId="3" fillId="4" borderId="18" xfId="2" applyFill="1" applyBorder="1"/>
    <xf numFmtId="1" fontId="3" fillId="4" borderId="18" xfId="2" applyNumberFormat="1" applyFill="1" applyBorder="1"/>
    <xf numFmtId="0" fontId="3" fillId="4" borderId="18" xfId="2" applyFill="1" applyBorder="1" applyAlignment="1">
      <alignment horizontal="center"/>
    </xf>
    <xf numFmtId="164" fontId="3" fillId="4" borderId="18" xfId="2" applyNumberFormat="1" applyFill="1" applyBorder="1"/>
    <xf numFmtId="0" fontId="3" fillId="4" borderId="0" xfId="2" applyFill="1" applyBorder="1"/>
    <xf numFmtId="1" fontId="3" fillId="4" borderId="0" xfId="2" applyNumberFormat="1" applyFill="1" applyBorder="1"/>
    <xf numFmtId="0" fontId="1" fillId="3" borderId="7" xfId="4" applyBorder="1" applyAlignment="1">
      <alignment horizontal="center" vertical="center"/>
    </xf>
    <xf numFmtId="0" fontId="1" fillId="3" borderId="10" xfId="4" applyBorder="1" applyAlignment="1">
      <alignment horizontal="center" vertical="center"/>
    </xf>
    <xf numFmtId="0" fontId="1" fillId="3" borderId="12" xfId="4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6" xfId="1" applyBorder="1" applyAlignment="1">
      <alignment horizontal="center"/>
    </xf>
    <xf numFmtId="0" fontId="2" fillId="0" borderId="17" xfId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</cellXfs>
  <cellStyles count="5">
    <cellStyle name="20% - Énfasis5" xfId="3" builtinId="46"/>
    <cellStyle name="40% - Énfasis5" xfId="4" builtinId="47"/>
    <cellStyle name="Normal" xfId="0" builtinId="0"/>
    <cellStyle name="Título 2" xfId="1" builtinId="17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5353-8630-4D9D-B28C-E3296082E3A7}">
  <dimension ref="A1:M89"/>
  <sheetViews>
    <sheetView tabSelected="1" topLeftCell="A38" zoomScaleNormal="100" zoomScaleSheetLayoutView="70" zoomScalePageLayoutView="70" workbookViewId="0">
      <selection activeCell="F88" sqref="B43:F88"/>
    </sheetView>
  </sheetViews>
  <sheetFormatPr baseColWidth="10" defaultRowHeight="14.4" x14ac:dyDescent="0.3"/>
  <cols>
    <col min="1" max="1" width="4.33203125" customWidth="1"/>
    <col min="2" max="2" width="18" customWidth="1"/>
    <col min="3" max="3" width="24.109375" customWidth="1"/>
    <col min="4" max="4" width="31.44140625" customWidth="1"/>
    <col min="5" max="5" width="10.88671875" customWidth="1"/>
    <col min="6" max="6" width="9.44140625" customWidth="1"/>
    <col min="7" max="7" width="6.33203125" customWidth="1"/>
  </cols>
  <sheetData>
    <row r="1" spans="1:7" ht="17.399999999999999" x14ac:dyDescent="0.35">
      <c r="A1" s="3"/>
      <c r="B1" s="23"/>
      <c r="C1" s="25"/>
      <c r="D1" s="28"/>
      <c r="E1" s="57" t="s">
        <v>15</v>
      </c>
      <c r="F1" s="58"/>
      <c r="G1" s="30"/>
    </row>
    <row r="2" spans="1:7" ht="17.399999999999999" x14ac:dyDescent="0.35">
      <c r="A2" s="3"/>
      <c r="B2" s="26" t="s">
        <v>11</v>
      </c>
      <c r="C2" s="27" t="s">
        <v>12</v>
      </c>
      <c r="D2" s="24" t="s">
        <v>13</v>
      </c>
      <c r="E2" s="29" t="s">
        <v>4</v>
      </c>
      <c r="F2" s="27" t="s">
        <v>14</v>
      </c>
      <c r="G2" s="30"/>
    </row>
    <row r="3" spans="1:7" ht="14.4" customHeight="1" x14ac:dyDescent="0.3">
      <c r="A3" s="7"/>
      <c r="B3" s="65" t="s">
        <v>5</v>
      </c>
      <c r="C3" s="53" t="s">
        <v>16</v>
      </c>
      <c r="D3" s="6" t="s">
        <v>21</v>
      </c>
      <c r="E3" s="6">
        <v>120</v>
      </c>
      <c r="F3" s="22">
        <f>E3/60</f>
        <v>2</v>
      </c>
      <c r="G3" s="30"/>
    </row>
    <row r="4" spans="1:7" ht="14.4" customHeight="1" x14ac:dyDescent="0.3">
      <c r="A4" s="3"/>
      <c r="B4" s="66"/>
      <c r="C4" s="53"/>
      <c r="D4" s="5" t="s">
        <v>22</v>
      </c>
      <c r="E4" s="5">
        <v>660</v>
      </c>
      <c r="F4" s="11">
        <f t="shared" ref="F4:F20" si="0">E4/60</f>
        <v>11</v>
      </c>
      <c r="G4" s="30"/>
    </row>
    <row r="5" spans="1:7" ht="14.4" customHeight="1" x14ac:dyDescent="0.3">
      <c r="A5" s="7"/>
      <c r="B5" s="66"/>
      <c r="C5" s="54"/>
      <c r="D5" s="12" t="s">
        <v>23</v>
      </c>
      <c r="E5" s="12">
        <v>120</v>
      </c>
      <c r="F5" s="13">
        <f t="shared" si="0"/>
        <v>2</v>
      </c>
      <c r="G5" s="30"/>
    </row>
    <row r="6" spans="1:7" ht="14.4" customHeight="1" x14ac:dyDescent="0.3">
      <c r="A6" s="3"/>
      <c r="B6" s="66"/>
      <c r="C6" s="60" t="s">
        <v>1</v>
      </c>
      <c r="D6" s="60"/>
      <c r="E6" s="60"/>
      <c r="F6" s="61"/>
      <c r="G6" s="30"/>
    </row>
    <row r="7" spans="1:7" ht="14.4" customHeight="1" x14ac:dyDescent="0.3">
      <c r="A7" s="3"/>
      <c r="B7" s="66"/>
      <c r="C7" s="52" t="s">
        <v>17</v>
      </c>
      <c r="D7" s="10" t="s">
        <v>24</v>
      </c>
      <c r="E7" s="10">
        <v>120</v>
      </c>
      <c r="F7" s="14">
        <f t="shared" si="0"/>
        <v>2</v>
      </c>
      <c r="G7" s="30"/>
    </row>
    <row r="8" spans="1:7" ht="14.4" customHeight="1" x14ac:dyDescent="0.3">
      <c r="A8" s="3"/>
      <c r="B8" s="66"/>
      <c r="C8" s="53"/>
      <c r="D8" s="5" t="s">
        <v>25</v>
      </c>
      <c r="E8" s="5">
        <v>120</v>
      </c>
      <c r="F8" s="11">
        <f t="shared" si="0"/>
        <v>2</v>
      </c>
      <c r="G8" s="30"/>
    </row>
    <row r="9" spans="1:7" ht="14.4" customHeight="1" x14ac:dyDescent="0.3">
      <c r="A9" s="3"/>
      <c r="B9" s="66"/>
      <c r="C9" s="53"/>
      <c r="D9" s="6" t="s">
        <v>26</v>
      </c>
      <c r="E9" s="6">
        <v>60</v>
      </c>
      <c r="F9" s="15">
        <f t="shared" si="0"/>
        <v>1</v>
      </c>
      <c r="G9" s="30"/>
    </row>
    <row r="10" spans="1:7" ht="14.4" customHeight="1" x14ac:dyDescent="0.3">
      <c r="A10" s="7"/>
      <c r="B10" s="66"/>
      <c r="C10" s="53"/>
      <c r="D10" s="5" t="s">
        <v>0</v>
      </c>
      <c r="E10" s="5">
        <v>120</v>
      </c>
      <c r="F10" s="11">
        <f t="shared" si="0"/>
        <v>2</v>
      </c>
      <c r="G10" s="30"/>
    </row>
    <row r="11" spans="1:7" ht="14.4" customHeight="1" x14ac:dyDescent="0.3">
      <c r="A11" s="7"/>
      <c r="B11" s="66"/>
      <c r="C11" s="53"/>
      <c r="D11" s="6" t="s">
        <v>27</v>
      </c>
      <c r="E11" s="6">
        <v>120</v>
      </c>
      <c r="F11" s="15">
        <f t="shared" si="0"/>
        <v>2</v>
      </c>
      <c r="G11" s="30"/>
    </row>
    <row r="12" spans="1:7" ht="14.4" customHeight="1" x14ac:dyDescent="0.3">
      <c r="A12" s="7"/>
      <c r="B12" s="66"/>
      <c r="C12" s="54"/>
      <c r="D12" s="16" t="s">
        <v>28</v>
      </c>
      <c r="E12" s="16">
        <v>90</v>
      </c>
      <c r="F12" s="17">
        <f t="shared" si="0"/>
        <v>1.5</v>
      </c>
      <c r="G12" s="30"/>
    </row>
    <row r="13" spans="1:7" ht="14.4" customHeight="1" x14ac:dyDescent="0.3">
      <c r="A13" s="3"/>
      <c r="B13" s="66"/>
      <c r="C13" s="60"/>
      <c r="D13" s="60"/>
      <c r="E13" s="60"/>
      <c r="F13" s="61"/>
      <c r="G13" s="30"/>
    </row>
    <row r="14" spans="1:7" ht="14.4" customHeight="1" x14ac:dyDescent="0.3">
      <c r="A14" s="3"/>
      <c r="B14" s="66"/>
      <c r="C14" s="52" t="s">
        <v>2</v>
      </c>
      <c r="D14" s="10" t="s">
        <v>29</v>
      </c>
      <c r="E14" s="10">
        <v>210</v>
      </c>
      <c r="F14" s="18">
        <f t="shared" si="0"/>
        <v>3.5</v>
      </c>
      <c r="G14" s="30"/>
    </row>
    <row r="15" spans="1:7" ht="14.4" customHeight="1" x14ac:dyDescent="0.3">
      <c r="A15" s="3"/>
      <c r="B15" s="66"/>
      <c r="C15" s="53"/>
      <c r="D15" s="5" t="s">
        <v>3</v>
      </c>
      <c r="E15" s="5">
        <v>210</v>
      </c>
      <c r="F15" s="19">
        <f t="shared" si="0"/>
        <v>3.5</v>
      </c>
      <c r="G15" s="7"/>
    </row>
    <row r="16" spans="1:7" ht="14.4" customHeight="1" x14ac:dyDescent="0.3">
      <c r="A16" s="3"/>
      <c r="B16" s="66"/>
      <c r="C16" s="54"/>
      <c r="D16" s="12" t="s">
        <v>30</v>
      </c>
      <c r="E16" s="12">
        <v>90</v>
      </c>
      <c r="F16" s="20">
        <f t="shared" si="0"/>
        <v>1.5</v>
      </c>
      <c r="G16" s="7"/>
    </row>
    <row r="17" spans="1:7" ht="14.4" customHeight="1" x14ac:dyDescent="0.3">
      <c r="A17" s="3"/>
      <c r="B17" s="66"/>
      <c r="C17" s="55"/>
      <c r="D17" s="55"/>
      <c r="E17" s="55"/>
      <c r="F17" s="56"/>
      <c r="G17" s="7"/>
    </row>
    <row r="18" spans="1:7" ht="14.4" customHeight="1" x14ac:dyDescent="0.3">
      <c r="A18" s="3"/>
      <c r="B18" s="66"/>
      <c r="C18" s="52" t="s">
        <v>19</v>
      </c>
      <c r="D18" s="10" t="s">
        <v>53</v>
      </c>
      <c r="E18" s="21">
        <v>120</v>
      </c>
      <c r="F18" s="14">
        <f t="shared" si="0"/>
        <v>2</v>
      </c>
      <c r="G18" s="7"/>
    </row>
    <row r="19" spans="1:7" ht="14.4" customHeight="1" x14ac:dyDescent="0.3">
      <c r="A19" s="3"/>
      <c r="B19" s="66"/>
      <c r="C19" s="53"/>
      <c r="D19" s="5" t="s">
        <v>31</v>
      </c>
      <c r="E19" s="5">
        <f>360-180</f>
        <v>180</v>
      </c>
      <c r="F19" s="11">
        <f t="shared" si="0"/>
        <v>3</v>
      </c>
      <c r="G19" s="7"/>
    </row>
    <row r="20" spans="1:7" ht="14.4" customHeight="1" x14ac:dyDescent="0.3">
      <c r="A20" s="3"/>
      <c r="B20" s="74"/>
      <c r="C20" s="54"/>
      <c r="D20" s="12" t="s">
        <v>32</v>
      </c>
      <c r="E20" s="12">
        <f>(25+35+120)*5</f>
        <v>900</v>
      </c>
      <c r="F20" s="13">
        <f t="shared" si="0"/>
        <v>15</v>
      </c>
      <c r="G20" s="7"/>
    </row>
    <row r="21" spans="1:7" ht="15.6" customHeight="1" thickBot="1" x14ac:dyDescent="0.35">
      <c r="A21" s="3"/>
      <c r="B21" s="8"/>
      <c r="C21" s="9"/>
      <c r="D21" s="45" t="s">
        <v>9</v>
      </c>
      <c r="E21" s="46">
        <f>SUM(E3:E20)</f>
        <v>3240</v>
      </c>
      <c r="F21" s="47">
        <f>SUM(F3:F20)</f>
        <v>54</v>
      </c>
      <c r="G21" s="7"/>
    </row>
    <row r="22" spans="1:7" ht="15" thickTop="1" x14ac:dyDescent="0.3">
      <c r="A22" s="3"/>
      <c r="B22" s="59"/>
      <c r="C22" s="59"/>
      <c r="D22" s="59"/>
      <c r="E22" s="59"/>
      <c r="F22" s="59"/>
      <c r="G22" s="3"/>
    </row>
    <row r="23" spans="1:7" ht="14.4" customHeight="1" x14ac:dyDescent="0.3">
      <c r="A23" s="3"/>
      <c r="B23" s="65" t="s">
        <v>6</v>
      </c>
      <c r="C23" s="52" t="s">
        <v>17</v>
      </c>
      <c r="D23" s="10" t="s">
        <v>24</v>
      </c>
      <c r="E23" s="10">
        <v>120</v>
      </c>
      <c r="F23" s="31">
        <f>E23/60</f>
        <v>2</v>
      </c>
      <c r="G23" s="30"/>
    </row>
    <row r="24" spans="1:7" ht="14.4" customHeight="1" x14ac:dyDescent="0.3">
      <c r="A24" s="3"/>
      <c r="B24" s="66"/>
      <c r="C24" s="53"/>
      <c r="D24" s="5" t="s">
        <v>25</v>
      </c>
      <c r="E24" s="5">
        <v>120</v>
      </c>
      <c r="F24" s="32">
        <f t="shared" ref="F24:F33" si="1">E24/60</f>
        <v>2</v>
      </c>
      <c r="G24" s="30"/>
    </row>
    <row r="25" spans="1:7" ht="14.4" customHeight="1" x14ac:dyDescent="0.3">
      <c r="A25" s="3"/>
      <c r="B25" s="66"/>
      <c r="C25" s="53"/>
      <c r="D25" s="6" t="s">
        <v>26</v>
      </c>
      <c r="E25" s="6">
        <v>45</v>
      </c>
      <c r="F25" s="33">
        <f t="shared" si="1"/>
        <v>0.75</v>
      </c>
      <c r="G25" s="30"/>
    </row>
    <row r="26" spans="1:7" ht="14.4" customHeight="1" x14ac:dyDescent="0.3">
      <c r="A26" s="3"/>
      <c r="B26" s="66"/>
      <c r="C26" s="53"/>
      <c r="D26" s="5" t="s">
        <v>33</v>
      </c>
      <c r="E26" s="5">
        <f>240+60</f>
        <v>300</v>
      </c>
      <c r="F26" s="32">
        <f t="shared" si="1"/>
        <v>5</v>
      </c>
      <c r="G26" s="30"/>
    </row>
    <row r="27" spans="1:7" ht="14.4" customHeight="1" x14ac:dyDescent="0.3">
      <c r="A27" s="3"/>
      <c r="B27" s="66"/>
      <c r="C27" s="53"/>
      <c r="D27" s="6" t="s">
        <v>34</v>
      </c>
      <c r="E27" s="6">
        <f>240+60</f>
        <v>300</v>
      </c>
      <c r="F27" s="33">
        <f t="shared" si="1"/>
        <v>5</v>
      </c>
      <c r="G27" s="30"/>
    </row>
    <row r="28" spans="1:7" ht="14.4" customHeight="1" x14ac:dyDescent="0.3">
      <c r="A28" s="3"/>
      <c r="B28" s="66"/>
      <c r="C28" s="54"/>
      <c r="D28" s="16" t="s">
        <v>28</v>
      </c>
      <c r="E28" s="16">
        <v>60</v>
      </c>
      <c r="F28" s="34">
        <f t="shared" si="1"/>
        <v>1</v>
      </c>
      <c r="G28" s="30"/>
    </row>
    <row r="29" spans="1:7" ht="14.4" customHeight="1" x14ac:dyDescent="0.3">
      <c r="A29" s="3"/>
      <c r="B29" s="66"/>
      <c r="C29" s="62"/>
      <c r="D29" s="63"/>
      <c r="E29" s="63"/>
      <c r="F29" s="64"/>
      <c r="G29" s="30"/>
    </row>
    <row r="30" spans="1:7" ht="14.4" customHeight="1" x14ac:dyDescent="0.3">
      <c r="A30" s="3"/>
      <c r="B30" s="66"/>
      <c r="C30" s="52" t="s">
        <v>18</v>
      </c>
      <c r="D30" s="10" t="s">
        <v>38</v>
      </c>
      <c r="E30" s="10">
        <v>360</v>
      </c>
      <c r="F30" s="31">
        <f t="shared" si="1"/>
        <v>6</v>
      </c>
      <c r="G30" s="30"/>
    </row>
    <row r="31" spans="1:7" ht="14.4" customHeight="1" x14ac:dyDescent="0.3">
      <c r="A31" s="3"/>
      <c r="B31" s="66"/>
      <c r="C31" s="53"/>
      <c r="D31" s="5" t="s">
        <v>39</v>
      </c>
      <c r="E31" s="5">
        <v>360</v>
      </c>
      <c r="F31" s="32">
        <f t="shared" si="1"/>
        <v>6</v>
      </c>
      <c r="G31" s="30"/>
    </row>
    <row r="32" spans="1:7" ht="14.4" customHeight="1" x14ac:dyDescent="0.3">
      <c r="A32" s="3"/>
      <c r="B32" s="66"/>
      <c r="C32" s="53"/>
      <c r="D32" s="6" t="s">
        <v>40</v>
      </c>
      <c r="E32" s="6">
        <v>720</v>
      </c>
      <c r="F32" s="33">
        <f t="shared" si="1"/>
        <v>12</v>
      </c>
      <c r="G32" s="30"/>
    </row>
    <row r="33" spans="1:10" ht="14.4" customHeight="1" x14ac:dyDescent="0.3">
      <c r="A33" s="3"/>
      <c r="B33" s="66"/>
      <c r="C33" s="54"/>
      <c r="D33" s="16" t="s">
        <v>41</v>
      </c>
      <c r="E33" s="16">
        <v>720</v>
      </c>
      <c r="F33" s="34">
        <f t="shared" si="1"/>
        <v>12</v>
      </c>
      <c r="G33" s="30"/>
    </row>
    <row r="34" spans="1:10" ht="14.4" customHeight="1" x14ac:dyDescent="0.3">
      <c r="A34" s="3"/>
      <c r="B34" s="66"/>
      <c r="C34" s="55"/>
      <c r="D34" s="55"/>
      <c r="E34" s="55"/>
      <c r="F34" s="56"/>
      <c r="G34" s="30"/>
    </row>
    <row r="35" spans="1:10" ht="14.4" customHeight="1" x14ac:dyDescent="0.3">
      <c r="A35" s="3"/>
      <c r="B35" s="66"/>
      <c r="C35" s="35" t="s">
        <v>2</v>
      </c>
      <c r="D35" s="36" t="s">
        <v>42</v>
      </c>
      <c r="E35" s="36">
        <v>30</v>
      </c>
      <c r="F35" s="37">
        <f>E35/60</f>
        <v>0.5</v>
      </c>
      <c r="G35" s="30"/>
    </row>
    <row r="36" spans="1:10" ht="14.4" customHeight="1" x14ac:dyDescent="0.3">
      <c r="A36" s="3"/>
      <c r="B36" s="66"/>
      <c r="C36" s="55"/>
      <c r="D36" s="55"/>
      <c r="E36" s="55"/>
      <c r="F36" s="56"/>
      <c r="G36" s="30"/>
    </row>
    <row r="37" spans="1:10" ht="14.4" customHeight="1" x14ac:dyDescent="0.3">
      <c r="A37" s="3"/>
      <c r="B37" s="66"/>
      <c r="C37" s="52" t="s">
        <v>19</v>
      </c>
      <c r="D37" s="10" t="s">
        <v>53</v>
      </c>
      <c r="E37" s="21">
        <v>60</v>
      </c>
      <c r="F37" s="31">
        <f>E37/60</f>
        <v>1</v>
      </c>
      <c r="G37" s="30"/>
    </row>
    <row r="38" spans="1:10" ht="14.4" customHeight="1" x14ac:dyDescent="0.3">
      <c r="A38" s="3"/>
      <c r="B38" s="66"/>
      <c r="C38" s="53"/>
      <c r="D38" s="5" t="s">
        <v>43</v>
      </c>
      <c r="E38" s="5">
        <v>60</v>
      </c>
      <c r="F38" s="32">
        <f>E38/60</f>
        <v>1</v>
      </c>
      <c r="G38" s="30"/>
    </row>
    <row r="39" spans="1:10" ht="14.4" customHeight="1" x14ac:dyDescent="0.3">
      <c r="A39" s="3"/>
      <c r="B39" s="66"/>
      <c r="C39" s="53"/>
      <c r="D39" s="6" t="s">
        <v>32</v>
      </c>
      <c r="E39" s="6">
        <f>(60+45)*5</f>
        <v>525</v>
      </c>
      <c r="F39" s="33">
        <f>E39/60</f>
        <v>8.75</v>
      </c>
      <c r="G39" s="30"/>
    </row>
    <row r="40" spans="1:10" ht="14.4" customHeight="1" x14ac:dyDescent="0.3">
      <c r="A40" s="3"/>
      <c r="B40" s="67"/>
      <c r="C40" s="54"/>
      <c r="D40" s="16" t="s">
        <v>31</v>
      </c>
      <c r="E40" s="16">
        <v>300</v>
      </c>
      <c r="F40" s="34">
        <f>E40/60</f>
        <v>5</v>
      </c>
      <c r="G40" s="30"/>
    </row>
    <row r="41" spans="1:10" ht="14.4" customHeight="1" thickBot="1" x14ac:dyDescent="0.35">
      <c r="A41" s="7"/>
      <c r="B41" s="8"/>
      <c r="C41" s="3"/>
      <c r="D41" s="45" t="s">
        <v>9</v>
      </c>
      <c r="E41" s="46">
        <f>SUM(E23:E40)</f>
        <v>4080</v>
      </c>
      <c r="F41" s="47">
        <f>E41/60</f>
        <v>68</v>
      </c>
      <c r="G41" s="7"/>
    </row>
    <row r="42" spans="1:10" ht="14.4" customHeight="1" thickTop="1" x14ac:dyDescent="0.3">
      <c r="A42" s="3"/>
      <c r="B42" s="8"/>
      <c r="C42" s="3"/>
      <c r="D42" s="9"/>
      <c r="E42" s="50"/>
      <c r="F42" s="51"/>
      <c r="G42" s="3"/>
      <c r="J42" s="4"/>
    </row>
    <row r="43" spans="1:10" ht="14.4" customHeight="1" x14ac:dyDescent="0.35">
      <c r="A43" s="3"/>
      <c r="B43" s="23"/>
      <c r="C43" s="25"/>
      <c r="D43" s="28"/>
      <c r="E43" s="57" t="s">
        <v>15</v>
      </c>
      <c r="F43" s="58"/>
      <c r="G43" s="30"/>
    </row>
    <row r="44" spans="1:10" ht="14.4" customHeight="1" x14ac:dyDescent="0.35">
      <c r="A44" s="3"/>
      <c r="B44" s="26" t="s">
        <v>11</v>
      </c>
      <c r="C44" s="27" t="s">
        <v>12</v>
      </c>
      <c r="D44" s="24" t="s">
        <v>13</v>
      </c>
      <c r="E44" s="29" t="s">
        <v>4</v>
      </c>
      <c r="F44" s="27" t="s">
        <v>14</v>
      </c>
      <c r="G44" s="30"/>
    </row>
    <row r="45" spans="1:10" ht="14.4" customHeight="1" x14ac:dyDescent="0.3">
      <c r="A45" s="3"/>
      <c r="B45" s="71" t="s">
        <v>7</v>
      </c>
      <c r="C45" s="52" t="s">
        <v>20</v>
      </c>
      <c r="D45" s="38" t="s">
        <v>44</v>
      </c>
      <c r="E45" s="39">
        <v>30</v>
      </c>
      <c r="F45" s="31">
        <f>E45/60</f>
        <v>0.5</v>
      </c>
      <c r="G45" s="30"/>
    </row>
    <row r="46" spans="1:10" ht="14.4" customHeight="1" x14ac:dyDescent="0.3">
      <c r="A46" s="3"/>
      <c r="B46" s="72"/>
      <c r="C46" s="53"/>
      <c r="D46" s="5" t="s">
        <v>45</v>
      </c>
      <c r="E46" s="5">
        <f>60+5*30</f>
        <v>210</v>
      </c>
      <c r="F46" s="40">
        <f>E46/60</f>
        <v>3.5</v>
      </c>
      <c r="G46" s="30"/>
    </row>
    <row r="47" spans="1:10" ht="14.4" customHeight="1" x14ac:dyDescent="0.3">
      <c r="A47" s="3"/>
      <c r="B47" s="72"/>
      <c r="C47" s="53"/>
      <c r="D47" s="6" t="s">
        <v>46</v>
      </c>
      <c r="E47" s="6">
        <v>60</v>
      </c>
      <c r="F47" s="33">
        <f>E47/60</f>
        <v>1</v>
      </c>
      <c r="G47" s="30"/>
    </row>
    <row r="48" spans="1:10" ht="14.4" customHeight="1" x14ac:dyDescent="0.3">
      <c r="A48" s="3"/>
      <c r="B48" s="72"/>
      <c r="C48" s="53"/>
      <c r="D48" s="7" t="s">
        <v>47</v>
      </c>
      <c r="E48" s="7">
        <f>60*7</f>
        <v>420</v>
      </c>
      <c r="F48" s="40">
        <f>E48/60</f>
        <v>7</v>
      </c>
      <c r="G48" s="30"/>
    </row>
    <row r="49" spans="1:7" ht="14.4" customHeight="1" x14ac:dyDescent="0.3">
      <c r="A49" s="3"/>
      <c r="B49" s="72"/>
      <c r="C49" s="54"/>
      <c r="D49" s="12" t="s">
        <v>48</v>
      </c>
      <c r="E49" s="12">
        <f>60*6</f>
        <v>360</v>
      </c>
      <c r="F49" s="41">
        <f>E49/60</f>
        <v>6</v>
      </c>
      <c r="G49" s="30"/>
    </row>
    <row r="50" spans="1:7" ht="14.4" customHeight="1" x14ac:dyDescent="0.3">
      <c r="A50" s="3"/>
      <c r="B50" s="72"/>
      <c r="C50" s="62"/>
      <c r="D50" s="63"/>
      <c r="E50" s="63"/>
      <c r="F50" s="64"/>
      <c r="G50" s="3"/>
    </row>
    <row r="51" spans="1:7" ht="14.4" customHeight="1" x14ac:dyDescent="0.3">
      <c r="A51" s="3"/>
      <c r="B51" s="72"/>
      <c r="C51" s="52" t="s">
        <v>18</v>
      </c>
      <c r="D51" s="10" t="s">
        <v>38</v>
      </c>
      <c r="E51" s="10">
        <v>300</v>
      </c>
      <c r="F51" s="31">
        <f t="shared" ref="F51:F54" si="2">E51/60</f>
        <v>5</v>
      </c>
      <c r="G51" s="3"/>
    </row>
    <row r="52" spans="1:7" ht="14.4" customHeight="1" x14ac:dyDescent="0.3">
      <c r="A52" s="3"/>
      <c r="B52" s="72"/>
      <c r="C52" s="53"/>
      <c r="D52" s="5" t="s">
        <v>39</v>
      </c>
      <c r="E52" s="5">
        <v>300</v>
      </c>
      <c r="F52" s="32">
        <f t="shared" si="2"/>
        <v>5</v>
      </c>
      <c r="G52" s="3"/>
    </row>
    <row r="53" spans="1:7" ht="14.4" customHeight="1" x14ac:dyDescent="0.3">
      <c r="A53" s="3"/>
      <c r="B53" s="72"/>
      <c r="C53" s="53"/>
      <c r="D53" s="6" t="s">
        <v>40</v>
      </c>
      <c r="E53" s="6">
        <v>600</v>
      </c>
      <c r="F53" s="33">
        <f t="shared" si="2"/>
        <v>10</v>
      </c>
      <c r="G53" s="30"/>
    </row>
    <row r="54" spans="1:7" ht="14.4" customHeight="1" x14ac:dyDescent="0.3">
      <c r="A54" s="3"/>
      <c r="B54" s="72"/>
      <c r="C54" s="54"/>
      <c r="D54" s="16" t="s">
        <v>41</v>
      </c>
      <c r="E54" s="16">
        <v>600</v>
      </c>
      <c r="F54" s="34">
        <f t="shared" si="2"/>
        <v>10</v>
      </c>
      <c r="G54" s="3"/>
    </row>
    <row r="55" spans="1:7" ht="14.4" customHeight="1" x14ac:dyDescent="0.3">
      <c r="A55" s="3"/>
      <c r="B55" s="72"/>
      <c r="C55" s="68"/>
      <c r="D55" s="68"/>
      <c r="E55" s="68"/>
      <c r="F55" s="69"/>
      <c r="G55" s="30"/>
    </row>
    <row r="56" spans="1:7" ht="14.4" customHeight="1" x14ac:dyDescent="0.3">
      <c r="A56" s="3"/>
      <c r="B56" s="72"/>
      <c r="C56" s="42" t="s">
        <v>2</v>
      </c>
      <c r="D56" s="36" t="s">
        <v>42</v>
      </c>
      <c r="E56" s="36">
        <v>30</v>
      </c>
      <c r="F56" s="37">
        <f t="shared" ref="F56" si="3">E56/60</f>
        <v>0.5</v>
      </c>
      <c r="G56" s="3"/>
    </row>
    <row r="57" spans="1:7" ht="14.4" customHeight="1" x14ac:dyDescent="0.3">
      <c r="A57" s="3"/>
      <c r="B57" s="72"/>
      <c r="C57" s="63"/>
      <c r="D57" s="63"/>
      <c r="E57" s="63"/>
      <c r="F57" s="64"/>
      <c r="G57" s="3"/>
    </row>
    <row r="58" spans="1:7" ht="14.4" customHeight="1" x14ac:dyDescent="0.3">
      <c r="A58" s="3"/>
      <c r="B58" s="72"/>
      <c r="C58" s="52" t="s">
        <v>19</v>
      </c>
      <c r="D58" s="10" t="s">
        <v>32</v>
      </c>
      <c r="E58" s="10">
        <f>(90+30)*5</f>
        <v>600</v>
      </c>
      <c r="F58" s="31">
        <f>E58/60</f>
        <v>10</v>
      </c>
      <c r="G58" s="3"/>
    </row>
    <row r="59" spans="1:7" ht="14.4" customHeight="1" x14ac:dyDescent="0.3">
      <c r="A59" s="7"/>
      <c r="B59" s="72"/>
      <c r="C59" s="53"/>
      <c r="D59" s="5" t="s">
        <v>31</v>
      </c>
      <c r="E59" s="5">
        <v>300</v>
      </c>
      <c r="F59" s="40">
        <f>E59/60</f>
        <v>5</v>
      </c>
      <c r="G59" s="7"/>
    </row>
    <row r="60" spans="1:7" ht="14.4" customHeight="1" x14ac:dyDescent="0.3">
      <c r="A60" s="3"/>
      <c r="B60" s="73"/>
      <c r="C60" s="54"/>
      <c r="D60" s="12" t="s">
        <v>53</v>
      </c>
      <c r="E60" s="12">
        <v>60</v>
      </c>
      <c r="F60" s="41">
        <f>E60/60</f>
        <v>1</v>
      </c>
      <c r="G60" s="3"/>
    </row>
    <row r="61" spans="1:7" ht="14.4" customHeight="1" thickBot="1" x14ac:dyDescent="0.35">
      <c r="A61" s="3"/>
      <c r="B61" s="8"/>
      <c r="C61" s="7"/>
      <c r="D61" s="45" t="s">
        <v>9</v>
      </c>
      <c r="E61" s="46">
        <f>SUM(E45:E60)</f>
        <v>3870</v>
      </c>
      <c r="F61" s="47">
        <f>SUM(F45:F60)</f>
        <v>64.5</v>
      </c>
      <c r="G61" s="30"/>
    </row>
    <row r="62" spans="1:7" ht="14.4" customHeight="1" thickTop="1" x14ac:dyDescent="0.3">
      <c r="A62" s="3"/>
      <c r="B62" s="59"/>
      <c r="C62" s="59"/>
      <c r="D62" s="59"/>
      <c r="E62" s="59"/>
      <c r="F62" s="59"/>
      <c r="G62" s="30"/>
    </row>
    <row r="63" spans="1:7" ht="14.4" customHeight="1" x14ac:dyDescent="0.3">
      <c r="A63" s="3"/>
      <c r="B63" s="65" t="s">
        <v>8</v>
      </c>
      <c r="C63" s="52" t="s">
        <v>17</v>
      </c>
      <c r="D63" s="10" t="s">
        <v>24</v>
      </c>
      <c r="E63" s="10">
        <v>120</v>
      </c>
      <c r="F63" s="31">
        <f>E63/60</f>
        <v>2</v>
      </c>
      <c r="G63" s="30"/>
    </row>
    <row r="64" spans="1:7" ht="14.4" customHeight="1" x14ac:dyDescent="0.3">
      <c r="A64" s="3"/>
      <c r="B64" s="66"/>
      <c r="C64" s="53"/>
      <c r="D64" s="5" t="s">
        <v>25</v>
      </c>
      <c r="E64" s="5">
        <v>120</v>
      </c>
      <c r="F64" s="40">
        <f t="shared" ref="F64:F70" si="4">E64/60</f>
        <v>2</v>
      </c>
      <c r="G64" s="30"/>
    </row>
    <row r="65" spans="1:13" ht="14.4" customHeight="1" x14ac:dyDescent="0.3">
      <c r="A65" s="3"/>
      <c r="B65" s="66"/>
      <c r="C65" s="53"/>
      <c r="D65" s="6" t="s">
        <v>26</v>
      </c>
      <c r="E65" s="6">
        <v>30</v>
      </c>
      <c r="F65" s="33">
        <f t="shared" si="4"/>
        <v>0.5</v>
      </c>
      <c r="G65" s="30"/>
    </row>
    <row r="66" spans="1:13" ht="14.4" customHeight="1" x14ac:dyDescent="0.3">
      <c r="A66" s="3"/>
      <c r="B66" s="66"/>
      <c r="C66" s="53"/>
      <c r="D66" s="5" t="s">
        <v>35</v>
      </c>
      <c r="E66" s="5">
        <v>120</v>
      </c>
      <c r="F66" s="40">
        <f t="shared" si="4"/>
        <v>2</v>
      </c>
      <c r="G66" s="30"/>
    </row>
    <row r="67" spans="1:13" ht="14.4" customHeight="1" x14ac:dyDescent="0.3">
      <c r="A67" s="3"/>
      <c r="B67" s="66"/>
      <c r="C67" s="53"/>
      <c r="D67" s="6" t="s">
        <v>10</v>
      </c>
      <c r="E67" s="6">
        <f>150+90</f>
        <v>240</v>
      </c>
      <c r="F67" s="33">
        <f t="shared" si="4"/>
        <v>4</v>
      </c>
      <c r="G67" s="30"/>
      <c r="I67" s="1"/>
      <c r="J67" s="2"/>
      <c r="K67" s="2"/>
    </row>
    <row r="68" spans="1:13" ht="14.4" customHeight="1" x14ac:dyDescent="0.3">
      <c r="A68" s="3"/>
      <c r="B68" s="66"/>
      <c r="C68" s="53"/>
      <c r="D68" s="5" t="s">
        <v>36</v>
      </c>
      <c r="E68" s="5">
        <v>120</v>
      </c>
      <c r="F68" s="40">
        <f t="shared" si="4"/>
        <v>2</v>
      </c>
      <c r="G68" s="30"/>
    </row>
    <row r="69" spans="1:13" ht="14.4" customHeight="1" x14ac:dyDescent="0.3">
      <c r="A69" s="3"/>
      <c r="B69" s="66"/>
      <c r="C69" s="53"/>
      <c r="D69" s="6" t="s">
        <v>37</v>
      </c>
      <c r="E69" s="6">
        <v>120</v>
      </c>
      <c r="F69" s="33">
        <f t="shared" si="4"/>
        <v>2</v>
      </c>
      <c r="G69" s="30"/>
    </row>
    <row r="70" spans="1:13" ht="14.4" customHeight="1" x14ac:dyDescent="0.3">
      <c r="A70" s="3"/>
      <c r="B70" s="66"/>
      <c r="C70" s="54"/>
      <c r="D70" s="16" t="s">
        <v>28</v>
      </c>
      <c r="E70" s="16">
        <v>30</v>
      </c>
      <c r="F70" s="43">
        <f t="shared" si="4"/>
        <v>0.5</v>
      </c>
      <c r="G70" s="30"/>
      <c r="K70" s="1"/>
      <c r="L70" s="2"/>
      <c r="M70" s="2"/>
    </row>
    <row r="71" spans="1:13" ht="14.4" customHeight="1" x14ac:dyDescent="0.3">
      <c r="A71" s="3"/>
      <c r="B71" s="66"/>
      <c r="C71" s="62"/>
      <c r="D71" s="63"/>
      <c r="E71" s="63"/>
      <c r="F71" s="64"/>
      <c r="G71" s="30"/>
    </row>
    <row r="72" spans="1:13" ht="14.4" customHeight="1" x14ac:dyDescent="0.3">
      <c r="A72" s="3"/>
      <c r="B72" s="66"/>
      <c r="C72" s="52" t="s">
        <v>18</v>
      </c>
      <c r="D72" s="10" t="s">
        <v>38</v>
      </c>
      <c r="E72" s="10">
        <v>60</v>
      </c>
      <c r="F72" s="31">
        <f t="shared" ref="F72:F75" si="5">E72/60</f>
        <v>1</v>
      </c>
      <c r="G72" s="30"/>
    </row>
    <row r="73" spans="1:13" ht="14.4" customHeight="1" x14ac:dyDescent="0.3">
      <c r="A73" s="3"/>
      <c r="B73" s="66"/>
      <c r="C73" s="53"/>
      <c r="D73" s="5" t="s">
        <v>39</v>
      </c>
      <c r="E73" s="5">
        <f>8*60</f>
        <v>480</v>
      </c>
      <c r="F73" s="32">
        <f t="shared" si="5"/>
        <v>8</v>
      </c>
      <c r="G73" s="30"/>
    </row>
    <row r="74" spans="1:13" ht="14.4" customHeight="1" x14ac:dyDescent="0.3">
      <c r="A74" s="3"/>
      <c r="B74" s="66"/>
      <c r="C74" s="53"/>
      <c r="D74" s="6" t="s">
        <v>40</v>
      </c>
      <c r="E74" s="6">
        <v>300</v>
      </c>
      <c r="F74" s="33">
        <f t="shared" si="5"/>
        <v>5</v>
      </c>
      <c r="G74" s="30"/>
    </row>
    <row r="75" spans="1:13" ht="14.4" customHeight="1" x14ac:dyDescent="0.3">
      <c r="A75" s="3"/>
      <c r="B75" s="66"/>
      <c r="C75" s="53"/>
      <c r="D75" s="5" t="s">
        <v>41</v>
      </c>
      <c r="E75" s="5">
        <f>3*60</f>
        <v>180</v>
      </c>
      <c r="F75" s="32">
        <f t="shared" si="5"/>
        <v>3</v>
      </c>
      <c r="G75" s="30"/>
    </row>
    <row r="76" spans="1:13" ht="14.4" customHeight="1" x14ac:dyDescent="0.3">
      <c r="A76" s="3"/>
      <c r="B76" s="66"/>
      <c r="C76" s="53"/>
      <c r="D76" s="6" t="s">
        <v>49</v>
      </c>
      <c r="E76" s="6">
        <v>300</v>
      </c>
      <c r="F76" s="33">
        <f>E76/60</f>
        <v>5</v>
      </c>
      <c r="G76" s="30"/>
    </row>
    <row r="77" spans="1:13" ht="14.4" customHeight="1" x14ac:dyDescent="0.3">
      <c r="A77" s="3"/>
      <c r="B77" s="66"/>
      <c r="C77" s="53"/>
      <c r="D77" s="5" t="s">
        <v>50</v>
      </c>
      <c r="E77" s="5">
        <v>300</v>
      </c>
      <c r="F77" s="32">
        <f>E77/60</f>
        <v>5</v>
      </c>
      <c r="G77" s="30"/>
    </row>
    <row r="78" spans="1:13" ht="14.4" customHeight="1" x14ac:dyDescent="0.3">
      <c r="A78" s="3"/>
      <c r="B78" s="66"/>
      <c r="C78" s="54"/>
      <c r="D78" s="12" t="s">
        <v>51</v>
      </c>
      <c r="E78" s="12">
        <v>600</v>
      </c>
      <c r="F78" s="41">
        <f>E78/60</f>
        <v>10</v>
      </c>
      <c r="G78" s="30"/>
    </row>
    <row r="79" spans="1:13" ht="14.4" customHeight="1" x14ac:dyDescent="0.3">
      <c r="A79" s="3"/>
      <c r="B79" s="66"/>
      <c r="C79" s="70"/>
      <c r="D79" s="55"/>
      <c r="E79" s="55"/>
      <c r="F79" s="56"/>
      <c r="G79" s="30"/>
    </row>
    <row r="80" spans="1:13" ht="14.4" customHeight="1" x14ac:dyDescent="0.3">
      <c r="A80" s="3"/>
      <c r="B80" s="66"/>
      <c r="C80" s="42" t="s">
        <v>2</v>
      </c>
      <c r="D80" s="36" t="s">
        <v>42</v>
      </c>
      <c r="E80" s="36">
        <v>60</v>
      </c>
      <c r="F80" s="37">
        <f>E80/60</f>
        <v>1</v>
      </c>
      <c r="G80" s="30"/>
    </row>
    <row r="81" spans="1:7" ht="14.4" customHeight="1" x14ac:dyDescent="0.3">
      <c r="A81" s="3"/>
      <c r="B81" s="66"/>
      <c r="C81" s="62"/>
      <c r="D81" s="63"/>
      <c r="E81" s="63"/>
      <c r="F81" s="64"/>
      <c r="G81" s="30"/>
    </row>
    <row r="82" spans="1:7" ht="14.4" customHeight="1" x14ac:dyDescent="0.3">
      <c r="A82" s="3"/>
      <c r="B82" s="66"/>
      <c r="C82" s="52" t="s">
        <v>19</v>
      </c>
      <c r="D82" s="10" t="s">
        <v>53</v>
      </c>
      <c r="E82" s="21">
        <v>60</v>
      </c>
      <c r="F82" s="14">
        <f>E82/60</f>
        <v>1</v>
      </c>
      <c r="G82" s="30"/>
    </row>
    <row r="83" spans="1:7" ht="14.4" customHeight="1" x14ac:dyDescent="0.3">
      <c r="A83" s="3"/>
      <c r="B83" s="66"/>
      <c r="C83" s="53"/>
      <c r="D83" s="5" t="s">
        <v>32</v>
      </c>
      <c r="E83" s="5">
        <f>(120+45+15)*5</f>
        <v>900</v>
      </c>
      <c r="F83" s="44">
        <f>E83/60</f>
        <v>15</v>
      </c>
      <c r="G83" s="7"/>
    </row>
    <row r="84" spans="1:7" x14ac:dyDescent="0.3">
      <c r="A84" s="3"/>
      <c r="B84" s="67"/>
      <c r="C84" s="54"/>
      <c r="D84" s="12" t="s">
        <v>31</v>
      </c>
      <c r="E84" s="12">
        <v>600</v>
      </c>
      <c r="F84" s="13">
        <f>E84/60</f>
        <v>10</v>
      </c>
      <c r="G84" s="3"/>
    </row>
    <row r="85" spans="1:7" ht="14.4" customHeight="1" thickBot="1" x14ac:dyDescent="0.35">
      <c r="A85" s="3"/>
      <c r="B85" s="8"/>
      <c r="C85" s="3"/>
      <c r="D85" s="45" t="s">
        <v>9</v>
      </c>
      <c r="E85" s="46">
        <f>SUM(E63:E84)</f>
        <v>4740</v>
      </c>
      <c r="F85" s="47">
        <f>SUM(F63:F84)</f>
        <v>79</v>
      </c>
      <c r="G85" s="3"/>
    </row>
    <row r="86" spans="1:7" ht="15" thickTop="1" x14ac:dyDescent="0.3">
      <c r="A86" s="3"/>
      <c r="B86" s="59"/>
      <c r="C86" s="59"/>
      <c r="D86" s="59"/>
      <c r="E86" s="59"/>
      <c r="F86" s="59"/>
      <c r="G86" s="3"/>
    </row>
    <row r="87" spans="1:7" ht="15" thickBot="1" x14ac:dyDescent="0.35">
      <c r="B87" s="3"/>
      <c r="C87" s="3"/>
      <c r="D87" s="48" t="s">
        <v>52</v>
      </c>
      <c r="E87" s="46">
        <f>SUM(E85,E61,E41,E21)</f>
        <v>15930</v>
      </c>
      <c r="F87" s="49">
        <f>SUM(F85,F61,F41,F21)</f>
        <v>265.5</v>
      </c>
      <c r="G87" s="3"/>
    </row>
    <row r="88" spans="1:7" ht="15" thickTop="1" x14ac:dyDescent="0.3">
      <c r="B88" s="3"/>
      <c r="C88" s="3"/>
      <c r="D88" s="3"/>
      <c r="E88" s="3"/>
      <c r="F88" s="3"/>
    </row>
    <row r="89" spans="1:7" x14ac:dyDescent="0.3">
      <c r="B89" s="3"/>
      <c r="C89" s="3"/>
      <c r="D89" s="3"/>
      <c r="E89" s="3"/>
      <c r="F89" s="3"/>
    </row>
  </sheetData>
  <mergeCells count="34">
    <mergeCell ref="E1:F1"/>
    <mergeCell ref="B22:F22"/>
    <mergeCell ref="B45:B60"/>
    <mergeCell ref="C23:C28"/>
    <mergeCell ref="C3:C5"/>
    <mergeCell ref="C7:C12"/>
    <mergeCell ref="C14:C16"/>
    <mergeCell ref="C50:F50"/>
    <mergeCell ref="C45:C49"/>
    <mergeCell ref="C51:C54"/>
    <mergeCell ref="B3:B20"/>
    <mergeCell ref="B23:B40"/>
    <mergeCell ref="C6:F6"/>
    <mergeCell ref="B86:F86"/>
    <mergeCell ref="C13:F13"/>
    <mergeCell ref="C29:F29"/>
    <mergeCell ref="C34:F34"/>
    <mergeCell ref="C30:C33"/>
    <mergeCell ref="B62:F62"/>
    <mergeCell ref="B63:B84"/>
    <mergeCell ref="C72:C78"/>
    <mergeCell ref="C63:C70"/>
    <mergeCell ref="C71:F71"/>
    <mergeCell ref="C55:F55"/>
    <mergeCell ref="C79:F79"/>
    <mergeCell ref="C57:F57"/>
    <mergeCell ref="C58:C60"/>
    <mergeCell ref="C81:F81"/>
    <mergeCell ref="C82:C84"/>
    <mergeCell ref="C17:F17"/>
    <mergeCell ref="C18:C20"/>
    <mergeCell ref="C36:F36"/>
    <mergeCell ref="C37:C40"/>
    <mergeCell ref="E43:F43"/>
  </mergeCells>
  <pageMargins left="1.0666666666666667" right="0.7" top="0.75" bottom="0.75" header="0.3" footer="0.3"/>
  <pageSetup paperSize="9" scale="80" orientation="portrait" r:id="rId1"/>
  <rowBreaks count="1" manualBreakCount="1">
    <brk id="42" min="1" max="5" man="1"/>
  </rowBreaks>
  <colBreaks count="1" manualBreakCount="1">
    <brk id="6" max="8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Por entregas</vt:lpstr>
      <vt:lpstr>'Por entregas'!Área_de_impresión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llamas</cp:lastModifiedBy>
  <cp:lastPrinted>2021-01-11T16:48:37Z</cp:lastPrinted>
  <dcterms:created xsi:type="dcterms:W3CDTF">2021-01-09T11:01:26Z</dcterms:created>
  <dcterms:modified xsi:type="dcterms:W3CDTF">2021-01-11T16:49:09Z</dcterms:modified>
</cp:coreProperties>
</file>