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Daten" sheetId="1" state="visible" r:id="rId2"/>
    <sheet name="Auswertu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<sst xmlns="http://schemas.openxmlformats.org/spreadsheetml/2006/main" count="147" uniqueCount="77">
  <si>
    <t xml:space="preserve">Paket</t>
  </si>
  <si>
    <t xml:space="preserve">Aufgabe</t>
  </si>
  <si>
    <t xml:space="preserve">Aufwand(h)</t>
  </si>
  <si>
    <t xml:space="preserve">Woche</t>
  </si>
  <si>
    <t xml:space="preserve">Zugewiesen an</t>
  </si>
  <si>
    <t xml:space="preserve">Fortschritt in %</t>
  </si>
  <si>
    <t xml:space="preserve">Datum der Fertigstellung</t>
  </si>
  <si>
    <t xml:space="preserve">Allgemein</t>
  </si>
  <si>
    <t xml:space="preserve">Entscheidung Namespace</t>
  </si>
  <si>
    <t xml:space="preserve">Alle</t>
  </si>
  <si>
    <t xml:space="preserve">Erstellen der Gradle-Konfiguration</t>
  </si>
  <si>
    <t xml:space="preserve">1-3</t>
  </si>
  <si>
    <t xml:space="preserve">Lucas</t>
  </si>
  <si>
    <t xml:space="preserve">13/07/16</t>
  </si>
  <si>
    <t xml:space="preserve">objectproperties</t>
  </si>
  <si>
    <t xml:space="preserve">Implementieren</t>
  </si>
  <si>
    <t xml:space="preserve">Nicolas</t>
  </si>
  <si>
    <t xml:space="preserve">parameter</t>
  </si>
  <si>
    <t xml:space="preserve">graphmodel</t>
  </si>
  <si>
    <t xml:space="preserve">Interfaces schreiben</t>
  </si>
  <si>
    <t xml:space="preserve">Jonas F + Lucas</t>
  </si>
  <si>
    <t xml:space="preserve">Default-Klassen implementieren</t>
  </si>
  <si>
    <t xml:space="preserve">Jonas F (+ Sven, Nicolas)</t>
  </si>
  <si>
    <t xml:space="preserve">Layout-Register schreiben</t>
  </si>
  <si>
    <t xml:space="preserve">Jonas F (+ Nicolas)</t>
  </si>
  <si>
    <t xml:space="preserve">Serialized-Klassen</t>
  </si>
  <si>
    <t xml:space="preserve">sugiyama</t>
  </si>
  <si>
    <t xml:space="preserve">Graph + Impl Interfaces + Vertex/Edge</t>
  </si>
  <si>
    <t xml:space="preserve">Jonas M + Sven</t>
  </si>
  <si>
    <t xml:space="preserve">Mokups für einzelne Phasen</t>
  </si>
  <si>
    <t xml:space="preserve">Constraints implementieren</t>
  </si>
  <si>
    <t xml:space="preserve">LayoutAlgorithm</t>
  </si>
  <si>
    <t xml:space="preserve">CycleRemover (Phase 1) + Interface</t>
  </si>
  <si>
    <t xml:space="preserve">gui</t>
  </si>
  <si>
    <t xml:space="preserve">GraphFactory</t>
  </si>
  <si>
    <t xml:space="preserve">ParameterDialogCreator</t>
  </si>
  <si>
    <t xml:space="preserve">plugin</t>
  </si>
  <si>
    <t xml:space="preserve">Manager</t>
  </si>
  <si>
    <t xml:space="preserve">Generelle GUI(Incl. Basis-GraphView)</t>
  </si>
  <si>
    <t xml:space="preserve">LayerAssigner (Phase 2) + Interface</t>
  </si>
  <si>
    <t xml:space="preserve">CrossMinimizer (Phase 3) + Interface</t>
  </si>
  <si>
    <t xml:space="preserve">joana</t>
  </si>
  <si>
    <t xml:space="preserve">Callgraph</t>
  </si>
  <si>
    <t xml:space="preserve">Methodengraph</t>
  </si>
  <si>
    <t xml:space="preserve">FieldAccess</t>
  </si>
  <si>
    <t xml:space="preserve">GraphModel</t>
  </si>
  <si>
    <t xml:space="preserve">Joana Vertex/Edge</t>
  </si>
  <si>
    <t xml:space="preserve">Workspace</t>
  </si>
  <si>
    <t xml:space="preserve">Nicolas(+ Lucas)</t>
  </si>
  <si>
    <t xml:space="preserve">JoanaGraph</t>
  </si>
  <si>
    <t xml:space="preserve">GraphBuilder-Klassen</t>
  </si>
  <si>
    <t xml:space="preserve">Nicolas + Lucas (+ Jonas F)</t>
  </si>
  <si>
    <t xml:space="preserve">Import und Export anstoßen + Dialoge</t>
  </si>
  <si>
    <t xml:space="preserve">Nicolas + Jonas F</t>
  </si>
  <si>
    <t xml:space="preserve">Laden der Plugins</t>
  </si>
  <si>
    <t xml:space="preserve">import</t>
  </si>
  <si>
    <t xml:space="preserve">Jonas F(+ Nicolas)</t>
  </si>
  <si>
    <t xml:space="preserve">VertexPositioner (Phase 4) + Interface</t>
  </si>
  <si>
    <t xml:space="preserve">EdgeDrawer (Phase 5) + Interface</t>
  </si>
  <si>
    <t xml:space="preserve">JoanaPlugin</t>
  </si>
  <si>
    <t xml:space="preserve">CallgraphLayout/Register/Option</t>
  </si>
  <si>
    <t xml:space="preserve">MethodengraphLayout/Register/Option</t>
  </si>
  <si>
    <t xml:space="preserve">GraphView(Navigation, Selection und Zoom)</t>
  </si>
  <si>
    <t xml:space="preserve">Filter</t>
  </si>
  <si>
    <t xml:space="preserve">Workspace-/EntrypointOption</t>
  </si>
  <si>
    <t xml:space="preserve">StrukturView</t>
  </si>
  <si>
    <t xml:space="preserve">InformationView</t>
  </si>
  <si>
    <t xml:space="preserve">Kommandozeilenparameter akzeptieren</t>
  </si>
  <si>
    <t xml:space="preserve">Jonas F</t>
  </si>
  <si>
    <t xml:space="preserve">export</t>
  </si>
  <si>
    <t xml:space="preserve">Datum:</t>
  </si>
  <si>
    <t xml:space="preserve">Soll:</t>
  </si>
  <si>
    <t xml:space="preserve">Ist:</t>
  </si>
  <si>
    <t xml:space="preserve">Gesamt Aufwand (h):</t>
  </si>
  <si>
    <t xml:space="preserve">Aktueller Fortschritt (h):</t>
  </si>
  <si>
    <t xml:space="preserve">Arbeitstage:</t>
  </si>
  <si>
    <t xml:space="preserve">Vorraussichtliches Fertigstellungsdatum: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</si>
</sst>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"/>
    <numFmt numFmtId="167" formatCode="DD/MM/YY;@"/>
    <numFmt numFmtId="168" formatCode="M/D/YYYY"/>
    <numFmt numFmtId="169" formatCode="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595959"/>
      <name val="Calibri"/>
      <family val="2"/>
    </font>
    <font>
      <sz val="10"/>
      <color rgb="FF000000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Fortschritt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"Soll"</c:f>
              <c:strCache>
                <c:ptCount val="1"/>
                <c:pt idx="0">
                  <c:v>Soll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t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Auswertung!$E$5:$S$5</c:f>
              <c:strCache>
                <c:ptCount val="15"/>
                <c:pt idx="0">
                  <c:v>6/21/2016</c:v>
                </c:pt>
                <c:pt idx="1">
                  <c:v>6/23/2016</c:v>
                </c:pt>
                <c:pt idx="2">
                  <c:v>6/25/2016</c:v>
                </c:pt>
                <c:pt idx="3">
                  <c:v>6/27/2016</c:v>
                </c:pt>
                <c:pt idx="4">
                  <c:v>6/29/2016</c:v>
                </c:pt>
                <c:pt idx="5">
                  <c:v>7/1/2016</c:v>
                </c:pt>
                <c:pt idx="6">
                  <c:v>7/3/2016</c:v>
                </c:pt>
                <c:pt idx="7">
                  <c:v>7/5/2016</c:v>
                </c:pt>
                <c:pt idx="8">
                  <c:v>7/7/2016</c:v>
                </c:pt>
                <c:pt idx="9">
                  <c:v>7/9/2016</c:v>
                </c:pt>
                <c:pt idx="10">
                  <c:v>7/11/2016</c:v>
                </c:pt>
                <c:pt idx="11">
                  <c:v>7/13/2016</c:v>
                </c:pt>
                <c:pt idx="12">
                  <c:v>7/15/2016</c:v>
                </c:pt>
                <c:pt idx="13">
                  <c:v>7/17/2016</c:v>
                </c:pt>
                <c:pt idx="14">
                  <c:v>7/19/2016</c:v>
                </c:pt>
              </c:strCache>
            </c:strRef>
          </c:cat>
          <c:val>
            <c:numRef>
              <c:f>Auswertung!$E$6:$S$6</c:f>
              <c:numCache>
                <c:formatCode>General</c:formatCode>
                <c:ptCount val="15"/>
                <c:pt idx="0">
                  <c:v>0</c:v>
                </c:pt>
                <c:pt idx="1">
                  <c:v>25.25</c:v>
                </c:pt>
                <c:pt idx="2">
                  <c:v>50.5</c:v>
                </c:pt>
                <c:pt idx="3">
                  <c:v>75.75</c:v>
                </c:pt>
                <c:pt idx="4">
                  <c:v>101</c:v>
                </c:pt>
                <c:pt idx="5">
                  <c:v>128.333333333333</c:v>
                </c:pt>
                <c:pt idx="6">
                  <c:v>155.666666666667</c:v>
                </c:pt>
                <c:pt idx="7">
                  <c:v>183</c:v>
                </c:pt>
                <c:pt idx="8">
                  <c:v>199.75</c:v>
                </c:pt>
                <c:pt idx="9">
                  <c:v>216.5</c:v>
                </c:pt>
                <c:pt idx="10">
                  <c:v>233.25</c:v>
                </c:pt>
                <c:pt idx="11">
                  <c:v>250</c:v>
                </c:pt>
                <c:pt idx="12">
                  <c:v>263</c:v>
                </c:pt>
                <c:pt idx="13">
                  <c:v>263</c:v>
                </c:pt>
                <c:pt idx="14">
                  <c:v>263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"Ist"</c:f>
              <c:strCache>
                <c:ptCount val="1"/>
                <c:pt idx="0">
                  <c:v>Ist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dLblPos val="t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Auswertung!$E$5:$S$5</c:f>
              <c:strCache>
                <c:ptCount val="15"/>
                <c:pt idx="0">
                  <c:v>6/21/2016</c:v>
                </c:pt>
                <c:pt idx="1">
                  <c:v>6/23/2016</c:v>
                </c:pt>
                <c:pt idx="2">
                  <c:v>6/25/2016</c:v>
                </c:pt>
                <c:pt idx="3">
                  <c:v>6/27/2016</c:v>
                </c:pt>
                <c:pt idx="4">
                  <c:v>6/29/2016</c:v>
                </c:pt>
                <c:pt idx="5">
                  <c:v>7/1/2016</c:v>
                </c:pt>
                <c:pt idx="6">
                  <c:v>7/3/2016</c:v>
                </c:pt>
                <c:pt idx="7">
                  <c:v>7/5/2016</c:v>
                </c:pt>
                <c:pt idx="8">
                  <c:v>7/7/2016</c:v>
                </c:pt>
                <c:pt idx="9">
                  <c:v>7/9/2016</c:v>
                </c:pt>
                <c:pt idx="10">
                  <c:v>7/11/2016</c:v>
                </c:pt>
                <c:pt idx="11">
                  <c:v>7/13/2016</c:v>
                </c:pt>
                <c:pt idx="12">
                  <c:v>7/15/2016</c:v>
                </c:pt>
                <c:pt idx="13">
                  <c:v>7/17/2016</c:v>
                </c:pt>
                <c:pt idx="14">
                  <c:v>7/19/2016</c:v>
                </c:pt>
              </c:strCache>
            </c:strRef>
          </c:cat>
          <c:val>
            <c:numRef>
              <c:f>Auswertung!$E$7:$S$7</c:f>
              <c:numCache>
                <c:formatCode>General</c:formatCode>
                <c:ptCount val="15"/>
                <c:pt idx="0">
                  <c:v>0</c:v>
                </c:pt>
                <c:pt idx="1">
                  <c:v>15</c:v>
                </c:pt>
                <c:pt idx="2">
                  <c:v>24</c:v>
                </c:pt>
                <c:pt idx="3">
                  <c:v>41</c:v>
                </c:pt>
                <c:pt idx="4">
                  <c:v>52</c:v>
                </c:pt>
                <c:pt idx="5">
                  <c:v>73</c:v>
                </c:pt>
                <c:pt idx="6">
                  <c:v>97</c:v>
                </c:pt>
                <c:pt idx="7">
                  <c:v>157</c:v>
                </c:pt>
                <c:pt idx="8">
                  <c:v>157</c:v>
                </c:pt>
                <c:pt idx="9">
                  <c:v>194</c:v>
                </c:pt>
                <c:pt idx="10">
                  <c:v>213</c:v>
                </c:pt>
                <c:pt idx="11">
                  <c:v>223</c:v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2787861"/>
        <c:axId val="97565580"/>
      </c:lineChart>
      <c:catAx>
        <c:axId val="8278786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7565580"/>
        <c:crosses val="autoZero"/>
        <c:auto val="1"/>
        <c:lblAlgn val="ctr"/>
        <c:lblOffset val="100"/>
      </c:catAx>
      <c:valAx>
        <c:axId val="975655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2787861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34560</xdr:colOff>
      <xdr:row>7</xdr:row>
      <xdr:rowOff>173880</xdr:rowOff>
    </xdr:from>
    <xdr:to>
      <xdr:col>19</xdr:col>
      <xdr:colOff>33840</xdr:colOff>
      <xdr:row>32</xdr:row>
      <xdr:rowOff>165600</xdr:rowOff>
    </xdr:to>
    <xdr:graphicFrame>
      <xdr:nvGraphicFramePr>
        <xdr:cNvPr id="0" name="Diagramm 2"/>
        <xdr:cNvGraphicFramePr/>
      </xdr:nvGraphicFramePr>
      <xdr:xfrm>
        <a:off x="6320880" y="1507320"/>
        <a:ext cx="14144040" cy="4754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1" sqref="B:B C41"/>
    </sheetView>
  </sheetViews>
  <sheetFormatPr defaultRowHeight="15"/>
  <cols>
    <col collapsed="false" hidden="false" max="1" min="1" style="0" width="10.6032388663968"/>
    <col collapsed="false" hidden="false" max="2" min="2" style="0" width="17.6761133603239"/>
    <col collapsed="false" hidden="false" max="3" min="3" style="0" width="40.919028340081"/>
    <col collapsed="false" hidden="false" max="4" min="4" style="0" width="11.1417004048583"/>
    <col collapsed="false" hidden="false" max="5" min="5" style="0" width="7.49797570850202"/>
    <col collapsed="false" hidden="false" max="6" min="6" style="0" width="24.7449392712551"/>
    <col collapsed="false" hidden="false" max="7" min="7" style="0" width="20.6720647773279"/>
    <col collapsed="false" hidden="false" max="9" min="8" style="0" width="24.6356275303644"/>
    <col collapsed="false" hidden="false" max="1025" min="10" style="0" width="10.6032388663968"/>
  </cols>
  <sheetData>
    <row r="2" customFormat="false" ht="15" hidden="false" customHeight="false" outlineLevel="0" collapsed="false">
      <c r="B2" s="1" t="s">
        <v>0</v>
      </c>
      <c r="C2" s="2" t="s">
        <v>1</v>
      </c>
      <c r="D2" s="1" t="s">
        <v>2</v>
      </c>
      <c r="E2" s="3" t="s">
        <v>3</v>
      </c>
      <c r="F2" s="4" t="s">
        <v>4</v>
      </c>
      <c r="G2" s="5" t="s">
        <v>5</v>
      </c>
      <c r="H2" s="3" t="s">
        <v>6</v>
      </c>
      <c r="I2" s="6"/>
    </row>
    <row r="3" customFormat="false" ht="15" hidden="false" customHeight="false" outlineLevel="0" collapsed="false">
      <c r="B3" s="7" t="s">
        <v>7</v>
      </c>
      <c r="C3" s="8" t="s">
        <v>8</v>
      </c>
      <c r="D3" s="9" t="n">
        <v>1</v>
      </c>
      <c r="E3" s="10" t="n">
        <v>1</v>
      </c>
      <c r="F3" s="8" t="s">
        <v>9</v>
      </c>
      <c r="G3" s="11" t="n">
        <v>100</v>
      </c>
      <c r="H3" s="12" t="n">
        <v>42544</v>
      </c>
      <c r="I3" s="13"/>
    </row>
    <row r="4" customFormat="false" ht="13.8" hidden="false" customHeight="false" outlineLevel="0" collapsed="false">
      <c r="B4" s="7" t="s">
        <v>7</v>
      </c>
      <c r="C4" s="8" t="s">
        <v>10</v>
      </c>
      <c r="D4" s="14" t="n">
        <v>6</v>
      </c>
      <c r="E4" s="15" t="s">
        <v>11</v>
      </c>
      <c r="F4" s="8" t="s">
        <v>12</v>
      </c>
      <c r="G4" s="11" t="n">
        <v>100</v>
      </c>
      <c r="H4" s="16" t="s">
        <v>13</v>
      </c>
      <c r="I4" s="13"/>
    </row>
    <row r="5" customFormat="false" ht="15" hidden="false" customHeight="false" outlineLevel="0" collapsed="false">
      <c r="B5" s="7" t="s">
        <v>14</v>
      </c>
      <c r="C5" s="17" t="s">
        <v>15</v>
      </c>
      <c r="D5" s="18" t="n">
        <v>4</v>
      </c>
      <c r="E5" s="15" t="n">
        <v>1</v>
      </c>
      <c r="F5" s="8" t="s">
        <v>16</v>
      </c>
      <c r="G5" s="11" t="n">
        <v>100</v>
      </c>
      <c r="H5" s="12" t="n">
        <v>42544</v>
      </c>
      <c r="I5" s="13"/>
    </row>
    <row r="6" customFormat="false" ht="15" hidden="false" customHeight="false" outlineLevel="0" collapsed="false">
      <c r="B6" s="7" t="s">
        <v>17</v>
      </c>
      <c r="C6" s="17" t="s">
        <v>15</v>
      </c>
      <c r="D6" s="18" t="n">
        <v>5</v>
      </c>
      <c r="E6" s="15" t="n">
        <v>1</v>
      </c>
      <c r="F6" s="8" t="s">
        <v>16</v>
      </c>
      <c r="G6" s="11" t="n">
        <v>100</v>
      </c>
      <c r="H6" s="12" t="n">
        <v>42544</v>
      </c>
      <c r="I6" s="13"/>
    </row>
    <row r="7" customFormat="false" ht="15" hidden="false" customHeight="false" outlineLevel="0" collapsed="false">
      <c r="B7" s="7" t="s">
        <v>18</v>
      </c>
      <c r="C7" s="17" t="s">
        <v>19</v>
      </c>
      <c r="D7" s="18" t="n">
        <v>2</v>
      </c>
      <c r="E7" s="15" t="n">
        <v>1</v>
      </c>
      <c r="F7" s="8" t="s">
        <v>20</v>
      </c>
      <c r="G7" s="11" t="n">
        <v>100</v>
      </c>
      <c r="H7" s="12" t="n">
        <v>42550</v>
      </c>
      <c r="I7" s="13"/>
    </row>
    <row r="8" customFormat="false" ht="15" hidden="false" customHeight="false" outlineLevel="0" collapsed="false">
      <c r="B8" s="7" t="s">
        <v>18</v>
      </c>
      <c r="C8" s="17" t="s">
        <v>21</v>
      </c>
      <c r="D8" s="18" t="n">
        <v>8</v>
      </c>
      <c r="E8" s="15" t="n">
        <v>1</v>
      </c>
      <c r="F8" s="8" t="s">
        <v>22</v>
      </c>
      <c r="G8" s="11" t="n">
        <v>95</v>
      </c>
      <c r="H8" s="12"/>
      <c r="I8" s="13"/>
    </row>
    <row r="9" customFormat="false" ht="15" hidden="false" customHeight="false" outlineLevel="0" collapsed="false">
      <c r="B9" s="7" t="s">
        <v>18</v>
      </c>
      <c r="C9" s="17" t="s">
        <v>23</v>
      </c>
      <c r="D9" s="18" t="n">
        <v>4</v>
      </c>
      <c r="E9" s="15" t="n">
        <v>1</v>
      </c>
      <c r="F9" s="8" t="s">
        <v>24</v>
      </c>
      <c r="G9" s="11" t="n">
        <v>100</v>
      </c>
      <c r="H9" s="12" t="n">
        <v>42550</v>
      </c>
      <c r="I9" s="13"/>
    </row>
    <row r="10" customFormat="false" ht="15" hidden="false" customHeight="false" outlineLevel="0" collapsed="false">
      <c r="B10" s="7" t="s">
        <v>18</v>
      </c>
      <c r="C10" s="17" t="s">
        <v>25</v>
      </c>
      <c r="D10" s="18" t="n">
        <v>2</v>
      </c>
      <c r="E10" s="15" t="n">
        <v>1</v>
      </c>
      <c r="F10" s="8" t="s">
        <v>24</v>
      </c>
      <c r="G10" s="11" t="n">
        <v>100</v>
      </c>
      <c r="H10" s="12" t="n">
        <v>42562</v>
      </c>
      <c r="I10" s="13"/>
    </row>
    <row r="11" customFormat="false" ht="15" hidden="false" customHeight="false" outlineLevel="0" collapsed="false">
      <c r="B11" s="7" t="s">
        <v>26</v>
      </c>
      <c r="C11" s="17" t="s">
        <v>27</v>
      </c>
      <c r="D11" s="18" t="n">
        <v>9</v>
      </c>
      <c r="E11" s="15" t="n">
        <v>1</v>
      </c>
      <c r="F11" s="8" t="s">
        <v>28</v>
      </c>
      <c r="G11" s="11" t="n">
        <v>85</v>
      </c>
      <c r="H11" s="12"/>
      <c r="I11" s="13"/>
    </row>
    <row r="12" customFormat="false" ht="15" hidden="false" customHeight="false" outlineLevel="0" collapsed="false">
      <c r="B12" s="7" t="s">
        <v>26</v>
      </c>
      <c r="C12" s="17" t="s">
        <v>29</v>
      </c>
      <c r="D12" s="18" t="n">
        <v>8</v>
      </c>
      <c r="E12" s="15" t="n">
        <v>1</v>
      </c>
      <c r="F12" s="8" t="s">
        <v>28</v>
      </c>
      <c r="G12" s="11" t="n">
        <v>100</v>
      </c>
      <c r="H12" s="12" t="n">
        <v>42556</v>
      </c>
      <c r="I12" s="13"/>
    </row>
    <row r="13" customFormat="false" ht="15" hidden="false" customHeight="false" outlineLevel="0" collapsed="false">
      <c r="B13" s="7" t="s">
        <v>26</v>
      </c>
      <c r="C13" s="17" t="s">
        <v>30</v>
      </c>
      <c r="D13" s="18" t="n">
        <v>4</v>
      </c>
      <c r="E13" s="15" t="n">
        <v>1</v>
      </c>
      <c r="F13" s="8" t="s">
        <v>28</v>
      </c>
      <c r="G13" s="11" t="n">
        <v>100</v>
      </c>
      <c r="H13" s="12" t="n">
        <v>42555</v>
      </c>
      <c r="I13" s="13"/>
    </row>
    <row r="14" customFormat="false" ht="15" hidden="false" customHeight="false" outlineLevel="0" collapsed="false">
      <c r="B14" s="7" t="s">
        <v>26</v>
      </c>
      <c r="C14" s="17" t="s">
        <v>31</v>
      </c>
      <c r="D14" s="18" t="n">
        <v>2</v>
      </c>
      <c r="E14" s="15" t="n">
        <v>1</v>
      </c>
      <c r="F14" s="8" t="s">
        <v>28</v>
      </c>
      <c r="G14" s="11" t="n">
        <v>100</v>
      </c>
      <c r="H14" s="12" t="n">
        <v>42555</v>
      </c>
      <c r="I14" s="13"/>
    </row>
    <row r="15" customFormat="false" ht="15" hidden="false" customHeight="false" outlineLevel="0" collapsed="false">
      <c r="B15" s="7" t="s">
        <v>26</v>
      </c>
      <c r="C15" s="17" t="s">
        <v>32</v>
      </c>
      <c r="D15" s="18" t="n">
        <v>10</v>
      </c>
      <c r="E15" s="15" t="n">
        <v>1</v>
      </c>
      <c r="F15" s="8" t="s">
        <v>28</v>
      </c>
      <c r="G15" s="11" t="n">
        <v>100</v>
      </c>
      <c r="H15" s="12" t="n">
        <v>42550</v>
      </c>
      <c r="I15" s="13"/>
    </row>
    <row r="16" customFormat="false" ht="15" hidden="false" customHeight="false" outlineLevel="0" collapsed="false">
      <c r="B16" s="7" t="s">
        <v>33</v>
      </c>
      <c r="C16" s="17" t="s">
        <v>34</v>
      </c>
      <c r="D16" s="18" t="n">
        <v>5</v>
      </c>
      <c r="E16" s="15" t="n">
        <v>1</v>
      </c>
      <c r="F16" s="8" t="s">
        <v>16</v>
      </c>
      <c r="G16" s="11" t="n">
        <v>90</v>
      </c>
      <c r="H16" s="12"/>
      <c r="I16" s="13"/>
    </row>
    <row r="17" customFormat="false" ht="15" hidden="false" customHeight="false" outlineLevel="0" collapsed="false">
      <c r="B17" s="7" t="s">
        <v>33</v>
      </c>
      <c r="C17" s="17" t="s">
        <v>35</v>
      </c>
      <c r="D17" s="18" t="n">
        <v>6</v>
      </c>
      <c r="E17" s="19" t="n">
        <v>1</v>
      </c>
      <c r="F17" s="8" t="s">
        <v>16</v>
      </c>
      <c r="G17" s="11" t="n">
        <v>100</v>
      </c>
      <c r="H17" s="12" t="n">
        <v>42544</v>
      </c>
      <c r="I17" s="13"/>
    </row>
    <row r="18" customFormat="false" ht="15" hidden="false" customHeight="false" outlineLevel="0" collapsed="false">
      <c r="B18" s="7" t="s">
        <v>36</v>
      </c>
      <c r="C18" s="17" t="s">
        <v>37</v>
      </c>
      <c r="D18" s="18" t="n">
        <v>11</v>
      </c>
      <c r="E18" s="15" t="s">
        <v>11</v>
      </c>
      <c r="F18" s="8" t="s">
        <v>12</v>
      </c>
      <c r="G18" s="11" t="n">
        <v>70</v>
      </c>
      <c r="H18" s="12"/>
      <c r="I18" s="13"/>
    </row>
    <row r="19" customFormat="false" ht="15" hidden="false" customHeight="false" outlineLevel="0" collapsed="false">
      <c r="B19" s="7" t="s">
        <v>36</v>
      </c>
      <c r="C19" s="17" t="s">
        <v>19</v>
      </c>
      <c r="D19" s="18" t="n">
        <v>3</v>
      </c>
      <c r="E19" s="15" t="n">
        <v>1</v>
      </c>
      <c r="F19" s="8" t="s">
        <v>12</v>
      </c>
      <c r="G19" s="11" t="n">
        <v>100</v>
      </c>
      <c r="H19" s="12" t="n">
        <v>42552</v>
      </c>
      <c r="I19" s="13"/>
    </row>
    <row r="20" customFormat="false" ht="15" hidden="false" customHeight="false" outlineLevel="0" collapsed="false">
      <c r="B20" s="7" t="s">
        <v>33</v>
      </c>
      <c r="C20" s="17" t="s">
        <v>38</v>
      </c>
      <c r="D20" s="18" t="n">
        <v>11</v>
      </c>
      <c r="E20" s="15" t="s">
        <v>11</v>
      </c>
      <c r="F20" s="8" t="s">
        <v>16</v>
      </c>
      <c r="G20" s="11" t="n">
        <v>90</v>
      </c>
      <c r="H20" s="12"/>
      <c r="I20" s="13"/>
    </row>
    <row r="21" customFormat="false" ht="15" hidden="false" customHeight="false" outlineLevel="0" collapsed="false">
      <c r="B21" s="7" t="s">
        <v>26</v>
      </c>
      <c r="C21" s="17" t="s">
        <v>39</v>
      </c>
      <c r="D21" s="18" t="n">
        <v>10</v>
      </c>
      <c r="E21" s="15" t="n">
        <v>2</v>
      </c>
      <c r="F21" s="8" t="s">
        <v>28</v>
      </c>
      <c r="G21" s="11" t="n">
        <v>100</v>
      </c>
      <c r="H21" s="12" t="n">
        <v>42555</v>
      </c>
      <c r="I21" s="13"/>
    </row>
    <row r="22" customFormat="false" ht="15" hidden="false" customHeight="false" outlineLevel="0" collapsed="false">
      <c r="B22" s="7" t="s">
        <v>26</v>
      </c>
      <c r="C22" s="17" t="s">
        <v>40</v>
      </c>
      <c r="D22" s="18" t="n">
        <v>10</v>
      </c>
      <c r="E22" s="15" t="n">
        <v>2</v>
      </c>
      <c r="F22" s="8" t="s">
        <v>28</v>
      </c>
      <c r="G22" s="11" t="n">
        <v>100</v>
      </c>
      <c r="H22" s="12" t="n">
        <v>42555</v>
      </c>
      <c r="I22" s="13"/>
    </row>
    <row r="23" customFormat="false" ht="15" hidden="false" customHeight="false" outlineLevel="0" collapsed="false">
      <c r="B23" s="7" t="s">
        <v>41</v>
      </c>
      <c r="C23" s="17" t="s">
        <v>42</v>
      </c>
      <c r="D23" s="18" t="n">
        <v>5</v>
      </c>
      <c r="E23" s="15" t="n">
        <v>2</v>
      </c>
      <c r="F23" s="8" t="s">
        <v>12</v>
      </c>
      <c r="G23" s="11" t="n">
        <v>100</v>
      </c>
      <c r="H23" s="12"/>
      <c r="I23" s="13"/>
    </row>
    <row r="24" customFormat="false" ht="15" hidden="false" customHeight="false" outlineLevel="0" collapsed="false">
      <c r="B24" s="7" t="s">
        <v>41</v>
      </c>
      <c r="C24" s="17" t="s">
        <v>43</v>
      </c>
      <c r="D24" s="18" t="n">
        <v>5</v>
      </c>
      <c r="E24" s="15" t="n">
        <v>2</v>
      </c>
      <c r="F24" s="8" t="s">
        <v>12</v>
      </c>
      <c r="G24" s="11" t="n">
        <v>80</v>
      </c>
      <c r="H24" s="12"/>
      <c r="I24" s="13"/>
    </row>
    <row r="25" customFormat="false" ht="15" hidden="false" customHeight="false" outlineLevel="0" collapsed="false">
      <c r="B25" s="7" t="s">
        <v>41</v>
      </c>
      <c r="C25" s="17" t="s">
        <v>44</v>
      </c>
      <c r="D25" s="18" t="n">
        <v>3</v>
      </c>
      <c r="E25" s="15" t="n">
        <v>2</v>
      </c>
      <c r="F25" s="8" t="s">
        <v>12</v>
      </c>
      <c r="G25" s="11" t="n">
        <v>90</v>
      </c>
      <c r="H25" s="12"/>
      <c r="I25" s="13"/>
    </row>
    <row r="26" customFormat="false" ht="15" hidden="false" customHeight="false" outlineLevel="0" collapsed="false">
      <c r="B26" s="7" t="s">
        <v>41</v>
      </c>
      <c r="C26" s="17" t="s">
        <v>45</v>
      </c>
      <c r="D26" s="18" t="n">
        <v>4</v>
      </c>
      <c r="E26" s="15" t="n">
        <v>2</v>
      </c>
      <c r="F26" s="8" t="s">
        <v>12</v>
      </c>
      <c r="G26" s="11" t="n">
        <v>100</v>
      </c>
      <c r="H26" s="12" t="n">
        <v>42559</v>
      </c>
      <c r="I26" s="13"/>
    </row>
    <row r="27" customFormat="false" ht="15" hidden="false" customHeight="false" outlineLevel="0" collapsed="false">
      <c r="B27" s="7" t="s">
        <v>41</v>
      </c>
      <c r="C27" s="17" t="s">
        <v>46</v>
      </c>
      <c r="D27" s="18" t="n">
        <v>4</v>
      </c>
      <c r="E27" s="15" t="n">
        <v>2</v>
      </c>
      <c r="F27" s="8" t="s">
        <v>16</v>
      </c>
      <c r="G27" s="11" t="n">
        <v>100</v>
      </c>
      <c r="H27" s="12" t="n">
        <v>42559</v>
      </c>
      <c r="I27" s="13"/>
    </row>
    <row r="28" customFormat="false" ht="15" hidden="false" customHeight="false" outlineLevel="0" collapsed="false">
      <c r="B28" s="7" t="s">
        <v>41</v>
      </c>
      <c r="C28" s="17" t="s">
        <v>47</v>
      </c>
      <c r="D28" s="18" t="n">
        <v>5</v>
      </c>
      <c r="E28" s="15" t="n">
        <v>2</v>
      </c>
      <c r="F28" s="8" t="s">
        <v>48</v>
      </c>
      <c r="G28" s="11" t="n">
        <v>100</v>
      </c>
      <c r="H28" s="12"/>
      <c r="I28" s="13"/>
    </row>
    <row r="29" customFormat="false" ht="15" hidden="false" customHeight="false" outlineLevel="0" collapsed="false">
      <c r="B29" s="7" t="s">
        <v>41</v>
      </c>
      <c r="C29" s="17" t="s">
        <v>49</v>
      </c>
      <c r="D29" s="18" t="n">
        <v>2</v>
      </c>
      <c r="E29" s="15" t="n">
        <v>2</v>
      </c>
      <c r="F29" s="8" t="s">
        <v>16</v>
      </c>
      <c r="G29" s="11" t="n">
        <v>100</v>
      </c>
      <c r="H29" s="12"/>
      <c r="I29" s="13"/>
    </row>
    <row r="30" customFormat="false" ht="15" hidden="false" customHeight="false" outlineLevel="0" collapsed="false">
      <c r="B30" s="7" t="s">
        <v>41</v>
      </c>
      <c r="C30" s="17" t="s">
        <v>50</v>
      </c>
      <c r="D30" s="18" t="n">
        <v>12</v>
      </c>
      <c r="E30" s="15" t="n">
        <v>2</v>
      </c>
      <c r="F30" s="8" t="s">
        <v>51</v>
      </c>
      <c r="G30" s="11" t="n">
        <v>100</v>
      </c>
      <c r="H30" s="12"/>
      <c r="I30" s="13"/>
    </row>
    <row r="31" customFormat="false" ht="15" hidden="false" customHeight="false" outlineLevel="0" collapsed="false">
      <c r="B31" s="7" t="s">
        <v>33</v>
      </c>
      <c r="C31" s="17" t="s">
        <v>52</v>
      </c>
      <c r="D31" s="18" t="n">
        <v>5</v>
      </c>
      <c r="E31" s="15" t="n">
        <v>2</v>
      </c>
      <c r="F31" s="8" t="s">
        <v>53</v>
      </c>
      <c r="G31" s="11" t="n">
        <v>100</v>
      </c>
      <c r="H31" s="12" t="n">
        <v>42556</v>
      </c>
      <c r="I31" s="13"/>
    </row>
    <row r="32" customFormat="false" ht="15" hidden="false" customHeight="false" outlineLevel="0" collapsed="false">
      <c r="B32" s="7" t="s">
        <v>33</v>
      </c>
      <c r="C32" s="17" t="s">
        <v>54</v>
      </c>
      <c r="D32" s="18" t="n">
        <v>6</v>
      </c>
      <c r="E32" s="15" t="n">
        <v>2</v>
      </c>
      <c r="F32" s="8" t="s">
        <v>12</v>
      </c>
      <c r="G32" s="11" t="n">
        <v>100</v>
      </c>
      <c r="H32" s="12" t="n">
        <v>42554</v>
      </c>
      <c r="I32" s="13"/>
    </row>
    <row r="33" customFormat="false" ht="15" hidden="false" customHeight="false" outlineLevel="0" collapsed="false">
      <c r="B33" s="7" t="s">
        <v>55</v>
      </c>
      <c r="C33" s="17" t="s">
        <v>15</v>
      </c>
      <c r="D33" s="18" t="n">
        <v>11</v>
      </c>
      <c r="E33" s="15" t="n">
        <v>2</v>
      </c>
      <c r="F33" s="8" t="s">
        <v>56</v>
      </c>
      <c r="G33" s="11" t="n">
        <v>100</v>
      </c>
      <c r="H33" s="12" t="n">
        <v>42556</v>
      </c>
      <c r="I33" s="13"/>
    </row>
    <row r="34" customFormat="false" ht="15" hidden="false" customHeight="false" outlineLevel="0" collapsed="false">
      <c r="B34" s="7" t="s">
        <v>26</v>
      </c>
      <c r="C34" s="17" t="s">
        <v>57</v>
      </c>
      <c r="D34" s="18" t="n">
        <v>10</v>
      </c>
      <c r="E34" s="15" t="n">
        <v>3</v>
      </c>
      <c r="F34" s="8" t="s">
        <v>28</v>
      </c>
      <c r="G34" s="11" t="n">
        <v>50</v>
      </c>
      <c r="H34" s="12"/>
      <c r="I34" s="13"/>
    </row>
    <row r="35" customFormat="false" ht="15" hidden="false" customHeight="false" outlineLevel="0" collapsed="false">
      <c r="B35" s="7" t="s">
        <v>26</v>
      </c>
      <c r="C35" s="17" t="s">
        <v>58</v>
      </c>
      <c r="D35" s="18" t="n">
        <v>10</v>
      </c>
      <c r="E35" s="15" t="n">
        <v>3</v>
      </c>
      <c r="F35" s="8" t="s">
        <v>28</v>
      </c>
      <c r="G35" s="11" t="n">
        <v>10</v>
      </c>
      <c r="H35" s="12"/>
      <c r="I35" s="13"/>
    </row>
    <row r="36" customFormat="false" ht="15" hidden="false" customHeight="false" outlineLevel="0" collapsed="false">
      <c r="B36" s="7" t="s">
        <v>41</v>
      </c>
      <c r="C36" s="17" t="s">
        <v>59</v>
      </c>
      <c r="D36" s="18" t="n">
        <v>6</v>
      </c>
      <c r="E36" s="15" t="n">
        <v>3</v>
      </c>
      <c r="F36" s="8" t="s">
        <v>12</v>
      </c>
      <c r="G36" s="11" t="n">
        <v>75</v>
      </c>
      <c r="H36" s="12"/>
      <c r="I36" s="13"/>
    </row>
    <row r="37" customFormat="false" ht="15" hidden="false" customHeight="false" outlineLevel="0" collapsed="false">
      <c r="B37" s="7" t="s">
        <v>41</v>
      </c>
      <c r="C37" s="17" t="s">
        <v>60</v>
      </c>
      <c r="D37" s="18" t="n">
        <v>7</v>
      </c>
      <c r="E37" s="15" t="n">
        <v>3</v>
      </c>
      <c r="F37" s="8" t="s">
        <v>53</v>
      </c>
      <c r="G37" s="11" t="n">
        <v>90</v>
      </c>
      <c r="H37" s="12"/>
      <c r="I37" s="13"/>
    </row>
    <row r="38" customFormat="false" ht="15" hidden="false" customHeight="false" outlineLevel="0" collapsed="false">
      <c r="B38" s="7" t="s">
        <v>41</v>
      </c>
      <c r="C38" s="17" t="s">
        <v>61</v>
      </c>
      <c r="D38" s="18" t="n">
        <v>7</v>
      </c>
      <c r="E38" s="15" t="n">
        <v>3</v>
      </c>
      <c r="F38" s="8" t="s">
        <v>53</v>
      </c>
      <c r="G38" s="11" t="n">
        <v>80</v>
      </c>
      <c r="H38" s="12"/>
      <c r="I38" s="13"/>
    </row>
    <row r="39" customFormat="false" ht="15" hidden="false" customHeight="false" outlineLevel="0" collapsed="false">
      <c r="B39" s="7" t="s">
        <v>33</v>
      </c>
      <c r="C39" s="17" t="s">
        <v>62</v>
      </c>
      <c r="D39" s="18" t="n">
        <v>10</v>
      </c>
      <c r="E39" s="15" t="n">
        <v>3</v>
      </c>
      <c r="F39" s="8" t="s">
        <v>53</v>
      </c>
      <c r="G39" s="11" t="n">
        <v>90</v>
      </c>
      <c r="H39" s="12"/>
      <c r="I39" s="13"/>
    </row>
    <row r="40" customFormat="false" ht="15" hidden="false" customHeight="false" outlineLevel="0" collapsed="false">
      <c r="B40" s="7" t="s">
        <v>36</v>
      </c>
      <c r="C40" s="17" t="s">
        <v>63</v>
      </c>
      <c r="D40" s="18" t="n">
        <v>7</v>
      </c>
      <c r="E40" s="15" t="n">
        <v>3</v>
      </c>
      <c r="F40" s="8" t="s">
        <v>12</v>
      </c>
      <c r="G40" s="11" t="n">
        <v>0</v>
      </c>
      <c r="H40" s="12"/>
      <c r="I40" s="13"/>
    </row>
    <row r="41" customFormat="false" ht="15" hidden="false" customHeight="false" outlineLevel="0" collapsed="false">
      <c r="B41" s="7" t="s">
        <v>36</v>
      </c>
      <c r="C41" s="17" t="s">
        <v>64</v>
      </c>
      <c r="D41" s="18" t="n">
        <v>4</v>
      </c>
      <c r="E41" s="15" t="n">
        <v>3</v>
      </c>
      <c r="F41" s="8" t="s">
        <v>12</v>
      </c>
      <c r="G41" s="11" t="n">
        <v>100</v>
      </c>
      <c r="H41" s="12"/>
      <c r="I41" s="13"/>
    </row>
    <row r="42" customFormat="false" ht="15" hidden="false" customHeight="false" outlineLevel="0" collapsed="false">
      <c r="B42" s="7" t="s">
        <v>33</v>
      </c>
      <c r="C42" s="17" t="s">
        <v>65</v>
      </c>
      <c r="D42" s="18" t="n">
        <v>4</v>
      </c>
      <c r="E42" s="15" t="n">
        <v>4</v>
      </c>
      <c r="F42" s="8" t="s">
        <v>16</v>
      </c>
      <c r="G42" s="11" t="n">
        <v>100</v>
      </c>
      <c r="H42" s="12"/>
      <c r="I42" s="13"/>
    </row>
    <row r="43" customFormat="false" ht="15" hidden="false" customHeight="false" outlineLevel="0" collapsed="false">
      <c r="B43" s="7" t="s">
        <v>33</v>
      </c>
      <c r="C43" s="17" t="s">
        <v>66</v>
      </c>
      <c r="D43" s="18" t="n">
        <v>4</v>
      </c>
      <c r="E43" s="15" t="n">
        <v>4</v>
      </c>
      <c r="F43" s="8" t="s">
        <v>16</v>
      </c>
      <c r="G43" s="11" t="n">
        <v>70</v>
      </c>
      <c r="H43" s="12"/>
      <c r="I43" s="13"/>
    </row>
    <row r="44" customFormat="false" ht="15" hidden="false" customHeight="false" outlineLevel="0" collapsed="false">
      <c r="B44" s="7" t="s">
        <v>33</v>
      </c>
      <c r="C44" s="17" t="s">
        <v>67</v>
      </c>
      <c r="D44" s="18" t="n">
        <v>4</v>
      </c>
      <c r="E44" s="15" t="n">
        <v>4</v>
      </c>
      <c r="F44" s="20" t="s">
        <v>68</v>
      </c>
      <c r="G44" s="11" t="n">
        <v>0</v>
      </c>
      <c r="H44" s="12"/>
      <c r="I44" s="13"/>
    </row>
    <row r="45" customFormat="false" ht="15" hidden="false" customHeight="false" outlineLevel="0" collapsed="false">
      <c r="B45" s="21" t="s">
        <v>69</v>
      </c>
      <c r="C45" s="22" t="s">
        <v>15</v>
      </c>
      <c r="D45" s="23" t="n">
        <v>7</v>
      </c>
      <c r="E45" s="24" t="n">
        <v>4</v>
      </c>
      <c r="F45" s="25" t="s">
        <v>68</v>
      </c>
      <c r="G45" s="26" t="n">
        <v>100</v>
      </c>
      <c r="H45" s="27" t="n">
        <v>42564</v>
      </c>
      <c r="I45" s="13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S33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4" activeCellId="0" sqref="B:B"/>
    </sheetView>
  </sheetViews>
  <sheetFormatPr defaultRowHeight="15"/>
  <cols>
    <col collapsed="false" hidden="false" max="1" min="1" style="0" width="10.6032388663968"/>
    <col collapsed="false" hidden="false" max="2" min="2" style="0" width="38.8825910931174"/>
    <col collapsed="false" hidden="false" max="1025" min="3" style="0" width="10.6032388663968"/>
  </cols>
  <sheetData>
    <row r="1" customFormat="false" ht="15" hidden="false" customHeight="false" outlineLevel="0" collapsed="false">
      <c r="G1" s="28"/>
    </row>
    <row r="5" customFormat="false" ht="15" hidden="false" customHeight="false" outlineLevel="0" collapsed="false">
      <c r="D5" s="0" t="s">
        <v>70</v>
      </c>
      <c r="E5" s="28" t="n">
        <v>42542</v>
      </c>
      <c r="F5" s="28" t="n">
        <v>42544</v>
      </c>
      <c r="G5" s="28" t="n">
        <v>42546</v>
      </c>
      <c r="H5" s="28" t="n">
        <v>42548</v>
      </c>
      <c r="I5" s="28" t="n">
        <v>42550</v>
      </c>
      <c r="J5" s="28" t="n">
        <v>42552</v>
      </c>
      <c r="K5" s="28" t="n">
        <v>42554</v>
      </c>
      <c r="L5" s="28" t="n">
        <v>42556</v>
      </c>
      <c r="M5" s="28" t="n">
        <v>42558</v>
      </c>
      <c r="N5" s="28" t="n">
        <v>42560</v>
      </c>
      <c r="O5" s="28" t="n">
        <v>42562</v>
      </c>
      <c r="P5" s="28" t="n">
        <v>42564</v>
      </c>
      <c r="Q5" s="28" t="n">
        <v>42566</v>
      </c>
      <c r="R5" s="28" t="n">
        <v>42568</v>
      </c>
      <c r="S5" s="28" t="n">
        <v>42570</v>
      </c>
    </row>
    <row r="6" customFormat="false" ht="15" hidden="false" customHeight="false" outlineLevel="0" collapsed="false">
      <c r="D6" s="0" t="s">
        <v>71</v>
      </c>
      <c r="E6" s="29" t="n">
        <v>0</v>
      </c>
      <c r="F6" s="29" t="n">
        <f aca="false">E6+(I6/4)</f>
        <v>25.25</v>
      </c>
      <c r="G6" s="29" t="n">
        <f aca="false">F6+(I6/4)</f>
        <v>50.5</v>
      </c>
      <c r="H6" s="29" t="n">
        <f aca="false">G6+(I6/4)</f>
        <v>75.75</v>
      </c>
      <c r="I6" s="29" t="n">
        <f aca="false">Daten!D3+Daten!D4+Daten!D5+Daten!D6+Daten!D7+Daten!D8+Daten!D9+Daten!D10+Daten!D11+Daten!D12+Daten!D13+Daten!D14+Daten!D15+Daten!D16+Daten!D17+Daten!D18+Daten!D19+Daten!D20</f>
        <v>101</v>
      </c>
      <c r="J6" s="29" t="n">
        <f aca="false">I6+((L6-I6)/3)</f>
        <v>128.333333333333</v>
      </c>
      <c r="K6" s="29" t="n">
        <f aca="false">J6+((L6-I6)/3)</f>
        <v>155.666666666667</v>
      </c>
      <c r="L6" s="29" t="n">
        <f aca="false">Daten!D21+Daten!D22+Daten!D23+Daten!D24+Daten!D25+Daten!D26+Daten!D27+Daten!D28+Daten!D29+Daten!D30+Daten!D31+Daten!D32+Daten!D33+I6</f>
        <v>183</v>
      </c>
      <c r="M6" s="29" t="n">
        <f aca="false">L6+((P6-L6)/4)</f>
        <v>199.75</v>
      </c>
      <c r="N6" s="29" t="n">
        <f aca="false">M6+((P6-L6)/4)</f>
        <v>216.5</v>
      </c>
      <c r="O6" s="29" t="n">
        <f aca="false">N6+((P6-L6)/4)</f>
        <v>233.25</v>
      </c>
      <c r="P6" s="29" t="n">
        <f aca="false">Daten!D34+Daten!D35+Daten!D36+Daten!D37+Daten!D38+Daten!D39+Daten!D17+Daten!D40+Daten!D41+L6</f>
        <v>250</v>
      </c>
      <c r="Q6" s="29" t="n">
        <f aca="false">C30</f>
        <v>263</v>
      </c>
      <c r="R6" s="29" t="n">
        <f aca="false">C30</f>
        <v>263</v>
      </c>
      <c r="S6" s="29" t="n">
        <f aca="false">C30</f>
        <v>263</v>
      </c>
    </row>
    <row r="7" customFormat="false" ht="15" hidden="false" customHeight="false" outlineLevel="0" collapsed="false">
      <c r="D7" s="0" t="s">
        <v>72</v>
      </c>
      <c r="E7" s="29" t="n">
        <v>0</v>
      </c>
      <c r="F7" s="29" t="n">
        <v>15</v>
      </c>
      <c r="G7" s="29" t="n">
        <v>24</v>
      </c>
      <c r="H7" s="29" t="n">
        <v>41</v>
      </c>
      <c r="I7" s="29" t="n">
        <v>52</v>
      </c>
      <c r="J7" s="29" t="n">
        <v>73</v>
      </c>
      <c r="K7" s="29" t="n">
        <v>97</v>
      </c>
      <c r="L7" s="29" t="n">
        <v>157</v>
      </c>
      <c r="M7" s="29" t="n">
        <v>157</v>
      </c>
      <c r="N7" s="29" t="n">
        <v>194</v>
      </c>
      <c r="O7" s="29" t="n">
        <v>213</v>
      </c>
      <c r="P7" s="29" t="n">
        <v>223</v>
      </c>
      <c r="Q7" s="29"/>
      <c r="R7" s="29"/>
      <c r="S7" s="29"/>
    </row>
    <row r="8" customFormat="false" ht="15" hidden="false" customHeight="false" outlineLevel="0" collapsed="false">
      <c r="D8" s="30"/>
    </row>
    <row r="30" customFormat="false" ht="15" hidden="false" customHeight="false" outlineLevel="0" collapsed="false">
      <c r="B30" s="0" t="s">
        <v>73</v>
      </c>
      <c r="C30" s="31" t="n">
        <f aca="false">Daten!D3+Daten!D4+Daten!D5+Daten!D6+Daten!D7+Daten!D8+Daten!D9+Daten!D10+Daten!D11+Daten!D12+Daten!D13+Daten!D14+Daten!D15+Daten!D16+Daten!D18+Daten!D19+Daten!D20+Daten!D21+Daten!D22+Daten!D23+Daten!D24+Daten!D25+Daten!D26+Daten!D27+Daten!D28+Daten!D29+Daten!D30+Daten!D31+Daten!D32+Daten!D33+Daten!D34+Daten!D35+Daten!D36+Daten!D37+Daten!D38+Daten!D39+Daten!D17+Daten!D40+Daten!D41+Daten!D42+Daten!D43+Daten!D44+Daten!D45</f>
        <v>263</v>
      </c>
    </row>
    <row r="31" customFormat="false" ht="15" hidden="false" customHeight="false" outlineLevel="0" collapsed="false">
      <c r="B31" s="0" t="s">
        <v>74</v>
      </c>
      <c r="C31" s="0" t="n">
        <f aca="false">Daten!D3*(Daten!G3/100)+Daten!D4*(Daten!G4/100)+Daten!D5*(Daten!G5/100)+Daten!D6*(Daten!G6/100)+Daten!D7*(Daten!G7/100)+Daten!D8*(Daten!G8/100)+Daten!D9*(Daten!G9/100)+Daten!D10*(Daten!G10/100)+Daten!D11*(Daten!G11/100)+Daten!D12*(Daten!G12/100)+Daten!D13*(Daten!G13/100)+Daten!D14*(Daten!G14/100)+Daten!D15*(Daten!G15/100)+Daten!D16*(Daten!G16/100)+Daten!D18*(Daten!G18/100)+Daten!D19*(Daten!G19/100)+Daten!D20*(Daten!G20/100)+Daten!D21*(Daten!G21/100)+Daten!D22*(Daten!G22/100)+Daten!D23*(Daten!G23/100)+Daten!D24*(Daten!G24/100)+Daten!D25*(Daten!G25/100)+Daten!D26*(Daten!G26/100)+Daten!D27*(Daten!G27/100)+Daten!D28*(Daten!G28/100)+Daten!D29*(Daten!G29/100)+Daten!D30*(Daten!G30/100)+Daten!D31*(Daten!G31/100)+Daten!D32*(Daten!G32/100)+Daten!D33*(Daten!G33/100)+Daten!D34*(Daten!G34/100)+Daten!D35*(Daten!G35/100)+Daten!D36*(Daten!G36/100)+Daten!D37*(Daten!G37/100)+Daten!D38*(Daten!G38/100)+Daten!D39*(Daten!G39/100)+Daten!D17*(Daten!G17/100)+Daten!D40*(Daten!G40/100)+Daten!D41*(Daten!G41/100)+Daten!D42*(Daten!G42/100)+Daten!D43*(Daten!G43/100)+Daten!D44*(Daten!G44/100)+Daten!D45*(Daten!G45/100)</f>
        <v>224.25</v>
      </c>
    </row>
    <row r="32" customFormat="false" ht="15" hidden="false" customHeight="false" outlineLevel="0" collapsed="false">
      <c r="B32" s="0" t="s">
        <v>75</v>
      </c>
      <c r="C32" s="31" t="n">
        <f aca="false">C30/((5*16)/7)</f>
        <v>23.0125</v>
      </c>
    </row>
    <row r="33" customFormat="false" ht="15" hidden="false" customHeight="false" outlineLevel="0" collapsed="false">
      <c r="B33" s="0" t="s">
        <v>76</v>
      </c>
      <c r="C33" s="28" t="n">
        <f aca="false">E5+C32</f>
        <v>42565.0125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2016-06-22T21:27:11Z</dcterms:created>
  <dc:creator>Sorbit</dc:creator>
  <dc:description/>
  <dc:language>en</dc:language>
  <cp:lastModifiedBy/>
  <dcterms:modified xsi:type="dcterms:W3CDTF">2016-07-15T20:44:51Z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