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7845"/>
  </bookViews>
  <sheets>
    <sheet name="휴대폰정보" sheetId="1" r:id="rId1"/>
    <sheet name="요금제" sheetId="2" r:id="rId2"/>
  </sheets>
  <calcPr calcId="125725"/>
</workbook>
</file>

<file path=xl/calcChain.xml><?xml version="1.0" encoding="utf-8"?>
<calcChain xmlns="http://schemas.openxmlformats.org/spreadsheetml/2006/main">
  <c r="I53" i="1"/>
  <c r="I52"/>
  <c r="J58"/>
  <c r="J57"/>
  <c r="J56"/>
  <c r="J55"/>
  <c r="J54"/>
  <c r="J53"/>
  <c r="J52"/>
  <c r="J46"/>
  <c r="J45"/>
  <c r="J44"/>
  <c r="J43"/>
  <c r="J41"/>
  <c r="J40"/>
  <c r="J38"/>
  <c r="J37"/>
  <c r="J36"/>
  <c r="J35"/>
  <c r="J30"/>
  <c r="J29"/>
  <c r="J28"/>
  <c r="J27"/>
  <c r="J26"/>
  <c r="J25"/>
  <c r="J24"/>
  <c r="J23"/>
  <c r="J22"/>
  <c r="I25"/>
  <c r="I24"/>
  <c r="I23"/>
  <c r="N18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7"/>
  <c r="N16"/>
  <c r="N15"/>
  <c r="N14"/>
  <c r="N13"/>
  <c r="N12"/>
  <c r="N11"/>
  <c r="N10"/>
  <c r="N9"/>
  <c r="N8"/>
  <c r="N7"/>
  <c r="N6"/>
  <c r="N5"/>
  <c r="N4"/>
  <c r="N3"/>
</calcChain>
</file>

<file path=xl/sharedStrings.xml><?xml version="1.0" encoding="utf-8"?>
<sst xmlns="http://schemas.openxmlformats.org/spreadsheetml/2006/main" count="1932" uniqueCount="609">
  <si>
    <t>모델명</t>
    <phoneticPr fontId="1" type="noConversion"/>
  </si>
  <si>
    <t>제조사</t>
    <phoneticPr fontId="1" type="noConversion"/>
  </si>
  <si>
    <t>가격</t>
    <phoneticPr fontId="1" type="noConversion"/>
  </si>
  <si>
    <t>운영체제</t>
    <phoneticPr fontId="1" type="noConversion"/>
  </si>
  <si>
    <t>화면해상도</t>
    <phoneticPr fontId="1" type="noConversion"/>
  </si>
  <si>
    <t>무게(g)</t>
    <phoneticPr fontId="1" type="noConversion"/>
  </si>
  <si>
    <t>속도(Ghz)</t>
    <phoneticPr fontId="1" type="noConversion"/>
  </si>
  <si>
    <t>Apple</t>
    <phoneticPr fontId="1" type="noConversion"/>
  </si>
  <si>
    <t>70.9*143.6*7.7</t>
    <phoneticPr fontId="1" type="noConversion"/>
  </si>
  <si>
    <t>크기(mm)</t>
    <phoneticPr fontId="1" type="noConversion"/>
  </si>
  <si>
    <t>베터리용량(mAh)</t>
    <phoneticPr fontId="1" type="noConversion"/>
  </si>
  <si>
    <t>전면카메라(만 화소)</t>
    <phoneticPr fontId="1" type="noConversion"/>
  </si>
  <si>
    <t>후면카메라(만 화소)</t>
    <phoneticPr fontId="1" type="noConversion"/>
  </si>
  <si>
    <t>화면크기(inch)</t>
    <phoneticPr fontId="1" type="noConversion"/>
  </si>
  <si>
    <t>iOS 12.0</t>
    <phoneticPr fontId="1" type="noConversion"/>
  </si>
  <si>
    <t>2436*1125</t>
    <phoneticPr fontId="1" type="noConversion"/>
  </si>
  <si>
    <t>색상</t>
    <phoneticPr fontId="1" type="noConversion"/>
  </si>
  <si>
    <t>골드, 실버, 스페이스 그레이</t>
    <phoneticPr fontId="1" type="noConversion"/>
  </si>
  <si>
    <t>77.4*157.5*7.7</t>
    <phoneticPr fontId="1" type="noConversion"/>
  </si>
  <si>
    <t>2688*1242</t>
    <phoneticPr fontId="1" type="noConversion"/>
  </si>
  <si>
    <t>75.7*150.9*8.3</t>
    <phoneticPr fontId="1" type="noConversion"/>
  </si>
  <si>
    <t>1792*828</t>
    <phoneticPr fontId="1" type="noConversion"/>
  </si>
  <si>
    <t>블랙,화이트,블루,옐로,코럴,레드</t>
    <phoneticPr fontId="1" type="noConversion"/>
  </si>
  <si>
    <t>스페이스 그레이, 실버</t>
    <phoneticPr fontId="1" type="noConversion"/>
  </si>
  <si>
    <t>통신사</t>
    <phoneticPr fontId="1" type="noConversion"/>
  </si>
  <si>
    <t>요금제 이름</t>
    <phoneticPr fontId="1" type="noConversion"/>
  </si>
  <si>
    <t>데이터</t>
    <phoneticPr fontId="1" type="noConversion"/>
  </si>
  <si>
    <t>전화</t>
    <phoneticPr fontId="1" type="noConversion"/>
  </si>
  <si>
    <t>메시지</t>
    <phoneticPr fontId="1" type="noConversion"/>
  </si>
  <si>
    <t>특이사항</t>
    <phoneticPr fontId="1" type="noConversion"/>
  </si>
  <si>
    <t>기기</t>
    <phoneticPr fontId="1" type="noConversion"/>
  </si>
  <si>
    <t>5G</t>
    <phoneticPr fontId="1" type="noConversion"/>
  </si>
  <si>
    <t xml:space="preserve"> KT</t>
    <phoneticPr fontId="1" type="noConversion"/>
  </si>
  <si>
    <t>KT 5G 슈퍼플랜 베이직</t>
    <phoneticPr fontId="1" type="noConversion"/>
  </si>
  <si>
    <t>KT 5G 슈퍼플랜 스페셜</t>
    <phoneticPr fontId="1" type="noConversion"/>
  </si>
  <si>
    <t>KT 5G 슈퍼플랜 프리미엄</t>
    <phoneticPr fontId="1" type="noConversion"/>
  </si>
  <si>
    <t>가격(원)</t>
    <phoneticPr fontId="1" type="noConversion"/>
  </si>
  <si>
    <t>무제한</t>
    <phoneticPr fontId="1" type="noConversion"/>
  </si>
  <si>
    <t>영상통화</t>
    <phoneticPr fontId="1" type="noConversion"/>
  </si>
  <si>
    <t>300분</t>
    <phoneticPr fontId="1" type="noConversion"/>
  </si>
  <si>
    <t>무제한(최대 3Mbps 속도)</t>
    <phoneticPr fontId="1" type="noConversion"/>
  </si>
  <si>
    <t>무제한(최대100Kbps 속도)</t>
    <phoneticPr fontId="1" type="noConversion"/>
  </si>
  <si>
    <t>VIP 멤버십</t>
    <phoneticPr fontId="1" type="noConversion"/>
  </si>
  <si>
    <t>LTE</t>
    <phoneticPr fontId="1" type="noConversion"/>
  </si>
  <si>
    <t>5G 슬림</t>
    <phoneticPr fontId="1" type="noConversion"/>
  </si>
  <si>
    <t>8GB+무제한(최대 1Mbps 속도)</t>
    <phoneticPr fontId="1" type="noConversion"/>
  </si>
  <si>
    <t>-</t>
    <phoneticPr fontId="1" type="noConversion"/>
  </si>
  <si>
    <t>데이터ON 프리미엄</t>
    <phoneticPr fontId="1" type="noConversion"/>
  </si>
  <si>
    <t>데이터ON 비디오</t>
    <phoneticPr fontId="1" type="noConversion"/>
  </si>
  <si>
    <t>데이터ON 톡</t>
    <phoneticPr fontId="1" type="noConversion"/>
  </si>
  <si>
    <t>100GB+무제한(최대 5Mbps 속도)</t>
    <phoneticPr fontId="1" type="noConversion"/>
  </si>
  <si>
    <t>3GB+무제한(최대 1Mbps 속도)</t>
    <phoneticPr fontId="1" type="noConversion"/>
  </si>
  <si>
    <t>VIP 멤버십, 기기요금 1회선 무료</t>
    <phoneticPr fontId="1" type="noConversion"/>
  </si>
  <si>
    <t>WIP 멤버십, 기기요금 1회선 무료</t>
    <phoneticPr fontId="1" type="noConversion"/>
  </si>
  <si>
    <t>YS24 ON 프리미엄</t>
    <phoneticPr fontId="1" type="noConversion"/>
  </si>
  <si>
    <t>YS24 ON 비디오</t>
    <phoneticPr fontId="1" type="noConversion"/>
  </si>
  <si>
    <t>YS24 ON 톡</t>
    <phoneticPr fontId="1" type="noConversion"/>
  </si>
  <si>
    <t>6GB+무제한(최대 1Mbps 속도)</t>
    <phoneticPr fontId="1" type="noConversion"/>
  </si>
  <si>
    <t>VIP 멤버십, 기기요금 1회선 무료, 프라임무비팩 50%할인</t>
    <phoneticPr fontId="1" type="noConversion"/>
  </si>
  <si>
    <t>VIP 멤버십, 프라임무비팩 50%할인</t>
    <phoneticPr fontId="1" type="noConversion"/>
  </si>
  <si>
    <t>프라임무비팩 50%할인</t>
    <phoneticPr fontId="1" type="noConversion"/>
  </si>
  <si>
    <t>Y틴ON</t>
    <phoneticPr fontId="1" type="noConversion"/>
  </si>
  <si>
    <t>만 18세 이하</t>
    <phoneticPr fontId="1" type="noConversion"/>
  </si>
  <si>
    <t>2GB+무제한(400kbps 속도)</t>
    <phoneticPr fontId="1" type="noConversion"/>
  </si>
  <si>
    <t>50분</t>
    <phoneticPr fontId="1" type="noConversion"/>
  </si>
  <si>
    <t>Y 군인</t>
    <phoneticPr fontId="1" type="noConversion"/>
  </si>
  <si>
    <t>일2GB(최대 3Mbps)</t>
    <phoneticPr fontId="1" type="noConversion"/>
  </si>
  <si>
    <t>Y 베이직</t>
    <phoneticPr fontId="1" type="noConversion"/>
  </si>
  <si>
    <t>2GB+밀당</t>
    <phoneticPr fontId="1" type="noConversion"/>
  </si>
  <si>
    <t>전월 및 이월 데이터 100MB/500MB/1000MB 단위로 이용 가능</t>
    <phoneticPr fontId="1" type="noConversion"/>
  </si>
  <si>
    <t>LTE 베이직</t>
    <phoneticPr fontId="1" type="noConversion"/>
  </si>
  <si>
    <t>1GB+밀당</t>
    <phoneticPr fontId="1" type="noConversion"/>
  </si>
  <si>
    <t>Y틴 38</t>
    <phoneticPr fontId="1" type="noConversion"/>
  </si>
  <si>
    <t>Y틴 32</t>
    <phoneticPr fontId="1" type="noConversion"/>
  </si>
  <si>
    <t>Y틴 27</t>
    <phoneticPr fontId="1" type="noConversion"/>
  </si>
  <si>
    <t>Y틴 20</t>
    <phoneticPr fontId="1" type="noConversion"/>
  </si>
  <si>
    <t>무제한(최대 400Kbps 속도)</t>
    <phoneticPr fontId="1" type="noConversion"/>
  </si>
  <si>
    <t>3000MB</t>
    <phoneticPr fontId="1" type="noConversion"/>
  </si>
  <si>
    <t>2000MB</t>
    <phoneticPr fontId="1" type="noConversion"/>
  </si>
  <si>
    <t>1400MB</t>
    <phoneticPr fontId="1" type="noConversion"/>
  </si>
  <si>
    <t>일200건</t>
    <phoneticPr fontId="1" type="noConversion"/>
  </si>
  <si>
    <t>-</t>
    <phoneticPr fontId="1" type="noConversion"/>
  </si>
  <si>
    <t>설정 시 데이터 2배 이용(최대 2Mbps 속도)</t>
    <phoneticPr fontId="1" type="noConversion"/>
  </si>
  <si>
    <t>Y24 65.8(전역)</t>
    <phoneticPr fontId="1" type="noConversion"/>
  </si>
  <si>
    <t>Y24 54.8(전역)</t>
    <phoneticPr fontId="1" type="noConversion"/>
  </si>
  <si>
    <t>Y24 49.3(전역)</t>
    <phoneticPr fontId="1" type="noConversion"/>
  </si>
  <si>
    <t>무제한(6개월)</t>
    <phoneticPr fontId="1" type="noConversion"/>
  </si>
  <si>
    <t>200분</t>
    <phoneticPr fontId="1" type="noConversion"/>
  </si>
  <si>
    <t>전역 후 90일 이내 가입 가능</t>
    <phoneticPr fontId="1" type="noConversion"/>
  </si>
  <si>
    <t>30분</t>
    <phoneticPr fontId="1" type="noConversion"/>
  </si>
  <si>
    <t>30분</t>
    <phoneticPr fontId="1" type="noConversion"/>
  </si>
  <si>
    <t>Y주니어 19.8</t>
    <phoneticPr fontId="1" type="noConversion"/>
  </si>
  <si>
    <t>900MB+안심데이터</t>
    <phoneticPr fontId="1" type="noConversion"/>
  </si>
  <si>
    <t>2회선 무제한</t>
    <phoneticPr fontId="1" type="noConversion"/>
  </si>
  <si>
    <t>만 12세 이하</t>
    <phoneticPr fontId="1" type="noConversion"/>
  </si>
  <si>
    <t>Y주니어 워치</t>
    <phoneticPr fontId="1" type="noConversion"/>
  </si>
  <si>
    <t>200건</t>
    <phoneticPr fontId="1" type="noConversion"/>
  </si>
  <si>
    <t>200MB</t>
    <phoneticPr fontId="1" type="noConversion"/>
  </si>
  <si>
    <t>전용 기기, 위치정보 서비스 제공</t>
    <phoneticPr fontId="1" type="noConversion"/>
  </si>
  <si>
    <t>LTE 데이터 선택 109</t>
    <phoneticPr fontId="1" type="noConversion"/>
  </si>
  <si>
    <t>LTE 데이터 선택 87.8</t>
    <phoneticPr fontId="1" type="noConversion"/>
  </si>
  <si>
    <t>LTE 데이터 선택 76.8</t>
    <phoneticPr fontId="1" type="noConversion"/>
  </si>
  <si>
    <t>LTE 데이터 선택 65.8</t>
    <phoneticPr fontId="1" type="noConversion"/>
  </si>
  <si>
    <t>LTE 데이터 선택 54.8</t>
    <phoneticPr fontId="1" type="noConversion"/>
  </si>
  <si>
    <t>LTE 데이터 선택 49.3</t>
    <phoneticPr fontId="1" type="noConversion"/>
  </si>
  <si>
    <t>LTE 데이터 선택 43.8</t>
    <phoneticPr fontId="1" type="noConversion"/>
  </si>
  <si>
    <t>LTE 데이터 선택 38.3</t>
    <phoneticPr fontId="1" type="noConversion"/>
  </si>
  <si>
    <t>LTE 데이터 선택 32.8</t>
    <phoneticPr fontId="1" type="noConversion"/>
  </si>
  <si>
    <t>무제한(30GB+일2GB+최대5Mbps)</t>
    <phoneticPr fontId="1" type="noConversion"/>
  </si>
  <si>
    <t>무제한(10GB+일2GB+최대3Mbps)</t>
    <phoneticPr fontId="1" type="noConversion"/>
  </si>
  <si>
    <t>무제한(15GB+일2GB+최대3Mbps)</t>
    <phoneticPr fontId="1" type="noConversion"/>
  </si>
  <si>
    <t>무제한(20GB+일2GB+최대3Mbps)</t>
    <phoneticPr fontId="1" type="noConversion"/>
  </si>
  <si>
    <t>6GB+밀당</t>
    <phoneticPr fontId="1" type="noConversion"/>
  </si>
  <si>
    <t>3GB+밀당</t>
    <phoneticPr fontId="1" type="noConversion"/>
  </si>
  <si>
    <t>300MB+밀당</t>
    <phoneticPr fontId="1" type="noConversion"/>
  </si>
  <si>
    <t>Y24 76.8</t>
    <phoneticPr fontId="1" type="noConversion"/>
  </si>
  <si>
    <t>Y24 65.8</t>
    <phoneticPr fontId="1" type="noConversion"/>
  </si>
  <si>
    <t>Y24 54.8</t>
    <phoneticPr fontId="1" type="noConversion"/>
  </si>
  <si>
    <t>Y24 49.8</t>
    <phoneticPr fontId="1" type="noConversion"/>
  </si>
  <si>
    <t>Y24 43.8</t>
    <phoneticPr fontId="1" type="noConversion"/>
  </si>
  <si>
    <t>Y24 38.8</t>
    <phoneticPr fontId="1" type="noConversion"/>
  </si>
  <si>
    <t>Y24 32.8</t>
    <phoneticPr fontId="1" type="noConversion"/>
  </si>
  <si>
    <t>LTE 데이터 선택 시니어 43.8</t>
    <phoneticPr fontId="1" type="noConversion"/>
  </si>
  <si>
    <t>LTE 데이터 선택 시니어 38.3</t>
    <phoneticPr fontId="1" type="noConversion"/>
  </si>
  <si>
    <t>LTE 데이터 선택 시니어 32.8</t>
    <phoneticPr fontId="1" type="noConversion"/>
  </si>
  <si>
    <t>LTE 데이터 선택 시니어 19.8</t>
    <phoneticPr fontId="1" type="noConversion"/>
  </si>
  <si>
    <t>300MB+이월</t>
    <phoneticPr fontId="1" type="noConversion"/>
  </si>
  <si>
    <t>4GB+밀당</t>
    <phoneticPr fontId="1" type="noConversion"/>
  </si>
  <si>
    <t>600MB+밀당</t>
    <phoneticPr fontId="1" type="noConversion"/>
  </si>
  <si>
    <t>만 65세 이상, 전월 및 이월 데이터 100MB/500MB/1000MB 단위로 이용 가능</t>
    <phoneticPr fontId="1" type="noConversion"/>
  </si>
  <si>
    <t>만 65세 이상, 이월 데이터 100MB/500MB/1000MB 단위로 이용 가능</t>
    <phoneticPr fontId="1" type="noConversion"/>
  </si>
  <si>
    <t>KT망 무제한 + 망외100분</t>
    <phoneticPr fontId="1" type="noConversion"/>
  </si>
  <si>
    <t>LTE 데이터 선택 나눔 43.8</t>
    <phoneticPr fontId="1" type="noConversion"/>
  </si>
  <si>
    <t>LTE 데이터 선택 나눔 38.3</t>
    <phoneticPr fontId="1" type="noConversion"/>
  </si>
  <si>
    <t>LTE 데이터 선택 나눔 32.8</t>
    <phoneticPr fontId="1" type="noConversion"/>
  </si>
  <si>
    <t>장애인 혜택 요금제</t>
    <phoneticPr fontId="1" type="noConversion"/>
  </si>
  <si>
    <t>LTE 음석 18.7</t>
    <phoneticPr fontId="1" type="noConversion"/>
  </si>
  <si>
    <t>LTE 음석 12.1</t>
    <phoneticPr fontId="1" type="noConversion"/>
  </si>
  <si>
    <t>피쳐폰 대상</t>
    <phoneticPr fontId="1" type="noConversion"/>
  </si>
  <si>
    <t>100분</t>
    <phoneticPr fontId="1" type="noConversion"/>
  </si>
  <si>
    <t>100건</t>
    <phoneticPr fontId="1" type="noConversion"/>
  </si>
  <si>
    <t>50건</t>
    <phoneticPr fontId="1" type="noConversion"/>
  </si>
  <si>
    <t>데이터 선택 109(무약정)</t>
    <phoneticPr fontId="1" type="noConversion"/>
  </si>
  <si>
    <t>데이터 선택 87.8(무약정)</t>
    <phoneticPr fontId="1" type="noConversion"/>
  </si>
  <si>
    <t>데이터 선택 76.8(무약정)</t>
    <phoneticPr fontId="1" type="noConversion"/>
  </si>
  <si>
    <t>데이터 선택 65.8(무약정)</t>
    <phoneticPr fontId="1" type="noConversion"/>
  </si>
  <si>
    <t>데이터 선택 54.8(무약정)</t>
    <phoneticPr fontId="1" type="noConversion"/>
  </si>
  <si>
    <t>데이터 선택 49.3(무약정)</t>
    <phoneticPr fontId="1" type="noConversion"/>
  </si>
  <si>
    <t>데이터 선택 43.8(무약정)</t>
    <phoneticPr fontId="1" type="noConversion"/>
  </si>
  <si>
    <t>데이터 선택 38.3(무약정)</t>
    <phoneticPr fontId="1" type="noConversion"/>
  </si>
  <si>
    <t>데이터 선택 32.8(무약정)</t>
    <phoneticPr fontId="1" type="noConversion"/>
  </si>
  <si>
    <t>무제한(40GB+일2GB+최대3Mbps)</t>
    <phoneticPr fontId="1" type="noConversion"/>
  </si>
  <si>
    <t>무제한(30GB+일2GB+최대3Mbps)</t>
    <phoneticPr fontId="1" type="noConversion"/>
  </si>
  <si>
    <t>무제한(20GB+일2GB+최대3Mbps)</t>
    <phoneticPr fontId="1" type="noConversion"/>
  </si>
  <si>
    <t>무제한(60GB+일2GB+최대5Mbps)</t>
    <phoneticPr fontId="1" type="noConversion"/>
  </si>
  <si>
    <t>12GB+밀당</t>
    <phoneticPr fontId="1" type="noConversion"/>
  </si>
  <si>
    <t>2.5GB+밀당</t>
    <phoneticPr fontId="1" type="noConversion"/>
  </si>
  <si>
    <t>순 골든 20</t>
    <phoneticPr fontId="1" type="noConversion"/>
  </si>
  <si>
    <t>500MB</t>
    <phoneticPr fontId="1" type="noConversion"/>
  </si>
  <si>
    <t>만 65세 이상, 스마트 지킴이 서비스</t>
    <phoneticPr fontId="1" type="noConversion"/>
  </si>
  <si>
    <t>순 손말나눔 53</t>
    <phoneticPr fontId="1" type="noConversion"/>
  </si>
  <si>
    <t>순 소리나눔 27</t>
    <phoneticPr fontId="1" type="noConversion"/>
  </si>
  <si>
    <t>순 손말나눔 27</t>
    <phoneticPr fontId="1" type="noConversion"/>
  </si>
  <si>
    <t>5GB+이월</t>
    <phoneticPr fontId="1" type="noConversion"/>
  </si>
  <si>
    <t>1GB</t>
    <phoneticPr fontId="1" type="noConversion"/>
  </si>
  <si>
    <t>600분</t>
    <phoneticPr fontId="1" type="noConversion"/>
  </si>
  <si>
    <t>120분</t>
    <phoneticPr fontId="1" type="noConversion"/>
  </si>
  <si>
    <t>250분</t>
    <phoneticPr fontId="1" type="noConversion"/>
  </si>
  <si>
    <t>1000건</t>
    <phoneticPr fontId="1" type="noConversion"/>
  </si>
  <si>
    <t>순 완전무한 99</t>
    <phoneticPr fontId="1" type="noConversion"/>
  </si>
  <si>
    <t>순 완전무한 77</t>
    <phoneticPr fontId="1" type="noConversion"/>
  </si>
  <si>
    <t>순 완전무한 67</t>
    <phoneticPr fontId="1" type="noConversion"/>
  </si>
  <si>
    <t>순 완전무한 61</t>
    <phoneticPr fontId="1" type="noConversion"/>
  </si>
  <si>
    <t>순 완전무한 51</t>
    <phoneticPr fontId="1" type="noConversion"/>
  </si>
  <si>
    <t>무제한(25GB+일2GB+최대3Mbps)</t>
    <phoneticPr fontId="1" type="noConversion"/>
  </si>
  <si>
    <t>무제한(17GB+일2GB+최대3Mbps)</t>
    <phoneticPr fontId="1" type="noConversion"/>
  </si>
  <si>
    <t>무제한(12GB+일2GB+최대3Mbps)</t>
    <phoneticPr fontId="1" type="noConversion"/>
  </si>
  <si>
    <t>알짜팩</t>
    <phoneticPr fontId="1" type="noConversion"/>
  </si>
  <si>
    <t>순 광대역 안심무한51</t>
    <phoneticPr fontId="1" type="noConversion"/>
  </si>
  <si>
    <t>무제한(15GB+최대3Mbps)</t>
    <phoneticPr fontId="1" type="noConversion"/>
  </si>
  <si>
    <t>100분+1회선무제한</t>
    <phoneticPr fontId="1" type="noConversion"/>
  </si>
  <si>
    <t>순 모두다올레 41</t>
    <phoneticPr fontId="1" type="noConversion"/>
  </si>
  <si>
    <t>순 모두다올레 34</t>
    <phoneticPr fontId="1" type="noConversion"/>
  </si>
  <si>
    <t>순 모두다올레 28</t>
    <phoneticPr fontId="1" type="noConversion"/>
  </si>
  <si>
    <t>2.5GB+이월</t>
    <phoneticPr fontId="1" type="noConversion"/>
  </si>
  <si>
    <t>1.5GB+이월</t>
    <phoneticPr fontId="1" type="noConversion"/>
  </si>
  <si>
    <t>750MB+이월</t>
    <phoneticPr fontId="1" type="noConversion"/>
  </si>
  <si>
    <t>KT망 무제한+ 망외250분</t>
    <phoneticPr fontId="1" type="noConversion"/>
  </si>
  <si>
    <t>KT망 무제한+ 망외185분</t>
    <phoneticPr fontId="1" type="noConversion"/>
  </si>
  <si>
    <t>KT망 무제한+ 망외130분</t>
    <phoneticPr fontId="1" type="noConversion"/>
  </si>
  <si>
    <t>KT망 무제한</t>
  </si>
  <si>
    <t>안심데이터 38.5</t>
    <phoneticPr fontId="1" type="noConversion"/>
  </si>
  <si>
    <t>무제한(450MB+최대400Kbps)</t>
    <phoneticPr fontId="1" type="noConversion"/>
  </si>
  <si>
    <t>키즈알 115</t>
    <phoneticPr fontId="1" type="noConversion"/>
  </si>
  <si>
    <t>12000알</t>
    <phoneticPr fontId="1" type="noConversion"/>
  </si>
  <si>
    <t>750알</t>
    <phoneticPr fontId="1" type="noConversion"/>
  </si>
  <si>
    <t>KT 스마트 지킴이, KT 자녀폰 안심</t>
    <phoneticPr fontId="1" type="noConversion"/>
  </si>
  <si>
    <t>청소년 지니 안심</t>
    <phoneticPr fontId="1" type="noConversion"/>
  </si>
  <si>
    <t>청소년 지니 베이직</t>
    <phoneticPr fontId="1" type="noConversion"/>
  </si>
  <si>
    <t>2500MB</t>
    <phoneticPr fontId="1" type="noConversion"/>
  </si>
  <si>
    <t>만18세 이하, 지니팩, 기본데이터 이월</t>
    <phoneticPr fontId="1" type="noConversion"/>
  </si>
  <si>
    <t>순 청소년 안심데이터34</t>
    <phoneticPr fontId="1" type="noConversion"/>
  </si>
  <si>
    <t>순 알 27</t>
    <phoneticPr fontId="1" type="noConversion"/>
  </si>
  <si>
    <t>20000알</t>
    <phoneticPr fontId="1" type="noConversion"/>
  </si>
  <si>
    <t>52000알</t>
    <phoneticPr fontId="1" type="noConversion"/>
  </si>
  <si>
    <t>34000알</t>
    <phoneticPr fontId="1" type="noConversion"/>
  </si>
  <si>
    <t>무제한(2GB+최대400Kbps)</t>
    <phoneticPr fontId="1" type="noConversion"/>
  </si>
  <si>
    <t>750MB</t>
    <phoneticPr fontId="1" type="noConversion"/>
  </si>
  <si>
    <t>만 18세 이하, 기본 알 무제한 이월</t>
    <phoneticPr fontId="1" type="noConversion"/>
  </si>
  <si>
    <t>알 520</t>
    <phoneticPr fontId="1" type="noConversion"/>
  </si>
  <si>
    <t>알 420</t>
    <phoneticPr fontId="1" type="noConversion"/>
  </si>
  <si>
    <t>알 340</t>
    <phoneticPr fontId="1" type="noConversion"/>
  </si>
  <si>
    <t>알 240</t>
    <phoneticPr fontId="1" type="noConversion"/>
  </si>
  <si>
    <t>알 190</t>
    <phoneticPr fontId="1" type="noConversion"/>
  </si>
  <si>
    <t>2.5GB</t>
    <phoneticPr fontId="1" type="noConversion"/>
  </si>
  <si>
    <t>1.5GB</t>
    <phoneticPr fontId="1" type="noConversion"/>
  </si>
  <si>
    <t>300MB</t>
    <phoneticPr fontId="1" type="noConversion"/>
  </si>
  <si>
    <t>62000알</t>
    <phoneticPr fontId="1" type="noConversion"/>
  </si>
  <si>
    <t>28000알</t>
    <phoneticPr fontId="1" type="noConversion"/>
  </si>
  <si>
    <t>청소년 안심데이터 45</t>
    <phoneticPr fontId="1" type="noConversion"/>
  </si>
  <si>
    <t>만 18세 이하, 기본 알 무제한 이월, 2년약정 월 37400원</t>
    <phoneticPr fontId="1" type="noConversion"/>
  </si>
  <si>
    <t>만 18세 이하, 기본 알 무제한 이월, 2년약정 월 41800원</t>
    <phoneticPr fontId="1" type="noConversion"/>
  </si>
  <si>
    <t>만 18세 이하, 기본 알 무제한 이월, 2년약정 월 34100원</t>
    <phoneticPr fontId="1" type="noConversion"/>
  </si>
  <si>
    <t>만 18세 이하, 기본 알 무제한 이월, 2년약정 월 25300원</t>
    <phoneticPr fontId="1" type="noConversion"/>
  </si>
  <si>
    <t>만 18세 이하, 기본 알 무제한 이월, 2년약정 월 29700원</t>
    <phoneticPr fontId="1" type="noConversion"/>
  </si>
  <si>
    <t>만 18세 이하, 기본 알 무제한 이월, 2년약정 월 20900원</t>
    <phoneticPr fontId="1" type="noConversion"/>
  </si>
  <si>
    <t>골든 275</t>
    <phoneticPr fontId="1" type="noConversion"/>
  </si>
  <si>
    <t>골든 150</t>
    <phoneticPr fontId="1" type="noConversion"/>
  </si>
  <si>
    <t>만65세 이상, 2년 약정 월 22000원</t>
    <phoneticPr fontId="1" type="noConversion"/>
  </si>
  <si>
    <t>만65세 이상, 2년 약정 월 16500원</t>
    <phoneticPr fontId="1" type="noConversion"/>
  </si>
  <si>
    <t>망 내 100분</t>
    <phoneticPr fontId="1" type="noConversion"/>
  </si>
  <si>
    <t>나라사랑(LTE)군인</t>
    <phoneticPr fontId="1" type="noConversion"/>
  </si>
  <si>
    <t>300건</t>
    <phoneticPr fontId="1" type="noConversion"/>
  </si>
  <si>
    <t>의무 복무 군인 대상</t>
    <phoneticPr fontId="1" type="noConversion"/>
  </si>
  <si>
    <t>78.1*158.4*7.5</t>
    <phoneticPr fontId="1" type="noConversion"/>
  </si>
  <si>
    <t>1920*1080</t>
    <phoneticPr fontId="1" type="noConversion"/>
  </si>
  <si>
    <t>iPhone XsM(512GB)</t>
    <phoneticPr fontId="1" type="noConversion"/>
  </si>
  <si>
    <t>iPhone XsM(256GB)</t>
    <phoneticPr fontId="1" type="noConversion"/>
  </si>
  <si>
    <t>iPhone XsM(64GB)</t>
    <phoneticPr fontId="1" type="noConversion"/>
  </si>
  <si>
    <t>iPhone XR(256GB)</t>
    <phoneticPr fontId="1" type="noConversion"/>
  </si>
  <si>
    <t>iPhone XR(128GB)</t>
    <phoneticPr fontId="1" type="noConversion"/>
  </si>
  <si>
    <t>iPhone XR(64GB)</t>
    <phoneticPr fontId="1" type="noConversion"/>
  </si>
  <si>
    <t>iPhone X(256GB)</t>
    <phoneticPr fontId="1" type="noConversion"/>
  </si>
  <si>
    <t>iPhone X(64GB)</t>
    <phoneticPr fontId="1" type="noConversion"/>
  </si>
  <si>
    <t>iPhone Xs(512GB)</t>
    <phoneticPr fontId="1" type="noConversion"/>
  </si>
  <si>
    <t>iPhone Xs(256GB)</t>
    <phoneticPr fontId="1" type="noConversion"/>
  </si>
  <si>
    <t>iPhone Xs(64GB)</t>
    <phoneticPr fontId="1" type="noConversion"/>
  </si>
  <si>
    <t>iPhone 8+(256GB)</t>
    <phoneticPr fontId="1" type="noConversion"/>
  </si>
  <si>
    <t>iPhone 8+(64GB)</t>
    <phoneticPr fontId="1" type="noConversion"/>
  </si>
  <si>
    <t>1334*750</t>
    <phoneticPr fontId="1" type="noConversion"/>
  </si>
  <si>
    <t>67.3*138.4*7.3</t>
    <phoneticPr fontId="1" type="noConversion"/>
  </si>
  <si>
    <t>77.9*158.2*7.3</t>
    <phoneticPr fontId="1" type="noConversion"/>
  </si>
  <si>
    <t>로즈골드, 골드, 실버, 제트블랙, 블랙</t>
    <phoneticPr fontId="1" type="noConversion"/>
  </si>
  <si>
    <t>iPhone 7+(128GB)</t>
    <phoneticPr fontId="1" type="noConversion"/>
  </si>
  <si>
    <t>iPhone 7+(32GB)</t>
    <phoneticPr fontId="1" type="noConversion"/>
  </si>
  <si>
    <t>출시년도</t>
    <phoneticPr fontId="1" type="noConversion"/>
  </si>
  <si>
    <t>iPhone 8(256GB)</t>
    <phoneticPr fontId="1" type="noConversion"/>
  </si>
  <si>
    <t>iPhone 8(64GB)</t>
    <phoneticPr fontId="1" type="noConversion"/>
  </si>
  <si>
    <t>67.1*138.3*7.1</t>
    <phoneticPr fontId="1" type="noConversion"/>
  </si>
  <si>
    <t>iPhone 7(128GB)</t>
    <phoneticPr fontId="1" type="noConversion"/>
  </si>
  <si>
    <t>iPhone 7(32GB)</t>
    <phoneticPr fontId="1" type="noConversion"/>
  </si>
  <si>
    <t>Samsung</t>
    <phoneticPr fontId="1" type="noConversion"/>
  </si>
  <si>
    <t>안드로이드 9.0</t>
    <phoneticPr fontId="1" type="noConversion"/>
  </si>
  <si>
    <t>2560*1440</t>
    <phoneticPr fontId="1" type="noConversion"/>
  </si>
  <si>
    <t>안드로이드 8.0</t>
    <phoneticPr fontId="1" type="noConversion"/>
  </si>
  <si>
    <t>Samsung Galaxy S8(64GB)</t>
    <phoneticPr fontId="1" type="noConversion"/>
  </si>
  <si>
    <t>68.1*148.9*8.0</t>
    <phoneticPr fontId="1" type="noConversion"/>
  </si>
  <si>
    <t>2960*1440</t>
    <phoneticPr fontId="1" type="noConversion"/>
  </si>
  <si>
    <t>미드나잇 블랙, 오키드 그레이, 아크틱 실버, 코랄 블루, 메이플 골드, 버건디 레드</t>
    <phoneticPr fontId="1" type="noConversion"/>
  </si>
  <si>
    <t>미드나잇 블랙, 오키드 그레이, 아크틱 실버, 코랄 블루, 메이플 골드, 로즈 핑크</t>
    <phoneticPr fontId="1" type="noConversion"/>
  </si>
  <si>
    <t>Samsung Galaxy S8+(128GB)</t>
    <phoneticPr fontId="1" type="noConversion"/>
  </si>
  <si>
    <t>Samsung Galaxy S8+(64GB)</t>
    <phoneticPr fontId="1" type="noConversion"/>
  </si>
  <si>
    <t>73.4*159.5*8.1</t>
    <phoneticPr fontId="1" type="noConversion"/>
  </si>
  <si>
    <t>링크</t>
    <phoneticPr fontId="1" type="noConversion"/>
  </si>
  <si>
    <t>https://namu.wiki/w/%EA%B0%A4%EB%9F%AD%EC%8B%9C%20S8%2B</t>
  </si>
  <si>
    <t>https://namu.wiki/w/%EA%B0%A4%EB%9F%AD%EC%8B%9C%20S8</t>
  </si>
  <si>
    <t>Samsung Galaxy S9(64GB)</t>
    <phoneticPr fontId="1" type="noConversion"/>
  </si>
  <si>
    <t>68.7*147.7*8.5</t>
    <phoneticPr fontId="1" type="noConversion"/>
  </si>
  <si>
    <t>https://namu.wiki/w/%EA%B0%A4%EB%9F%AD%EC%8B%9C%20S9</t>
  </si>
  <si>
    <t>미드나잇 블랙, 티타늄 그레이, 코랄 블루, 라일락 퍼플, 버건디 레드, 선라이즈 골드, 아이스 블루</t>
    <phoneticPr fontId="1" type="noConversion"/>
  </si>
  <si>
    <t>Samsung Galaxy S9+(256GB)</t>
    <phoneticPr fontId="1" type="noConversion"/>
  </si>
  <si>
    <t>Samsung Galaxy S9+(64GB)</t>
    <phoneticPr fontId="1" type="noConversion"/>
  </si>
  <si>
    <t>738.*158.1*8.5</t>
    <phoneticPr fontId="1" type="noConversion"/>
  </si>
  <si>
    <t>https://namu.wiki/w/%EA%B0%A4%EB%9F%AD%EC%8B%9C%20S9%2B</t>
  </si>
  <si>
    <t>Samsung Galaxy S10e(128GB)</t>
    <phoneticPr fontId="1" type="noConversion"/>
  </si>
  <si>
    <t>69.9*142.2*7.9</t>
    <phoneticPr fontId="1" type="noConversion"/>
  </si>
  <si>
    <t>2280*1080</t>
    <phoneticPr fontId="1" type="noConversion"/>
  </si>
  <si>
    <t>프리즘 블랙, 프리즘 화이트, 프리즘 그린, 프리즘 블루, 카나리아 옐로우, 플라밍고 핑크</t>
    <phoneticPr fontId="1" type="noConversion"/>
  </si>
  <si>
    <t>https://namu.wiki/w/%EA%B0%A4%EB%9F%AD%EC%8B%9C%20S10e</t>
  </si>
  <si>
    <t>Samsung Galaxy S10(512GB)</t>
    <phoneticPr fontId="1" type="noConversion"/>
  </si>
  <si>
    <t>Samsung Galaxy S10(128GB)</t>
    <phoneticPr fontId="1" type="noConversion"/>
  </si>
  <si>
    <t>70.4*149.9*7.8</t>
    <phoneticPr fontId="1" type="noConversion"/>
  </si>
  <si>
    <t>3040*1440</t>
    <phoneticPr fontId="1" type="noConversion"/>
  </si>
  <si>
    <t>https://namu.wiki/w/%EA%B0%A4%EB%9F%AD%EC%8B%9C%20S10</t>
  </si>
  <si>
    <t>프리즘 블랙, 프리즘 화이트, 프리즘 그린, 프리즘 블루, 플라밍고 핑크</t>
    <phoneticPr fontId="1" type="noConversion"/>
  </si>
  <si>
    <t>Samsung Galaxy S10+(1TB)</t>
    <phoneticPr fontId="1" type="noConversion"/>
  </si>
  <si>
    <t>Samsung Galaxy S10+(512GB)</t>
    <phoneticPr fontId="1" type="noConversion"/>
  </si>
  <si>
    <t>Samsung Galaxy S10+(128GB)</t>
    <phoneticPr fontId="1" type="noConversion"/>
  </si>
  <si>
    <t>74.1*157.6*7.8</t>
    <phoneticPr fontId="1" type="noConversion"/>
  </si>
  <si>
    <t>프리즘 블랙, 프리즘 화이트, 프리즘 그린, 프리즘 블루, 플라밍고 핑크, 세라믹 블랙, 세라믹 화이트</t>
    <phoneticPr fontId="1" type="noConversion"/>
  </si>
  <si>
    <t>https://namu.wiki/w/%EA%B0%A4%EB%9F%AD%EC%8B%9C%20S10%2B</t>
  </si>
  <si>
    <t>Samsung Galaxy S10 5G(256GB)</t>
    <phoneticPr fontId="1" type="noConversion"/>
  </si>
  <si>
    <t>77.1*162.6*7.94</t>
    <phoneticPr fontId="1" type="noConversion"/>
  </si>
  <si>
    <t>https://namu.wiki/w/%EA%B0%A4%EB%9F%AD%EC%8B%9C%20S10%205G</t>
  </si>
  <si>
    <t>마제스틱 블랙, 로얄 골드, 크라운 실버</t>
    <phoneticPr fontId="1" type="noConversion"/>
  </si>
  <si>
    <t>Samsung Note FE</t>
    <phoneticPr fontId="1" type="noConversion"/>
  </si>
  <si>
    <t>73.9*153.5*7.9</t>
    <phoneticPr fontId="1" type="noConversion"/>
  </si>
  <si>
    <t>블랙 오닉스, 실버 티타늄, 블루 코랄, 골드 플래티넘</t>
    <phoneticPr fontId="1" type="noConversion"/>
  </si>
  <si>
    <t>https://namu.wiki/w/%EA%B0%A4%EB%9F%AD%EC%8B%9C%20%EB%85%B8%ED%8A%B8%20FE</t>
  </si>
  <si>
    <t>Samsung Note 8(256GB)</t>
    <phoneticPr fontId="1" type="noConversion"/>
  </si>
  <si>
    <t>Samsung Note 8(64GB)</t>
    <phoneticPr fontId="1" type="noConversion"/>
  </si>
  <si>
    <t>74.8*162.5*8.6</t>
    <phoneticPr fontId="1" type="noConversion"/>
  </si>
  <si>
    <t>https://namu.wiki/w/%EA%B0%A4%EB%9F%AD%EC%8B%9C%20%EB%85%B8%ED%8A%B88</t>
  </si>
  <si>
    <t>미드나잇 블랙, 오키드 그레이, 딥씨 블루, 메이플 골드</t>
    <phoneticPr fontId="1" type="noConversion"/>
  </si>
  <si>
    <t>Samsung Note 9(512GB)</t>
    <phoneticPr fontId="1" type="noConversion"/>
  </si>
  <si>
    <t>Samsung Note 9(128GB)</t>
    <phoneticPr fontId="1" type="noConversion"/>
  </si>
  <si>
    <t>76.4*161.9*8.8</t>
    <phoneticPr fontId="1" type="noConversion"/>
  </si>
  <si>
    <t>미드나잇 블랙, 오션 블루, 라벤더 퍼플, 메탈릭 코퍼</t>
    <phoneticPr fontId="1" type="noConversion"/>
  </si>
  <si>
    <t>https://namu.wiki/w/%EA%B0%A4%EB%9F%AD%EC%8B%9C%20%EB%85%B8%ED%8A%B89</t>
  </si>
  <si>
    <t>Samsung Galaxy A30</t>
  </si>
  <si>
    <t>Samsung Galaxy A9 Pro</t>
    <phoneticPr fontId="1" type="noConversion"/>
  </si>
  <si>
    <t>2340*1080</t>
    <phoneticPr fontId="1" type="noConversion"/>
  </si>
  <si>
    <t>74.7*158.5*7.7</t>
    <phoneticPr fontId="1" type="noConversion"/>
  </si>
  <si>
    <t>블랙, 화이트, 블루</t>
    <phoneticPr fontId="1" type="noConversion"/>
  </si>
  <si>
    <t>https://namu.wiki/w/%EA%B0%A4%EB%9F%AD%EC%8B%9C%20A30</t>
  </si>
  <si>
    <t>Samsung Galaxy wide 4</t>
    <phoneticPr fontId="1" type="noConversion"/>
  </si>
  <si>
    <t>Samsung Galaxy wide 3</t>
    <phoneticPr fontId="1" type="noConversion"/>
  </si>
  <si>
    <t>74.7*158.4*7.8</t>
    <phoneticPr fontId="1" type="noConversion"/>
  </si>
  <si>
    <t>1560*720</t>
    <phoneticPr fontId="1" type="noConversion"/>
  </si>
  <si>
    <t>블랙, 딥 블루, 레드, 코랄 오렌지</t>
    <phoneticPr fontId="1" type="noConversion"/>
  </si>
  <si>
    <t>https://namu.wiki/w/%EA%B0%A4%EB%9F%AD%EC%8B%9C%20%EC%99%80%EC%9D%B4%EB%93%9C4</t>
  </si>
  <si>
    <t>블랙, 실버</t>
    <phoneticPr fontId="1" type="noConversion"/>
  </si>
  <si>
    <t>https://namu.wiki/w/%EA%B0%A4%EB%9F%AD%EC%8B%9C%20%EC%99%80%EC%9D%B4%EB%93%9C3#s-4.1</t>
  </si>
  <si>
    <t>76.2*153.3*8.7</t>
    <phoneticPr fontId="1" type="noConversion"/>
  </si>
  <si>
    <t>1280*720</t>
    <phoneticPr fontId="1" type="noConversion"/>
  </si>
  <si>
    <t>안드로이드 8.1</t>
    <phoneticPr fontId="1" type="noConversion"/>
  </si>
  <si>
    <t>https://namu.wiki/w/%EA%B0%A4%EB%9F%AD%EC%8B%9C%20A9%20Pro</t>
  </si>
  <si>
    <t>오로라 블랙&amp;블랙, 실버&amp;앱솔루트블랙, 엘프 블루&amp;블루</t>
    <phoneticPr fontId="1" type="noConversion"/>
  </si>
  <si>
    <t>74.9*158.4*7.4</t>
    <phoneticPr fontId="1" type="noConversion"/>
  </si>
  <si>
    <t>https://namu.wiki/w/iPhone%20XR</t>
  </si>
  <si>
    <t>https://namu.wiki/w/iPhone%20XS%20Max</t>
  </si>
  <si>
    <t>https://namu.wiki/w/iPhone%20XS</t>
  </si>
  <si>
    <t>https://namu.wiki/w/iPhone%20X</t>
  </si>
  <si>
    <t>https://namu.wiki/w/iPhone%208%20Plus</t>
  </si>
  <si>
    <t>https://namu.wiki/w/iPhone%208</t>
  </si>
  <si>
    <t>https://namu.wiki/w/iPhone%207%20Plus</t>
  </si>
  <si>
    <t>https://namu.wiki/w/iPhone%207</t>
  </si>
  <si>
    <t>LG</t>
    <phoneticPr fontId="1" type="noConversion"/>
  </si>
  <si>
    <t>71.8*151.9*8.4</t>
    <phoneticPr fontId="1" type="noConversion"/>
  </si>
  <si>
    <t>3120*1440</t>
    <phoneticPr fontId="1" type="noConversion"/>
  </si>
  <si>
    <t>https://namu.wiki/w/LG%20G8%20ThinQ</t>
  </si>
  <si>
    <t>LG Q9 one</t>
    <phoneticPr fontId="1" type="noConversion"/>
  </si>
  <si>
    <t>LG Q9</t>
    <phoneticPr fontId="1" type="noConversion"/>
  </si>
  <si>
    <t>LG Q7+</t>
    <phoneticPr fontId="1" type="noConversion"/>
  </si>
  <si>
    <t>LG Q7</t>
    <phoneticPr fontId="1" type="noConversion"/>
  </si>
  <si>
    <t>LG Q8 2018</t>
    <phoneticPr fontId="1" type="noConversion"/>
  </si>
  <si>
    <t>LG G8 ThinQ</t>
    <phoneticPr fontId="1" type="noConversion"/>
  </si>
  <si>
    <t>LG G7 ThinQ</t>
    <phoneticPr fontId="1" type="noConversion"/>
  </si>
  <si>
    <t>LG G7+ ThinQ</t>
    <phoneticPr fontId="1" type="noConversion"/>
  </si>
  <si>
    <t>LG V50</t>
    <phoneticPr fontId="1" type="noConversion"/>
  </si>
  <si>
    <t>LG V40</t>
    <phoneticPr fontId="1" type="noConversion"/>
  </si>
  <si>
    <t>뉴 오로라 블랙, 뉴모로칸 블루, 카민 레드</t>
    <phoneticPr fontId="1" type="noConversion"/>
  </si>
  <si>
    <t>71.9*153.2*7.9</t>
    <phoneticPr fontId="1" type="noConversion"/>
  </si>
  <si>
    <t>뉴 오로라 블랙, 뉴 플래티넘 그레이, 뉴 모로칸 블루, 라즈베리 로즈</t>
    <phoneticPr fontId="1" type="noConversion"/>
  </si>
  <si>
    <t>https://namu.wiki/w/LG%20G7%20ThinQ</t>
  </si>
  <si>
    <t>뉴 오로라 블랙, 뉴 모로칸 블루</t>
    <phoneticPr fontId="1" type="noConversion"/>
  </si>
  <si>
    <t>https://namu.wiki/w/LG%20Q9%20One</t>
  </si>
  <si>
    <t>뉴 오로라 블랙, 뉴 플리터님 그레이</t>
    <phoneticPr fontId="1" type="noConversion"/>
  </si>
  <si>
    <t>https://namu.wiki/w/LG%20Q9</t>
  </si>
  <si>
    <t>77.8*160.2*8.4</t>
    <phoneticPr fontId="1" type="noConversion"/>
  </si>
  <si>
    <t>2160*1080</t>
    <phoneticPr fontId="1" type="noConversion"/>
  </si>
  <si>
    <t>모로칸 블루, 오로라 블랙, 라벤더 바이올렛</t>
    <phoneticPr fontId="1" type="noConversion"/>
  </si>
  <si>
    <t>https://namu.wiki/w/LG%20Q8(2018)</t>
  </si>
  <si>
    <t>69.3*143.8*8.4</t>
    <phoneticPr fontId="1" type="noConversion"/>
  </si>
  <si>
    <t>https://namu.wiki/w/LG%20Q7?from=LG%20Q7%2B</t>
  </si>
  <si>
    <t>76.1*159.1*8.3</t>
    <phoneticPr fontId="1" type="noConversion"/>
  </si>
  <si>
    <t>아스트로 블랙</t>
    <phoneticPr fontId="1" type="noConversion"/>
  </si>
  <si>
    <t>http://prod.danawa.com/info/?pcode=7321336&amp;keyword=LG%20V50&amp;cate=12315771#bookmark_product_information</t>
  </si>
  <si>
    <t>75.8*158.7*7.7</t>
    <phoneticPr fontId="1" type="noConversion"/>
  </si>
  <si>
    <t>https://namu.wiki/w/LG%20V40%20ThinQ</t>
  </si>
  <si>
    <t>샤오미 홍미 노트7</t>
    <phoneticPr fontId="1" type="noConversion"/>
  </si>
  <si>
    <t>샤오미</t>
    <phoneticPr fontId="1" type="noConversion"/>
  </si>
  <si>
    <t>75.2*159.2*8.1</t>
    <phoneticPr fontId="1" type="noConversion"/>
  </si>
  <si>
    <t>블랙, 블루</t>
    <phoneticPr fontId="1" type="noConversion"/>
  </si>
  <si>
    <t>http://prod.danawa.com/info/?pcode=7547893&amp;cate=12329135</t>
  </si>
  <si>
    <t>샤오미 블랙 샤크2</t>
    <phoneticPr fontId="1" type="noConversion"/>
  </si>
  <si>
    <t>75*163.6*8.8</t>
    <phoneticPr fontId="1" type="noConversion"/>
  </si>
  <si>
    <t>블랙</t>
    <phoneticPr fontId="1" type="noConversion"/>
  </si>
  <si>
    <t>http://prod.danawa.com/info/?pcode=7824853&amp;cate=12329135</t>
  </si>
  <si>
    <t>샤오미 포코폰 F1</t>
    <phoneticPr fontId="1" type="noConversion"/>
  </si>
  <si>
    <t>75.2*155.5*8.8</t>
    <phoneticPr fontId="1" type="noConversion"/>
  </si>
  <si>
    <t>2246*1080</t>
    <phoneticPr fontId="1" type="noConversion"/>
  </si>
  <si>
    <t>블루 그레이</t>
    <phoneticPr fontId="1" type="noConversion"/>
  </si>
  <si>
    <t>http://prod.danawa.com/info/?pcode=6621226&amp;cate=12329135#bookmark_product_information</t>
  </si>
  <si>
    <t>샤오미 홍미 노트5</t>
    <phoneticPr fontId="1" type="noConversion"/>
  </si>
  <si>
    <t>75.4*158.6*8.1</t>
    <phoneticPr fontId="1" type="noConversion"/>
  </si>
  <si>
    <t>http://prod.danawa.com/list/?cate=12329135</t>
  </si>
  <si>
    <t>샤오미 미A1</t>
    <phoneticPr fontId="1" type="noConversion"/>
  </si>
  <si>
    <t>안드로이드 7.1</t>
    <phoneticPr fontId="1" type="noConversion"/>
  </si>
  <si>
    <t>75.8*155.4*7.3</t>
    <phoneticPr fontId="1" type="noConversion"/>
  </si>
  <si>
    <t>1920*1080</t>
    <phoneticPr fontId="1" type="noConversion"/>
  </si>
  <si>
    <t>블랙, 핑크</t>
    <phoneticPr fontId="1" type="noConversion"/>
  </si>
  <si>
    <t>속도 용량 걱정 없는 데이터 88</t>
    <phoneticPr fontId="1" type="noConversion"/>
  </si>
  <si>
    <t>무제한</t>
    <phoneticPr fontId="1" type="noConversion"/>
  </si>
  <si>
    <t>부가제공 300분</t>
    <phoneticPr fontId="1" type="noConversion"/>
  </si>
  <si>
    <t>가족간 데이터 주고받기 무제한, 태블릿/스마트기기 요금 2회선 무료</t>
    <phoneticPr fontId="1" type="noConversion"/>
  </si>
  <si>
    <t>LG U+</t>
    <phoneticPr fontId="1" type="noConversion"/>
  </si>
  <si>
    <t>속도 용량 걱정 없는 데이터 78</t>
    <phoneticPr fontId="1" type="noConversion"/>
  </si>
  <si>
    <t>무제한 + 나눠쓰기용 40GB</t>
    <phoneticPr fontId="1" type="noConversion"/>
  </si>
  <si>
    <t>무제한 + 나눠쓰기용 15GB</t>
    <phoneticPr fontId="1" type="noConversion"/>
  </si>
  <si>
    <t>속도 용량 걱정 없는 데이터 69</t>
    <phoneticPr fontId="1" type="noConversion"/>
  </si>
  <si>
    <t>속도 용량 걱정 없는 데이터 59</t>
    <phoneticPr fontId="1" type="noConversion"/>
  </si>
  <si>
    <t>속도 용량 걱정 없는 데이터 49</t>
    <phoneticPr fontId="1" type="noConversion"/>
  </si>
  <si>
    <t>속도 용량 걱정 없는 데이터 44</t>
    <phoneticPr fontId="1" type="noConversion"/>
  </si>
  <si>
    <t>추가 요금 걱정 없는 데이터 청소년 59</t>
    <phoneticPr fontId="1" type="noConversion"/>
  </si>
  <si>
    <t>추가 요금 걱정 없는 데이터 청소년 49</t>
    <phoneticPr fontId="1" type="noConversion"/>
  </si>
  <si>
    <t>추가 요금 걱정 없는 데이터 청소년 33</t>
    <phoneticPr fontId="1" type="noConversion"/>
  </si>
  <si>
    <t>현역 병사 데이터 55</t>
    <phoneticPr fontId="1" type="noConversion"/>
  </si>
  <si>
    <t>매일 5GB(초과시 최대 5Mbps속도)</t>
    <phoneticPr fontId="1" type="noConversion"/>
  </si>
  <si>
    <t>부가제공 110분</t>
    <phoneticPr fontId="1" type="noConversion"/>
  </si>
  <si>
    <t>U+모바일 tv 무료 이용</t>
    <phoneticPr fontId="1" type="noConversion"/>
  </si>
  <si>
    <t>U+모바일 tv 무료 이용+ 프리미엄 콘텐츠, 멤버십</t>
    <phoneticPr fontId="1" type="noConversion"/>
  </si>
  <si>
    <t>-</t>
    <phoneticPr fontId="1" type="noConversion"/>
  </si>
  <si>
    <t>6.6GB (초과시 최대 5Mbps속도)</t>
    <phoneticPr fontId="1" type="noConversion"/>
  </si>
  <si>
    <t>3GB(초과시 최대 1Mbps)</t>
    <phoneticPr fontId="1" type="noConversion"/>
  </si>
  <si>
    <t>2.3GB(초과시 최대 400kbps)</t>
    <phoneticPr fontId="1" type="noConversion"/>
  </si>
  <si>
    <t>9GB(초과시 최대 1Mbps)</t>
    <phoneticPr fontId="1" type="noConversion"/>
  </si>
  <si>
    <t>6GB(초과시 최대 1Mbps)</t>
    <phoneticPr fontId="1" type="noConversion"/>
  </si>
  <si>
    <t>2GB(초과시 최대 400kbps)</t>
    <phoneticPr fontId="1" type="noConversion"/>
  </si>
  <si>
    <t>현역 병사 데이터 33</t>
    <phoneticPr fontId="1" type="noConversion"/>
  </si>
  <si>
    <t>매일 2GB(초과시 최대 3Mbps속도)</t>
    <phoneticPr fontId="1" type="noConversion"/>
  </si>
  <si>
    <t>데이터 스폐셜 B</t>
    <phoneticPr fontId="1" type="noConversion"/>
  </si>
  <si>
    <t>데이터 스폐셜 A</t>
    <phoneticPr fontId="1" type="noConversion"/>
  </si>
  <si>
    <t>월 16GB, 매일 2GB(초과시 최대 3Mbps)</t>
    <phoneticPr fontId="1" type="noConversion"/>
  </si>
  <si>
    <t>U+모바일 tv 무료 이용,영화월정액or지니 뮤직 앱 음악 감상 택1, 멤버십</t>
    <phoneticPr fontId="1" type="noConversion"/>
  </si>
  <si>
    <t>월 11GB, 매일 2GB(초과시 최대 3Mbps)</t>
    <phoneticPr fontId="1" type="noConversion"/>
  </si>
  <si>
    <t>데이터 6.6</t>
    <phoneticPr fontId="1" type="noConversion"/>
  </si>
  <si>
    <t>데이터 3.6</t>
    <phoneticPr fontId="1" type="noConversion"/>
  </si>
  <si>
    <t>데이터 2.3</t>
    <phoneticPr fontId="1" type="noConversion"/>
  </si>
  <si>
    <t>데이터 1.3</t>
    <phoneticPr fontId="1" type="noConversion"/>
  </si>
  <si>
    <t>데이터 일반</t>
    <phoneticPr fontId="1" type="noConversion"/>
  </si>
  <si>
    <t>Single LTE 망내 52</t>
    <phoneticPr fontId="1" type="noConversion"/>
  </si>
  <si>
    <t>Single LTE 망내 42</t>
    <phoneticPr fontId="1" type="noConversion"/>
  </si>
  <si>
    <t>6.6GB</t>
    <phoneticPr fontId="1" type="noConversion"/>
  </si>
  <si>
    <t>U+모바일 tv 라이트 무료 이용</t>
    <phoneticPr fontId="1" type="noConversion"/>
  </si>
  <si>
    <t>3.6GB</t>
    <phoneticPr fontId="1" type="noConversion"/>
  </si>
  <si>
    <t>부가제공 50분</t>
    <phoneticPr fontId="1" type="noConversion"/>
  </si>
  <si>
    <t>2.3GB</t>
    <phoneticPr fontId="1" type="noConversion"/>
  </si>
  <si>
    <t>1.3GB</t>
    <phoneticPr fontId="1" type="noConversion"/>
  </si>
  <si>
    <t>300MB</t>
    <phoneticPr fontId="1" type="noConversion"/>
  </si>
  <si>
    <t>2.1GB</t>
    <phoneticPr fontId="1" type="noConversion"/>
  </si>
  <si>
    <t>기본제공</t>
    <phoneticPr fontId="1" type="noConversion"/>
  </si>
  <si>
    <t>1.4GB</t>
    <phoneticPr fontId="1" type="noConversion"/>
  </si>
  <si>
    <t>Single LTE 망내 32</t>
    <phoneticPr fontId="1" type="noConversion"/>
  </si>
  <si>
    <t>750MB</t>
    <phoneticPr fontId="1" type="noConversion"/>
  </si>
  <si>
    <t>LTE데이터 33</t>
    <phoneticPr fontId="1" type="noConversion"/>
  </si>
  <si>
    <t>청소년 스페셜</t>
    <phoneticPr fontId="1" type="noConversion"/>
  </si>
  <si>
    <t>현역 병사 대상</t>
    <phoneticPr fontId="1" type="noConversion"/>
  </si>
  <si>
    <t>U+모바일 tv 무료 이용, 나눠쓰기용 데이터 5GB, 현역 병사 대상</t>
    <phoneticPr fontId="1" type="noConversion"/>
  </si>
  <si>
    <t>4~18세 전용</t>
    <phoneticPr fontId="1" type="noConversion"/>
  </si>
  <si>
    <t>4~18세 전용, U+모바일 tv 무료 이용</t>
    <phoneticPr fontId="1" type="noConversion"/>
  </si>
  <si>
    <t>LTE 청소년 50</t>
    <phoneticPr fontId="1" type="noConversion"/>
  </si>
  <si>
    <t>LTE 청소년 42</t>
    <phoneticPr fontId="1" type="noConversion"/>
  </si>
  <si>
    <t>LTE 청소년 34</t>
    <phoneticPr fontId="1" type="noConversion"/>
  </si>
  <si>
    <t>LTE 청소년 24</t>
    <phoneticPr fontId="1" type="noConversion"/>
  </si>
  <si>
    <t>LTE 청소년 19</t>
    <phoneticPr fontId="1" type="noConversion"/>
  </si>
  <si>
    <t>2.2GB</t>
    <phoneticPr fontId="1" type="noConversion"/>
  </si>
  <si>
    <t>1.5GB</t>
    <phoneticPr fontId="1" type="noConversion"/>
  </si>
  <si>
    <t>500MB</t>
    <phoneticPr fontId="1" type="noConversion"/>
  </si>
  <si>
    <t>350MB</t>
    <phoneticPr fontId="1" type="noConversion"/>
  </si>
  <si>
    <t>60000링</t>
    <phoneticPr fontId="1" type="noConversion"/>
  </si>
  <si>
    <t>52000링</t>
    <phoneticPr fontId="1" type="noConversion"/>
  </si>
  <si>
    <t>34000링</t>
    <phoneticPr fontId="1" type="noConversion"/>
  </si>
  <si>
    <t>28000링</t>
    <phoneticPr fontId="1" type="noConversion"/>
  </si>
  <si>
    <t>20000링</t>
    <phoneticPr fontId="1" type="noConversion"/>
  </si>
  <si>
    <t>1000건</t>
    <phoneticPr fontId="1" type="noConversion"/>
  </si>
  <si>
    <t>LTE 시니어 29.7</t>
    <phoneticPr fontId="1" type="noConversion"/>
  </si>
  <si>
    <t>1.2GB</t>
    <phoneticPr fontId="1" type="noConversion"/>
  </si>
  <si>
    <t>150분</t>
    <phoneticPr fontId="1" type="noConversion"/>
  </si>
  <si>
    <t>250건</t>
    <phoneticPr fontId="1" type="noConversion"/>
  </si>
  <si>
    <t>만65세 이상</t>
    <phoneticPr fontId="1" type="noConversion"/>
  </si>
  <si>
    <t>LTE 시니어 16.5</t>
    <phoneticPr fontId="1" type="noConversion"/>
  </si>
  <si>
    <t>70분</t>
    <phoneticPr fontId="1" type="noConversion"/>
  </si>
  <si>
    <t>100건</t>
    <phoneticPr fontId="1" type="noConversion"/>
  </si>
  <si>
    <t>LTE 복지 음성 34.6</t>
    <phoneticPr fontId="1" type="noConversion"/>
  </si>
  <si>
    <t>망 내 무제한 외 350분</t>
    <phoneticPr fontId="1" type="noConversion"/>
  </si>
  <si>
    <t>200건</t>
    <phoneticPr fontId="1" type="noConversion"/>
  </si>
  <si>
    <t>시각 장애 고객 대상</t>
    <phoneticPr fontId="1" type="noConversion"/>
  </si>
  <si>
    <t>LTE 복지 음성 29.7</t>
    <phoneticPr fontId="1" type="noConversion"/>
  </si>
  <si>
    <t>망 내 무제한 외 270분</t>
    <phoneticPr fontId="1" type="noConversion"/>
  </si>
  <si>
    <t>LTE 복지 영상 34.6</t>
    <phoneticPr fontId="1" type="noConversion"/>
  </si>
  <si>
    <t>LTE 복지 영상 29.7</t>
    <phoneticPr fontId="1" type="noConversion"/>
  </si>
  <si>
    <t>200분</t>
    <phoneticPr fontId="1" type="noConversion"/>
  </si>
  <si>
    <t>130분</t>
    <phoneticPr fontId="1" type="noConversion"/>
  </si>
  <si>
    <t>2000건</t>
    <phoneticPr fontId="1" type="noConversion"/>
  </si>
  <si>
    <t>시각 장애인 및 청각 장애인 대상</t>
    <phoneticPr fontId="1" type="noConversion"/>
  </si>
  <si>
    <t>LTE 표준</t>
    <phoneticPr fontId="1" type="noConversion"/>
  </si>
  <si>
    <t>0.28원/KB</t>
    <phoneticPr fontId="1" type="noConversion"/>
  </si>
  <si>
    <t>3.28원/초</t>
    <phoneticPr fontId="1" type="noConversion"/>
  </si>
  <si>
    <t>1.98원/초</t>
    <phoneticPr fontId="1" type="noConversion"/>
  </si>
  <si>
    <t>50건</t>
    <phoneticPr fontId="1" type="noConversion"/>
  </si>
  <si>
    <t>SKT</t>
    <phoneticPr fontId="1" type="noConversion"/>
  </si>
  <si>
    <t>5GX플래티넘</t>
    <phoneticPr fontId="1" type="noConversion"/>
  </si>
  <si>
    <t>5G</t>
    <phoneticPr fontId="1" type="noConversion"/>
  </si>
  <si>
    <t>5GX 프라임</t>
    <phoneticPr fontId="1" type="noConversion"/>
  </si>
  <si>
    <t>5GX 스탠다드</t>
    <phoneticPr fontId="1" type="noConversion"/>
  </si>
  <si>
    <t>FLO 앤 데이터, POOQ 콘텐츠 팩</t>
    <phoneticPr fontId="1" type="noConversion"/>
  </si>
  <si>
    <t>FLO 앤 데이터, POOQ 콘텐츠 팩 택1</t>
    <phoneticPr fontId="1" type="noConversion"/>
  </si>
  <si>
    <t>슬림</t>
    <phoneticPr fontId="1" type="noConversion"/>
  </si>
  <si>
    <t>Data인피니티</t>
    <phoneticPr fontId="1" type="noConversion"/>
  </si>
  <si>
    <t>패밀리</t>
    <phoneticPr fontId="1" type="noConversion"/>
  </si>
  <si>
    <t>라지</t>
    <phoneticPr fontId="1" type="noConversion"/>
  </si>
  <si>
    <t>0플랜 라지</t>
    <phoneticPr fontId="1" type="noConversion"/>
  </si>
  <si>
    <t>T시그니처 Master</t>
    <phoneticPr fontId="1" type="noConversion"/>
  </si>
  <si>
    <t>T시그니처 Classic</t>
    <phoneticPr fontId="1" type="noConversion"/>
  </si>
  <si>
    <t>band 데이터 퍼펙트s</t>
    <phoneticPr fontId="1" type="noConversion"/>
  </si>
  <si>
    <t>band 데이터 퍼펙트</t>
    <phoneticPr fontId="1" type="noConversion"/>
  </si>
  <si>
    <t>band 데이터 6.5G</t>
    <phoneticPr fontId="1" type="noConversion"/>
  </si>
  <si>
    <t>0플랜 미디엄</t>
    <phoneticPr fontId="1" type="noConversion"/>
  </si>
  <si>
    <t>150GB(초과시 최대 5Mbps)</t>
    <phoneticPr fontId="1" type="noConversion"/>
  </si>
  <si>
    <t>데이터 쉐어링 20GB, VIP 멤버십</t>
    <phoneticPr fontId="1" type="noConversion"/>
  </si>
  <si>
    <t>데이터 쉐어링 40GB, VIP 멤버십</t>
    <phoneticPr fontId="1" type="noConversion"/>
  </si>
  <si>
    <t>100GB(초과시 최대 5Mbps)</t>
    <phoneticPr fontId="1" type="noConversion"/>
  </si>
  <si>
    <t>oksusu 및 기본 FLO</t>
    <phoneticPr fontId="1" type="noConversion"/>
  </si>
  <si>
    <t>VIP멤버십, FOL 모바일 무제한</t>
    <phoneticPr fontId="1" type="noConversion"/>
  </si>
  <si>
    <t>20GB+매일2GB(이후 속도제어)</t>
    <phoneticPr fontId="1" type="noConversion"/>
  </si>
  <si>
    <t>35GB+매일2GB(이후 속도제어)</t>
    <phoneticPr fontId="1" type="noConversion"/>
  </si>
  <si>
    <t>16GB+매일2GB(초과시 최대 3Mbps)</t>
    <phoneticPr fontId="1" type="noConversion"/>
  </si>
  <si>
    <t>6.5GB</t>
    <phoneticPr fontId="1" type="noConversion"/>
  </si>
  <si>
    <t xml:space="preserve"> oksusu 무료</t>
    <phoneticPr fontId="1" type="noConversion"/>
  </si>
  <si>
    <t>11GB+매일2GB(초과시 최대 3Mbps)</t>
    <phoneticPr fontId="1" type="noConversion"/>
  </si>
  <si>
    <t>6GB</t>
    <phoneticPr fontId="1" type="noConversion"/>
  </si>
  <si>
    <t>뉴 T끼리 맞춤형(200분+6GB)</t>
    <phoneticPr fontId="1" type="noConversion"/>
  </si>
  <si>
    <t>뉴 T끼리 맞춤형(150분+6GB)</t>
    <phoneticPr fontId="1" type="noConversion"/>
  </si>
  <si>
    <t>뉴 T끼리 맞춤형(100분+6GB)</t>
    <phoneticPr fontId="1" type="noConversion"/>
  </si>
  <si>
    <t>주말엔 팅5.0G</t>
    <phoneticPr fontId="1" type="noConversion"/>
  </si>
  <si>
    <t>손누리 4.5G</t>
    <phoneticPr fontId="1" type="noConversion"/>
  </si>
  <si>
    <t>미디엄</t>
    <phoneticPr fontId="1" type="noConversion"/>
  </si>
  <si>
    <t>band 데이터 3.5G</t>
    <phoneticPr fontId="1" type="noConversion"/>
  </si>
  <si>
    <t>주말엔 팅 3.0G</t>
    <phoneticPr fontId="1" type="noConversion"/>
  </si>
  <si>
    <t>band 팅 3.0G</t>
    <phoneticPr fontId="1" type="noConversion"/>
  </si>
  <si>
    <t>뉴 T끼리 맞춤형(100분+3GB)</t>
    <phoneticPr fontId="1" type="noConversion"/>
  </si>
  <si>
    <t>뉴 T끼리 맞춤형(200분+3GB)</t>
    <phoneticPr fontId="1" type="noConversion"/>
  </si>
  <si>
    <t>뉴 T끼리 맞춤형(150분+3GB)</t>
    <phoneticPr fontId="1" type="noConversion"/>
  </si>
  <si>
    <t>소리누리 3.0G</t>
    <phoneticPr fontId="1" type="noConversion"/>
  </si>
  <si>
    <t>손누리 3.0G</t>
    <phoneticPr fontId="1" type="noConversion"/>
  </si>
  <si>
    <t>band 데이터 2.2G</t>
    <phoneticPr fontId="1" type="noConversion"/>
  </si>
  <si>
    <t>band 어르신 2.2G</t>
    <phoneticPr fontId="1" type="noConversion"/>
  </si>
  <si>
    <t>레귤러</t>
    <phoneticPr fontId="1" type="noConversion"/>
  </si>
  <si>
    <t>0플랜 스몰</t>
    <phoneticPr fontId="1" type="noConversion"/>
  </si>
  <si>
    <t>band 팅 2.0G</t>
    <phoneticPr fontId="1" type="noConversion"/>
  </si>
  <si>
    <t>소리누리 2.0G</t>
    <phoneticPr fontId="1" type="noConversion"/>
  </si>
  <si>
    <t>뉴 T끼리 맞춤형(200분+1.5GB)</t>
    <phoneticPr fontId="1" type="noConversion"/>
  </si>
  <si>
    <t>뉴 T끼리 맞춤형(150분+1.5GB)</t>
    <phoneticPr fontId="1" type="noConversion"/>
  </si>
  <si>
    <t>뉴 T끼리 맞춤형(100분+1.5GB)</t>
    <phoneticPr fontId="1" type="noConversion"/>
  </si>
  <si>
    <t>스몰</t>
    <phoneticPr fontId="1" type="noConversion"/>
  </si>
  <si>
    <t>band 데이터 1.2G</t>
    <phoneticPr fontId="1" type="noConversion"/>
  </si>
  <si>
    <t>band 어르신 1.2G</t>
    <phoneticPr fontId="1" type="noConversion"/>
  </si>
  <si>
    <t>주말엔 팅 세이브</t>
    <phoneticPr fontId="1" type="noConversion"/>
  </si>
  <si>
    <t>band 팅 세이브</t>
    <phoneticPr fontId="1" type="noConversion"/>
  </si>
  <si>
    <t>뉴 T끼리 맞춤형(200분+700MB)</t>
    <phoneticPr fontId="1" type="noConversion"/>
  </si>
  <si>
    <t>뉴 T끼리 맞춤형(150분+700MB)</t>
    <phoneticPr fontId="1" type="noConversion"/>
  </si>
  <si>
    <t>뉴 T끼리 맞춤형(100분+700MB)</t>
    <phoneticPr fontId="1" type="noConversion"/>
  </si>
  <si>
    <t>LTE</t>
    <phoneticPr fontId="1" type="noConversion"/>
  </si>
  <si>
    <t>band 어르신 세이브</t>
    <phoneticPr fontId="1" type="noConversion"/>
  </si>
  <si>
    <t>쿠키즈 스마트</t>
    <phoneticPr fontId="1" type="noConversion"/>
  </si>
  <si>
    <t>band 데이터 세이브</t>
    <phoneticPr fontId="1" type="noConversion"/>
  </si>
  <si>
    <t>T끼리 어르신</t>
    <phoneticPr fontId="1" type="noConversion"/>
  </si>
  <si>
    <t>쿠키즈 미니</t>
    <phoneticPr fontId="1" type="noConversion"/>
  </si>
  <si>
    <t>뉴 T끼리 맞춤형(200분+250MB)</t>
    <phoneticPr fontId="1" type="noConversion"/>
  </si>
  <si>
    <t>뉴 T끼리 맞춤형(150분+250MB)</t>
    <phoneticPr fontId="1" type="noConversion"/>
  </si>
  <si>
    <t>뉴 T끼리 맞춤형(100분+250MB)</t>
    <phoneticPr fontId="1" type="noConversion"/>
  </si>
  <si>
    <t>200분+망내 무제한</t>
    <phoneticPr fontId="1" type="noConversion"/>
  </si>
  <si>
    <t>5GB</t>
    <phoneticPr fontId="1" type="noConversion"/>
  </si>
  <si>
    <t>주말 추가 데이터 1GB</t>
    <phoneticPr fontId="1" type="noConversion"/>
  </si>
  <si>
    <t>3GB</t>
    <phoneticPr fontId="1" type="noConversion"/>
  </si>
  <si>
    <t>800MB</t>
    <phoneticPr fontId="1" type="noConversion"/>
  </si>
  <si>
    <t>4.5GB</t>
    <phoneticPr fontId="1" type="noConversion"/>
  </si>
  <si>
    <t>청각 장애인 대상</t>
    <phoneticPr fontId="1" type="noConversion"/>
  </si>
  <si>
    <t>250분</t>
    <phoneticPr fontId="1" type="noConversion"/>
  </si>
  <si>
    <t>180분</t>
    <phoneticPr fontId="1" type="noConversion"/>
  </si>
  <si>
    <t>1500건</t>
    <phoneticPr fontId="1" type="noConversion"/>
  </si>
  <si>
    <t>손누리 1.5G</t>
    <phoneticPr fontId="1" type="noConversion"/>
  </si>
  <si>
    <t>110분</t>
    <phoneticPr fontId="1" type="noConversion"/>
  </si>
  <si>
    <t>4GB</t>
    <phoneticPr fontId="1" type="noConversion"/>
  </si>
  <si>
    <t xml:space="preserve"> oksusu 무료, 00~07시 데이터 75%할인</t>
    <phoneticPr fontId="1" type="noConversion"/>
  </si>
  <si>
    <t>2GB</t>
    <phoneticPr fontId="1" type="noConversion"/>
  </si>
  <si>
    <t xml:space="preserve"> 00~07시 데이터 75%할인</t>
    <phoneticPr fontId="1" type="noConversion"/>
  </si>
  <si>
    <t>3.5GB</t>
    <phoneticPr fontId="1" type="noConversion"/>
  </si>
  <si>
    <t>집전화 무료, oksusu 무료</t>
    <phoneticPr fontId="1" type="noConversion"/>
  </si>
  <si>
    <t>집전화 무료, VIP멤버십</t>
    <phoneticPr fontId="1" type="noConversion"/>
  </si>
  <si>
    <t>00~07시 데이터 50%할인</t>
    <phoneticPr fontId="1" type="noConversion"/>
  </si>
  <si>
    <t>150분+망내 무제한</t>
    <phoneticPr fontId="1" type="noConversion"/>
  </si>
  <si>
    <t>100분+망내 무제한</t>
    <phoneticPr fontId="1" type="noConversion"/>
  </si>
  <si>
    <t>300분+망내 무제한</t>
    <phoneticPr fontId="1" type="noConversion"/>
  </si>
  <si>
    <t>시각 장애인 대상</t>
    <phoneticPr fontId="1" type="noConversion"/>
  </si>
  <si>
    <t>250분+망내 무제한</t>
    <phoneticPr fontId="1" type="noConversion"/>
  </si>
  <si>
    <t>만 65세 이상 대상</t>
    <phoneticPr fontId="1" type="noConversion"/>
  </si>
  <si>
    <t>70분+망내 무제한</t>
    <phoneticPr fontId="1" type="noConversion"/>
  </si>
  <si>
    <t>60분+2회선 무제한</t>
    <phoneticPr fontId="1" type="noConversion"/>
  </si>
  <si>
    <t>만 12세 이하 대상</t>
    <phoneticPr fontId="1" type="noConversion"/>
  </si>
  <si>
    <t>50분+2회선 무제한</t>
    <phoneticPr fontId="1" type="noConversion"/>
  </si>
  <si>
    <t>용량(GB)</t>
    <phoneticPr fontId="1" type="noConversion"/>
  </si>
  <si>
    <t>렘(GB)</t>
    <phoneticPr fontId="1" type="noConversion"/>
  </si>
  <si>
    <t>쉼표제거</t>
    <phoneticPr fontId="1" type="noConversion"/>
  </si>
  <si>
    <t>inch 제거</t>
    <phoneticPr fontId="1" type="noConversion"/>
  </si>
  <si>
    <t>GB,TB제거</t>
    <phoneticPr fontId="1" type="noConversion"/>
  </si>
  <si>
    <t>GB제거</t>
    <phoneticPr fontId="1" type="noConversion"/>
  </si>
  <si>
    <t>(+)식제거(합산)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</si>
</sst>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 "/>
    <numFmt numFmtId="177" formatCode="#.##&quot; inch&quot;"/>
    <numFmt numFmtId="178" formatCode="0.00_ "/>
    <numFmt numFmtId="179" formatCode="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6.05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1" applyAlignment="1" applyProtection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amu.wiki/w/%EA%B0%A4%EB%9F%AD%EC%8B%9C%20S10%205G" TargetMode="External"/><Relationship Id="rId18" Type="http://schemas.openxmlformats.org/officeDocument/2006/relationships/hyperlink" Target="https://namu.wiki/w/%EA%B0%A4%EB%9F%AD%EC%8B%9C%20%EB%85%B8%ED%8A%B89" TargetMode="External"/><Relationship Id="rId26" Type="http://schemas.openxmlformats.org/officeDocument/2006/relationships/hyperlink" Target="https://namu.wiki/w/iPhone%20XS%20Max" TargetMode="External"/><Relationship Id="rId39" Type="http://schemas.openxmlformats.org/officeDocument/2006/relationships/hyperlink" Target="https://namu.wiki/w/iPhone%207%20Plus" TargetMode="External"/><Relationship Id="rId21" Type="http://schemas.openxmlformats.org/officeDocument/2006/relationships/hyperlink" Target="https://namu.wiki/w/%EA%B0%A4%EB%9F%AD%EC%8B%9C%20%EC%99%80%EC%9D%B4%EB%93%9C3" TargetMode="External"/><Relationship Id="rId34" Type="http://schemas.openxmlformats.org/officeDocument/2006/relationships/hyperlink" Target="https://namu.wiki/w/iPhone%208%20Plus" TargetMode="External"/><Relationship Id="rId42" Type="http://schemas.openxmlformats.org/officeDocument/2006/relationships/hyperlink" Target="https://namu.wiki/w/LG%20G8%20ThinQ" TargetMode="External"/><Relationship Id="rId47" Type="http://schemas.openxmlformats.org/officeDocument/2006/relationships/hyperlink" Target="https://namu.wiki/w/LG%20Q8(2018)" TargetMode="External"/><Relationship Id="rId50" Type="http://schemas.openxmlformats.org/officeDocument/2006/relationships/hyperlink" Target="http://prod.danawa.com/info/?pcode=7321336&amp;keyword=LG%20V50&amp;cate=12315771" TargetMode="External"/><Relationship Id="rId55" Type="http://schemas.openxmlformats.org/officeDocument/2006/relationships/hyperlink" Target="http://prod.danawa.com/list/?cate=12329135" TargetMode="External"/><Relationship Id="rId7" Type="http://schemas.openxmlformats.org/officeDocument/2006/relationships/hyperlink" Target="https://namu.wiki/w/%EA%B0%A4%EB%9F%AD%EC%8B%9C%20S10e" TargetMode="External"/><Relationship Id="rId12" Type="http://schemas.openxmlformats.org/officeDocument/2006/relationships/hyperlink" Target="https://namu.wiki/w/%EA%B0%A4%EB%9F%AD%EC%8B%9C%20S10%2B" TargetMode="External"/><Relationship Id="rId17" Type="http://schemas.openxmlformats.org/officeDocument/2006/relationships/hyperlink" Target="https://namu.wiki/w/%EA%B0%A4%EB%9F%AD%EC%8B%9C%20%EB%85%B8%ED%8A%B89" TargetMode="External"/><Relationship Id="rId25" Type="http://schemas.openxmlformats.org/officeDocument/2006/relationships/hyperlink" Target="https://namu.wiki/w/iPhone%20XR" TargetMode="External"/><Relationship Id="rId33" Type="http://schemas.openxmlformats.org/officeDocument/2006/relationships/hyperlink" Target="https://namu.wiki/w/iPhone%20X" TargetMode="External"/><Relationship Id="rId38" Type="http://schemas.openxmlformats.org/officeDocument/2006/relationships/hyperlink" Target="https://namu.wiki/w/iPhone%207%20Plus" TargetMode="External"/><Relationship Id="rId46" Type="http://schemas.openxmlformats.org/officeDocument/2006/relationships/hyperlink" Target="https://namu.wiki/w/LG%20Q9" TargetMode="External"/><Relationship Id="rId2" Type="http://schemas.openxmlformats.org/officeDocument/2006/relationships/hyperlink" Target="https://namu.wiki/w/%EA%B0%A4%EB%9F%AD%EC%8B%9C%20S8%2B" TargetMode="External"/><Relationship Id="rId16" Type="http://schemas.openxmlformats.org/officeDocument/2006/relationships/hyperlink" Target="https://namu.wiki/w/%EA%B0%A4%EB%9F%AD%EC%8B%9C%20%EB%85%B8%ED%8A%B88" TargetMode="External"/><Relationship Id="rId20" Type="http://schemas.openxmlformats.org/officeDocument/2006/relationships/hyperlink" Target="https://namu.wiki/w/%EA%B0%A4%EB%9F%AD%EC%8B%9C%20%EC%99%80%EC%9D%B4%EB%93%9C4" TargetMode="External"/><Relationship Id="rId29" Type="http://schemas.openxmlformats.org/officeDocument/2006/relationships/hyperlink" Target="https://namu.wiki/w/iPhone%20XS" TargetMode="External"/><Relationship Id="rId41" Type="http://schemas.openxmlformats.org/officeDocument/2006/relationships/hyperlink" Target="https://namu.wiki/w/iPhone%207" TargetMode="External"/><Relationship Id="rId54" Type="http://schemas.openxmlformats.org/officeDocument/2006/relationships/hyperlink" Target="http://prod.danawa.com/info/?pcode=6621226&amp;cate=12329135" TargetMode="External"/><Relationship Id="rId1" Type="http://schemas.openxmlformats.org/officeDocument/2006/relationships/hyperlink" Target="https://namu.wiki/w/%EA%B0%A4%EB%9F%AD%EC%8B%9C%20S8%2B" TargetMode="External"/><Relationship Id="rId6" Type="http://schemas.openxmlformats.org/officeDocument/2006/relationships/hyperlink" Target="https://namu.wiki/w/%EA%B0%A4%EB%9F%AD%EC%8B%9C%20S9%2B" TargetMode="External"/><Relationship Id="rId11" Type="http://schemas.openxmlformats.org/officeDocument/2006/relationships/hyperlink" Target="https://namu.wiki/w/%EA%B0%A4%EB%9F%AD%EC%8B%9C%20S10%2B" TargetMode="External"/><Relationship Id="rId24" Type="http://schemas.openxmlformats.org/officeDocument/2006/relationships/hyperlink" Target="https://namu.wiki/w/iPhone%20XR" TargetMode="External"/><Relationship Id="rId32" Type="http://schemas.openxmlformats.org/officeDocument/2006/relationships/hyperlink" Target="https://namu.wiki/w/iPhone%20X" TargetMode="External"/><Relationship Id="rId37" Type="http://schemas.openxmlformats.org/officeDocument/2006/relationships/hyperlink" Target="https://namu.wiki/w/iPhone%208" TargetMode="External"/><Relationship Id="rId40" Type="http://schemas.openxmlformats.org/officeDocument/2006/relationships/hyperlink" Target="https://namu.wiki/w/iPhone%207" TargetMode="External"/><Relationship Id="rId45" Type="http://schemas.openxmlformats.org/officeDocument/2006/relationships/hyperlink" Target="https://namu.wiki/w/LG%20Q9%20One" TargetMode="External"/><Relationship Id="rId53" Type="http://schemas.openxmlformats.org/officeDocument/2006/relationships/hyperlink" Target="http://prod.danawa.com/info/?pcode=7824853&amp;cate=12329135" TargetMode="External"/><Relationship Id="rId5" Type="http://schemas.openxmlformats.org/officeDocument/2006/relationships/hyperlink" Target="https://namu.wiki/w/%EA%B0%A4%EB%9F%AD%EC%8B%9C%20S9%2B" TargetMode="External"/><Relationship Id="rId15" Type="http://schemas.openxmlformats.org/officeDocument/2006/relationships/hyperlink" Target="https://namu.wiki/w/%EA%B0%A4%EB%9F%AD%EC%8B%9C%20%EB%85%B8%ED%8A%B88" TargetMode="External"/><Relationship Id="rId23" Type="http://schemas.openxmlformats.org/officeDocument/2006/relationships/hyperlink" Target="https://namu.wiki/w/iPhone%20XR" TargetMode="External"/><Relationship Id="rId28" Type="http://schemas.openxmlformats.org/officeDocument/2006/relationships/hyperlink" Target="https://namu.wiki/w/iPhone%20XS%20Max" TargetMode="External"/><Relationship Id="rId36" Type="http://schemas.openxmlformats.org/officeDocument/2006/relationships/hyperlink" Target="https://namu.wiki/w/iPhone%208" TargetMode="External"/><Relationship Id="rId49" Type="http://schemas.openxmlformats.org/officeDocument/2006/relationships/hyperlink" Target="https://namu.wiki/w/LG%20Q7?from=LG%20Q7%2B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namu.wiki/w/%EA%B0%A4%EB%9F%AD%EC%8B%9C%20S10%2B" TargetMode="External"/><Relationship Id="rId19" Type="http://schemas.openxmlformats.org/officeDocument/2006/relationships/hyperlink" Target="https://namu.wiki/w/%EA%B0%A4%EB%9F%AD%EC%8B%9C%20A30" TargetMode="External"/><Relationship Id="rId31" Type="http://schemas.openxmlformats.org/officeDocument/2006/relationships/hyperlink" Target="https://namu.wiki/w/iPhone%20XS" TargetMode="External"/><Relationship Id="rId44" Type="http://schemas.openxmlformats.org/officeDocument/2006/relationships/hyperlink" Target="https://namu.wiki/w/LG%20G7%20ThinQ" TargetMode="External"/><Relationship Id="rId52" Type="http://schemas.openxmlformats.org/officeDocument/2006/relationships/hyperlink" Target="http://prod.danawa.com/info/?pcode=7547893&amp;cate=12329135" TargetMode="External"/><Relationship Id="rId4" Type="http://schemas.openxmlformats.org/officeDocument/2006/relationships/hyperlink" Target="https://namu.wiki/w/%EA%B0%A4%EB%9F%AD%EC%8B%9C%20S9" TargetMode="External"/><Relationship Id="rId9" Type="http://schemas.openxmlformats.org/officeDocument/2006/relationships/hyperlink" Target="https://namu.wiki/w/%EA%B0%A4%EB%9F%AD%EC%8B%9C%20S10" TargetMode="External"/><Relationship Id="rId14" Type="http://schemas.openxmlformats.org/officeDocument/2006/relationships/hyperlink" Target="https://namu.wiki/w/%EA%B0%A4%EB%9F%AD%EC%8B%9C%20%EB%85%B8%ED%8A%B8%20FE" TargetMode="External"/><Relationship Id="rId22" Type="http://schemas.openxmlformats.org/officeDocument/2006/relationships/hyperlink" Target="https://namu.wiki/w/%EA%B0%A4%EB%9F%AD%EC%8B%9C%20A9%20Pro" TargetMode="External"/><Relationship Id="rId27" Type="http://schemas.openxmlformats.org/officeDocument/2006/relationships/hyperlink" Target="https://namu.wiki/w/iPhone%20XS%20Max" TargetMode="External"/><Relationship Id="rId30" Type="http://schemas.openxmlformats.org/officeDocument/2006/relationships/hyperlink" Target="https://namu.wiki/w/iPhone%20XS" TargetMode="External"/><Relationship Id="rId35" Type="http://schemas.openxmlformats.org/officeDocument/2006/relationships/hyperlink" Target="https://namu.wiki/w/iPhone%208%20Plus" TargetMode="External"/><Relationship Id="rId43" Type="http://schemas.openxmlformats.org/officeDocument/2006/relationships/hyperlink" Target="https://namu.wiki/w/LG%20G7%20ThinQ" TargetMode="External"/><Relationship Id="rId48" Type="http://schemas.openxmlformats.org/officeDocument/2006/relationships/hyperlink" Target="https://namu.wiki/w/LG%20Q7?from=LG%20Q7%2B" TargetMode="External"/><Relationship Id="rId56" Type="http://schemas.openxmlformats.org/officeDocument/2006/relationships/hyperlink" Target="http://prod.danawa.com/list/?cate=12329135" TargetMode="External"/><Relationship Id="rId8" Type="http://schemas.openxmlformats.org/officeDocument/2006/relationships/hyperlink" Target="https://namu.wiki/w/%EA%B0%A4%EB%9F%AD%EC%8B%9C%20S10" TargetMode="External"/><Relationship Id="rId51" Type="http://schemas.openxmlformats.org/officeDocument/2006/relationships/hyperlink" Target="https://namu.wiki/w/LG%20V40%20ThinQ" TargetMode="External"/><Relationship Id="rId3" Type="http://schemas.openxmlformats.org/officeDocument/2006/relationships/hyperlink" Target="https://namu.wiki/w/%EA%B0%A4%EB%9F%AD%EC%8B%9C%20S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58"/>
  <sheetViews>
    <sheetView tabSelected="1" zoomScale="70" zoomScaleNormal="70" workbookViewId="0">
      <selection activeCell="N9" sqref="N9"/>
    </sheetView>
  </sheetViews>
  <sheetFormatPr defaultRowHeight="16.5"/>
  <cols>
    <col min="2" max="2" width="32.375" style="1" bestFit="1" customWidth="1"/>
    <col min="3" max="3" width="9.625" style="1" bestFit="1" customWidth="1"/>
    <col min="4" max="4" width="11" style="8" bestFit="1" customWidth="1"/>
    <col min="5" max="5" width="14.875" style="6" bestFit="1" customWidth="1"/>
    <col min="6" max="6" width="15.125" style="1" bestFit="1" customWidth="1"/>
    <col min="7" max="7" width="19.125" style="1" customWidth="1"/>
    <col min="8" max="8" width="6.5" style="1" bestFit="1" customWidth="1"/>
    <col min="9" max="9" width="20.125" style="1" bestFit="1" customWidth="1"/>
    <col min="10" max="10" width="26.5" style="1" bestFit="1" customWidth="1"/>
    <col min="11" max="11" width="7.875" style="1" bestFit="1" customWidth="1"/>
    <col min="12" max="12" width="41.25" style="1" bestFit="1" customWidth="1"/>
    <col min="13" max="13" width="17.375" style="1" bestFit="1" customWidth="1"/>
    <col min="14" max="14" width="15.375" style="1" bestFit="1" customWidth="1"/>
    <col min="15" max="15" width="31.25" style="1" bestFit="1" customWidth="1"/>
    <col min="16" max="16" width="9.5" style="1" bestFit="1" customWidth="1"/>
    <col min="17" max="17" width="98.75" style="1" bestFit="1" customWidth="1"/>
    <col min="18" max="18" width="69.375" bestFit="1" customWidth="1"/>
  </cols>
  <sheetData>
    <row r="1" spans="2:18">
      <c r="D1" s="12" t="s">
        <v>604</v>
      </c>
      <c r="E1" s="13" t="s">
        <v>605</v>
      </c>
      <c r="G1" s="14" t="s">
        <v>606</v>
      </c>
      <c r="H1" s="14" t="s">
        <v>607</v>
      </c>
      <c r="I1" s="14" t="s">
        <v>608</v>
      </c>
      <c r="J1" s="14" t="s">
        <v>608</v>
      </c>
      <c r="N1" s="14" t="s">
        <v>608</v>
      </c>
    </row>
    <row r="2" spans="2:18">
      <c r="B2" s="1" t="s">
        <v>0</v>
      </c>
      <c r="C2" s="1" t="s">
        <v>1</v>
      </c>
      <c r="D2" s="8" t="s">
        <v>2</v>
      </c>
      <c r="E2" s="6" t="s">
        <v>13</v>
      </c>
      <c r="F2" s="1" t="s">
        <v>3</v>
      </c>
      <c r="G2" s="1" t="s">
        <v>602</v>
      </c>
      <c r="H2" s="1" t="s">
        <v>603</v>
      </c>
      <c r="I2" s="1" t="s">
        <v>11</v>
      </c>
      <c r="J2" s="1" t="s">
        <v>12</v>
      </c>
      <c r="K2" s="1" t="s">
        <v>5</v>
      </c>
      <c r="L2" s="1" t="s">
        <v>9</v>
      </c>
      <c r="M2" s="1" t="s">
        <v>10</v>
      </c>
      <c r="N2" s="1" t="s">
        <v>6</v>
      </c>
      <c r="O2" s="1" t="s">
        <v>4</v>
      </c>
      <c r="P2" s="1" t="s">
        <v>255</v>
      </c>
      <c r="Q2" s="1" t="s">
        <v>16</v>
      </c>
      <c r="R2" s="1" t="s">
        <v>273</v>
      </c>
    </row>
    <row r="3" spans="2:18">
      <c r="B3" s="1" t="s">
        <v>236</v>
      </c>
      <c r="C3" s="1" t="s">
        <v>7</v>
      </c>
      <c r="D3" s="10">
        <v>1980000</v>
      </c>
      <c r="E3" s="9">
        <v>6.5</v>
      </c>
      <c r="F3" s="1" t="s">
        <v>14</v>
      </c>
      <c r="G3" s="1">
        <v>512</v>
      </c>
      <c r="H3" s="1">
        <v>4</v>
      </c>
      <c r="I3" s="1">
        <v>700</v>
      </c>
      <c r="J3" s="1">
        <v>1200</v>
      </c>
      <c r="K3" s="1">
        <v>208</v>
      </c>
      <c r="L3" s="1" t="s">
        <v>18</v>
      </c>
      <c r="M3" s="1">
        <v>3174</v>
      </c>
      <c r="N3" s="11">
        <f t="shared" ref="N3:N8" si="0">2.5+1.53</f>
        <v>4.03</v>
      </c>
      <c r="O3" s="1" t="s">
        <v>19</v>
      </c>
      <c r="P3" s="1">
        <v>2018</v>
      </c>
      <c r="Q3" s="1" t="s">
        <v>17</v>
      </c>
      <c r="R3" s="7" t="s">
        <v>340</v>
      </c>
    </row>
    <row r="4" spans="2:18">
      <c r="B4" s="1" t="s">
        <v>237</v>
      </c>
      <c r="C4" s="1" t="s">
        <v>7</v>
      </c>
      <c r="D4" s="10">
        <v>1710000</v>
      </c>
      <c r="E4" s="9">
        <v>6.5</v>
      </c>
      <c r="F4" s="1" t="s">
        <v>14</v>
      </c>
      <c r="G4" s="1">
        <v>256</v>
      </c>
      <c r="H4" s="1">
        <v>4</v>
      </c>
      <c r="I4" s="1">
        <v>700</v>
      </c>
      <c r="J4" s="1">
        <v>1200</v>
      </c>
      <c r="K4" s="1">
        <v>208</v>
      </c>
      <c r="L4" s="1" t="s">
        <v>18</v>
      </c>
      <c r="M4" s="1">
        <v>3174</v>
      </c>
      <c r="N4" s="11">
        <f t="shared" si="0"/>
        <v>4.03</v>
      </c>
      <c r="O4" s="1" t="s">
        <v>19</v>
      </c>
      <c r="P4" s="1">
        <v>2018</v>
      </c>
      <c r="Q4" s="1" t="s">
        <v>17</v>
      </c>
      <c r="R4" s="7" t="s">
        <v>340</v>
      </c>
    </row>
    <row r="5" spans="2:18">
      <c r="B5" s="1" t="s">
        <v>238</v>
      </c>
      <c r="C5" s="1" t="s">
        <v>7</v>
      </c>
      <c r="D5" s="10">
        <v>1500000</v>
      </c>
      <c r="E5" s="9">
        <v>6.5</v>
      </c>
      <c r="F5" s="1" t="s">
        <v>14</v>
      </c>
      <c r="G5" s="1">
        <v>64</v>
      </c>
      <c r="H5" s="1">
        <v>4</v>
      </c>
      <c r="I5" s="1">
        <v>700</v>
      </c>
      <c r="J5" s="1">
        <v>1200</v>
      </c>
      <c r="K5" s="1">
        <v>208</v>
      </c>
      <c r="L5" s="1" t="s">
        <v>18</v>
      </c>
      <c r="M5" s="1">
        <v>3174</v>
      </c>
      <c r="N5" s="11">
        <f t="shared" si="0"/>
        <v>4.03</v>
      </c>
      <c r="O5" s="1" t="s">
        <v>19</v>
      </c>
      <c r="P5" s="1">
        <v>2018</v>
      </c>
      <c r="Q5" s="1" t="s">
        <v>17</v>
      </c>
      <c r="R5" s="7" t="s">
        <v>340</v>
      </c>
    </row>
    <row r="6" spans="2:18">
      <c r="B6" s="1" t="s">
        <v>239</v>
      </c>
      <c r="C6" s="1" t="s">
        <v>7</v>
      </c>
      <c r="D6" s="10">
        <v>1200000</v>
      </c>
      <c r="E6" s="9">
        <v>6.1</v>
      </c>
      <c r="F6" s="1" t="s">
        <v>14</v>
      </c>
      <c r="G6" s="1">
        <v>256</v>
      </c>
      <c r="H6" s="1">
        <v>3</v>
      </c>
      <c r="I6" s="1">
        <v>700</v>
      </c>
      <c r="J6" s="1">
        <v>1200</v>
      </c>
      <c r="K6" s="1">
        <v>194</v>
      </c>
      <c r="L6" s="1" t="s">
        <v>20</v>
      </c>
      <c r="M6" s="1">
        <v>2942</v>
      </c>
      <c r="N6" s="11">
        <f t="shared" si="0"/>
        <v>4.03</v>
      </c>
      <c r="O6" s="1" t="s">
        <v>21</v>
      </c>
      <c r="P6" s="1">
        <v>2018</v>
      </c>
      <c r="Q6" s="1" t="s">
        <v>22</v>
      </c>
      <c r="R6" s="7" t="s">
        <v>339</v>
      </c>
    </row>
    <row r="7" spans="2:18">
      <c r="B7" s="1" t="s">
        <v>240</v>
      </c>
      <c r="C7" s="1" t="s">
        <v>7</v>
      </c>
      <c r="D7" s="10">
        <v>1060000</v>
      </c>
      <c r="E7" s="9">
        <v>6.1</v>
      </c>
      <c r="F7" s="1" t="s">
        <v>14</v>
      </c>
      <c r="G7" s="1">
        <v>128</v>
      </c>
      <c r="H7" s="1">
        <v>3</v>
      </c>
      <c r="I7" s="1">
        <v>700</v>
      </c>
      <c r="J7" s="1">
        <v>1200</v>
      </c>
      <c r="K7" s="1">
        <v>194</v>
      </c>
      <c r="L7" s="1" t="s">
        <v>20</v>
      </c>
      <c r="M7" s="1">
        <v>2942</v>
      </c>
      <c r="N7" s="11">
        <f t="shared" si="0"/>
        <v>4.03</v>
      </c>
      <c r="O7" s="1" t="s">
        <v>21</v>
      </c>
      <c r="P7" s="1">
        <v>2018</v>
      </c>
      <c r="Q7" s="1" t="s">
        <v>22</v>
      </c>
      <c r="R7" s="7" t="s">
        <v>339</v>
      </c>
    </row>
    <row r="8" spans="2:18">
      <c r="B8" s="1" t="s">
        <v>241</v>
      </c>
      <c r="C8" s="1" t="s">
        <v>7</v>
      </c>
      <c r="D8" s="10">
        <v>990000</v>
      </c>
      <c r="E8" s="9">
        <v>6.1</v>
      </c>
      <c r="F8" s="1" t="s">
        <v>14</v>
      </c>
      <c r="G8" s="1">
        <v>64</v>
      </c>
      <c r="H8" s="1">
        <v>3</v>
      </c>
      <c r="I8" s="1">
        <v>700</v>
      </c>
      <c r="J8" s="1">
        <v>1200</v>
      </c>
      <c r="K8" s="1">
        <v>194</v>
      </c>
      <c r="L8" s="1" t="s">
        <v>20</v>
      </c>
      <c r="M8" s="1">
        <v>2942</v>
      </c>
      <c r="N8" s="11">
        <f t="shared" si="0"/>
        <v>4.03</v>
      </c>
      <c r="O8" s="1" t="s">
        <v>21</v>
      </c>
      <c r="P8" s="1">
        <v>2018</v>
      </c>
      <c r="Q8" s="1" t="s">
        <v>22</v>
      </c>
      <c r="R8" s="7" t="s">
        <v>339</v>
      </c>
    </row>
    <row r="9" spans="2:18">
      <c r="B9" s="1" t="s">
        <v>242</v>
      </c>
      <c r="C9" s="1" t="s">
        <v>7</v>
      </c>
      <c r="D9" s="10">
        <v>1840000</v>
      </c>
      <c r="E9" s="9">
        <v>5.8</v>
      </c>
      <c r="F9" s="1" t="s">
        <v>14</v>
      </c>
      <c r="G9" s="1">
        <v>256</v>
      </c>
      <c r="H9" s="1">
        <v>3</v>
      </c>
      <c r="I9" s="1">
        <v>700</v>
      </c>
      <c r="J9" s="1">
        <v>1200</v>
      </c>
      <c r="K9" s="1">
        <v>174</v>
      </c>
      <c r="L9" s="1" t="s">
        <v>8</v>
      </c>
      <c r="M9" s="1">
        <v>2716</v>
      </c>
      <c r="N9" s="11">
        <f>2.4+1.6</f>
        <v>4</v>
      </c>
      <c r="O9" s="1" t="s">
        <v>15</v>
      </c>
      <c r="P9" s="1">
        <v>2017</v>
      </c>
      <c r="Q9" s="1" t="s">
        <v>23</v>
      </c>
      <c r="R9" s="7" t="s">
        <v>342</v>
      </c>
    </row>
    <row r="10" spans="2:18">
      <c r="B10" s="1" t="s">
        <v>243</v>
      </c>
      <c r="C10" s="1" t="s">
        <v>7</v>
      </c>
      <c r="D10" s="10">
        <v>1540000</v>
      </c>
      <c r="E10" s="9">
        <v>5.8</v>
      </c>
      <c r="F10" s="1" t="s">
        <v>14</v>
      </c>
      <c r="G10" s="1">
        <v>64</v>
      </c>
      <c r="H10" s="1">
        <v>3</v>
      </c>
      <c r="I10" s="1">
        <v>700</v>
      </c>
      <c r="J10" s="1">
        <v>1200</v>
      </c>
      <c r="K10" s="1">
        <v>174</v>
      </c>
      <c r="L10" s="1" t="s">
        <v>8</v>
      </c>
      <c r="M10" s="1">
        <v>2716</v>
      </c>
      <c r="N10" s="11">
        <f>2.4+1.6</f>
        <v>4</v>
      </c>
      <c r="O10" s="1" t="s">
        <v>15</v>
      </c>
      <c r="P10" s="1">
        <v>2017</v>
      </c>
      <c r="Q10" s="1" t="s">
        <v>23</v>
      </c>
      <c r="R10" s="7" t="s">
        <v>342</v>
      </c>
    </row>
    <row r="11" spans="2:18">
      <c r="B11" s="1" t="s">
        <v>244</v>
      </c>
      <c r="C11" s="1" t="s">
        <v>7</v>
      </c>
      <c r="D11" s="10">
        <v>1850000</v>
      </c>
      <c r="E11" s="9">
        <v>5.8</v>
      </c>
      <c r="F11" s="1" t="s">
        <v>14</v>
      </c>
      <c r="G11" s="1">
        <v>512</v>
      </c>
      <c r="H11" s="1">
        <v>4</v>
      </c>
      <c r="I11" s="1">
        <v>700</v>
      </c>
      <c r="J11" s="1">
        <v>1200</v>
      </c>
      <c r="K11" s="1">
        <v>177</v>
      </c>
      <c r="L11" s="1" t="s">
        <v>8</v>
      </c>
      <c r="M11" s="1">
        <v>2658</v>
      </c>
      <c r="N11" s="11">
        <f>2.5+1.53</f>
        <v>4.03</v>
      </c>
      <c r="O11" s="1" t="s">
        <v>15</v>
      </c>
      <c r="P11" s="1">
        <v>2017</v>
      </c>
      <c r="Q11" s="1" t="s">
        <v>17</v>
      </c>
      <c r="R11" s="7" t="s">
        <v>341</v>
      </c>
    </row>
    <row r="12" spans="2:18">
      <c r="B12" s="1" t="s">
        <v>245</v>
      </c>
      <c r="C12" s="1" t="s">
        <v>7</v>
      </c>
      <c r="D12" s="10">
        <v>1580000</v>
      </c>
      <c r="E12" s="9">
        <v>5.8</v>
      </c>
      <c r="F12" s="1" t="s">
        <v>14</v>
      </c>
      <c r="G12" s="1">
        <v>256</v>
      </c>
      <c r="H12" s="1">
        <v>4</v>
      </c>
      <c r="I12" s="1">
        <v>700</v>
      </c>
      <c r="J12" s="1">
        <v>1200</v>
      </c>
      <c r="K12" s="1">
        <v>177</v>
      </c>
      <c r="L12" s="1" t="s">
        <v>8</v>
      </c>
      <c r="M12" s="1">
        <v>2658</v>
      </c>
      <c r="N12" s="11">
        <f>2.5+1.53</f>
        <v>4.03</v>
      </c>
      <c r="O12" s="1" t="s">
        <v>15</v>
      </c>
      <c r="P12" s="1">
        <v>2018</v>
      </c>
      <c r="Q12" s="1" t="s">
        <v>17</v>
      </c>
      <c r="R12" s="7" t="s">
        <v>341</v>
      </c>
    </row>
    <row r="13" spans="2:18">
      <c r="B13" s="1" t="s">
        <v>246</v>
      </c>
      <c r="C13" s="1" t="s">
        <v>7</v>
      </c>
      <c r="D13" s="10">
        <v>1370000</v>
      </c>
      <c r="E13" s="9">
        <v>5.8</v>
      </c>
      <c r="F13" s="1" t="s">
        <v>14</v>
      </c>
      <c r="G13" s="1">
        <v>64</v>
      </c>
      <c r="H13" s="1">
        <v>4</v>
      </c>
      <c r="I13" s="1">
        <v>700</v>
      </c>
      <c r="J13" s="1">
        <v>1200</v>
      </c>
      <c r="K13" s="1">
        <v>177</v>
      </c>
      <c r="L13" s="1" t="s">
        <v>8</v>
      </c>
      <c r="M13" s="1">
        <v>2658</v>
      </c>
      <c r="N13" s="11">
        <f>2.5+1.53</f>
        <v>4.03</v>
      </c>
      <c r="O13" s="1" t="s">
        <v>15</v>
      </c>
      <c r="P13" s="1">
        <v>2018</v>
      </c>
      <c r="Q13" s="1" t="s">
        <v>17</v>
      </c>
      <c r="R13" s="7" t="s">
        <v>341</v>
      </c>
    </row>
    <row r="14" spans="2:18">
      <c r="B14" s="1" t="s">
        <v>247</v>
      </c>
      <c r="C14" s="1" t="s">
        <v>7</v>
      </c>
      <c r="D14" s="10">
        <v>1170000</v>
      </c>
      <c r="E14" s="9">
        <v>5.5</v>
      </c>
      <c r="F14" s="1" t="s">
        <v>14</v>
      </c>
      <c r="G14" s="1">
        <v>256</v>
      </c>
      <c r="H14" s="1">
        <v>3</v>
      </c>
      <c r="I14" s="1">
        <v>700</v>
      </c>
      <c r="J14" s="1">
        <v>1200</v>
      </c>
      <c r="K14" s="1">
        <v>202</v>
      </c>
      <c r="L14" s="1" t="s">
        <v>234</v>
      </c>
      <c r="M14" s="1">
        <v>2691</v>
      </c>
      <c r="N14" s="11">
        <f>2.4+1.6</f>
        <v>4</v>
      </c>
      <c r="O14" s="1" t="s">
        <v>235</v>
      </c>
      <c r="P14" s="1">
        <v>2017</v>
      </c>
      <c r="Q14" s="1" t="s">
        <v>17</v>
      </c>
      <c r="R14" s="7" t="s">
        <v>343</v>
      </c>
    </row>
    <row r="15" spans="2:18">
      <c r="B15" s="1" t="s">
        <v>248</v>
      </c>
      <c r="C15" s="1" t="s">
        <v>7</v>
      </c>
      <c r="D15" s="10">
        <v>960000</v>
      </c>
      <c r="E15" s="9">
        <v>5.5</v>
      </c>
      <c r="F15" s="1" t="s">
        <v>14</v>
      </c>
      <c r="G15" s="1">
        <v>64</v>
      </c>
      <c r="H15" s="1">
        <v>3</v>
      </c>
      <c r="I15" s="1">
        <v>700</v>
      </c>
      <c r="J15" s="1">
        <v>1200</v>
      </c>
      <c r="K15" s="1">
        <v>202</v>
      </c>
      <c r="L15" s="1" t="s">
        <v>234</v>
      </c>
      <c r="M15" s="1">
        <v>2691</v>
      </c>
      <c r="N15" s="11">
        <f>2.4+1.6</f>
        <v>4</v>
      </c>
      <c r="O15" s="1" t="s">
        <v>235</v>
      </c>
      <c r="P15" s="1">
        <v>2017</v>
      </c>
      <c r="Q15" s="1" t="s">
        <v>17</v>
      </c>
      <c r="R15" s="7" t="s">
        <v>343</v>
      </c>
    </row>
    <row r="16" spans="2:18">
      <c r="B16" s="1" t="s">
        <v>256</v>
      </c>
      <c r="C16" s="1" t="s">
        <v>7</v>
      </c>
      <c r="D16" s="10">
        <v>1030000</v>
      </c>
      <c r="E16" s="9">
        <v>4.7</v>
      </c>
      <c r="F16" s="1" t="s">
        <v>14</v>
      </c>
      <c r="G16" s="1">
        <v>256</v>
      </c>
      <c r="H16" s="1">
        <v>2</v>
      </c>
      <c r="I16" s="1">
        <v>700</v>
      </c>
      <c r="J16" s="1">
        <v>1200</v>
      </c>
      <c r="K16" s="1">
        <v>148</v>
      </c>
      <c r="L16" s="1" t="s">
        <v>250</v>
      </c>
      <c r="M16" s="1">
        <v>1821</v>
      </c>
      <c r="N16" s="11">
        <f>2.4+1.6</f>
        <v>4</v>
      </c>
      <c r="O16" s="1" t="s">
        <v>249</v>
      </c>
      <c r="P16" s="1">
        <v>2017</v>
      </c>
      <c r="Q16" s="1" t="s">
        <v>17</v>
      </c>
      <c r="R16" s="7" t="s">
        <v>344</v>
      </c>
    </row>
    <row r="17" spans="2:18">
      <c r="B17" s="1" t="s">
        <v>257</v>
      </c>
      <c r="C17" s="1" t="s">
        <v>7</v>
      </c>
      <c r="D17" s="10">
        <v>820000</v>
      </c>
      <c r="E17" s="9">
        <v>4.7</v>
      </c>
      <c r="F17" s="1" t="s">
        <v>14</v>
      </c>
      <c r="G17" s="1">
        <v>64</v>
      </c>
      <c r="H17" s="1">
        <v>2</v>
      </c>
      <c r="I17" s="1">
        <v>700</v>
      </c>
      <c r="J17" s="1">
        <v>1200</v>
      </c>
      <c r="K17" s="1">
        <v>148</v>
      </c>
      <c r="L17" s="1" t="s">
        <v>250</v>
      </c>
      <c r="M17" s="1">
        <v>1821</v>
      </c>
      <c r="N17" s="11">
        <f>2.4+1.6</f>
        <v>4</v>
      </c>
      <c r="O17" s="1" t="s">
        <v>249</v>
      </c>
      <c r="P17" s="1">
        <v>2017</v>
      </c>
      <c r="Q17" s="1" t="s">
        <v>17</v>
      </c>
      <c r="R17" s="7" t="s">
        <v>344</v>
      </c>
    </row>
    <row r="18" spans="2:18">
      <c r="B18" s="1" t="s">
        <v>253</v>
      </c>
      <c r="C18" s="1" t="s">
        <v>7</v>
      </c>
      <c r="D18" s="10">
        <v>900000</v>
      </c>
      <c r="E18" s="9">
        <v>5.5</v>
      </c>
      <c r="F18" s="1" t="s">
        <v>14</v>
      </c>
      <c r="G18" s="1">
        <v>128</v>
      </c>
      <c r="H18" s="1">
        <v>3</v>
      </c>
      <c r="I18" s="1">
        <v>700</v>
      </c>
      <c r="J18" s="1">
        <v>1200</v>
      </c>
      <c r="K18" s="1">
        <v>188</v>
      </c>
      <c r="L18" s="1" t="s">
        <v>251</v>
      </c>
      <c r="M18" s="1">
        <v>2900</v>
      </c>
      <c r="N18" s="11">
        <f>2.3+1.1</f>
        <v>3.4</v>
      </c>
      <c r="O18" s="1" t="s">
        <v>235</v>
      </c>
      <c r="P18" s="1">
        <v>2016</v>
      </c>
      <c r="Q18" s="1" t="s">
        <v>252</v>
      </c>
      <c r="R18" s="7" t="s">
        <v>345</v>
      </c>
    </row>
    <row r="19" spans="2:18">
      <c r="B19" s="1" t="s">
        <v>254</v>
      </c>
      <c r="C19" s="1" t="s">
        <v>7</v>
      </c>
      <c r="D19" s="10">
        <v>760000</v>
      </c>
      <c r="E19" s="9">
        <v>5.5</v>
      </c>
      <c r="F19" s="1" t="s">
        <v>14</v>
      </c>
      <c r="G19" s="1">
        <v>32</v>
      </c>
      <c r="H19" s="1">
        <v>3</v>
      </c>
      <c r="I19" s="1">
        <v>700</v>
      </c>
      <c r="J19" s="1">
        <v>1200</v>
      </c>
      <c r="K19" s="1">
        <v>188</v>
      </c>
      <c r="L19" s="1" t="s">
        <v>251</v>
      </c>
      <c r="M19" s="1">
        <v>2900</v>
      </c>
      <c r="N19" s="11">
        <f>2.3+1.1</f>
        <v>3.4</v>
      </c>
      <c r="O19" s="1" t="s">
        <v>235</v>
      </c>
      <c r="P19" s="1">
        <v>2016</v>
      </c>
      <c r="Q19" s="1" t="s">
        <v>252</v>
      </c>
      <c r="R19" s="7" t="s">
        <v>345</v>
      </c>
    </row>
    <row r="20" spans="2:18">
      <c r="B20" s="1" t="s">
        <v>259</v>
      </c>
      <c r="C20" s="1" t="s">
        <v>7</v>
      </c>
      <c r="D20" s="10">
        <v>760000</v>
      </c>
      <c r="E20" s="9">
        <v>4.7</v>
      </c>
      <c r="F20" s="1" t="s">
        <v>14</v>
      </c>
      <c r="G20" s="1">
        <v>128</v>
      </c>
      <c r="H20" s="1">
        <v>2</v>
      </c>
      <c r="I20" s="1">
        <v>700</v>
      </c>
      <c r="J20" s="1">
        <v>1200</v>
      </c>
      <c r="K20" s="1">
        <v>138</v>
      </c>
      <c r="L20" s="1" t="s">
        <v>258</v>
      </c>
      <c r="M20" s="1">
        <v>1960</v>
      </c>
      <c r="N20" s="11">
        <f>2.3+1.1</f>
        <v>3.4</v>
      </c>
      <c r="O20" s="1" t="s">
        <v>249</v>
      </c>
      <c r="P20" s="1">
        <v>2016</v>
      </c>
      <c r="Q20" s="1" t="s">
        <v>252</v>
      </c>
      <c r="R20" s="7" t="s">
        <v>346</v>
      </c>
    </row>
    <row r="21" spans="2:18">
      <c r="B21" s="1" t="s">
        <v>260</v>
      </c>
      <c r="C21" s="1" t="s">
        <v>7</v>
      </c>
      <c r="D21" s="10">
        <v>620000</v>
      </c>
      <c r="E21" s="9">
        <v>4.7</v>
      </c>
      <c r="F21" s="1" t="s">
        <v>14</v>
      </c>
      <c r="G21" s="1">
        <v>32</v>
      </c>
      <c r="H21" s="1">
        <v>2</v>
      </c>
      <c r="I21" s="1">
        <v>700</v>
      </c>
      <c r="J21" s="1">
        <v>1200</v>
      </c>
      <c r="K21" s="1">
        <v>138</v>
      </c>
      <c r="L21" s="1" t="s">
        <v>258</v>
      </c>
      <c r="M21" s="1">
        <v>1960</v>
      </c>
      <c r="N21" s="11">
        <f>2.3+1.1</f>
        <v>3.4</v>
      </c>
      <c r="O21" s="1" t="s">
        <v>249</v>
      </c>
      <c r="P21" s="1">
        <v>2016</v>
      </c>
      <c r="Q21" s="1" t="s">
        <v>252</v>
      </c>
      <c r="R21" s="7" t="s">
        <v>346</v>
      </c>
    </row>
    <row r="22" spans="2:18">
      <c r="B22" s="1" t="s">
        <v>301</v>
      </c>
      <c r="C22" s="1" t="s">
        <v>261</v>
      </c>
      <c r="D22" s="10">
        <v>1390000</v>
      </c>
      <c r="E22" s="9">
        <v>6.7</v>
      </c>
      <c r="F22" s="1" t="s">
        <v>262</v>
      </c>
      <c r="G22" s="1">
        <v>256</v>
      </c>
      <c r="H22" s="1">
        <v>8</v>
      </c>
      <c r="I22" s="1">
        <v>1000</v>
      </c>
      <c r="J22" s="11">
        <f t="shared" ref="J22:J27" si="1">1200+1200+1600</f>
        <v>4000</v>
      </c>
      <c r="K22" s="1">
        <v>198</v>
      </c>
      <c r="L22" s="1" t="s">
        <v>302</v>
      </c>
      <c r="M22" s="1">
        <v>4500</v>
      </c>
      <c r="N22" s="11">
        <f t="shared" ref="N22:N28" si="2">2.73+2.31+1.95</f>
        <v>6.99</v>
      </c>
      <c r="O22" s="1" t="s">
        <v>292</v>
      </c>
      <c r="P22" s="1">
        <v>2019</v>
      </c>
      <c r="Q22" s="1" t="s">
        <v>304</v>
      </c>
      <c r="R22" s="7" t="s">
        <v>303</v>
      </c>
    </row>
    <row r="23" spans="2:18">
      <c r="B23" s="1" t="s">
        <v>295</v>
      </c>
      <c r="C23" s="1" t="s">
        <v>261</v>
      </c>
      <c r="D23" s="10">
        <v>1540000</v>
      </c>
      <c r="E23" s="9">
        <v>6.44</v>
      </c>
      <c r="F23" s="1" t="s">
        <v>262</v>
      </c>
      <c r="G23" s="1">
        <v>1024</v>
      </c>
      <c r="H23" s="1">
        <v>12</v>
      </c>
      <c r="I23" s="11">
        <f>1000+800</f>
        <v>1800</v>
      </c>
      <c r="J23" s="11">
        <f t="shared" si="1"/>
        <v>4000</v>
      </c>
      <c r="K23" s="1">
        <v>175</v>
      </c>
      <c r="L23" s="1" t="s">
        <v>298</v>
      </c>
      <c r="M23" s="1">
        <v>4100</v>
      </c>
      <c r="N23" s="11">
        <f t="shared" si="2"/>
        <v>6.99</v>
      </c>
      <c r="O23" s="1" t="s">
        <v>292</v>
      </c>
      <c r="P23" s="1">
        <v>2019</v>
      </c>
      <c r="Q23" s="1" t="s">
        <v>299</v>
      </c>
      <c r="R23" s="7" t="s">
        <v>300</v>
      </c>
    </row>
    <row r="24" spans="2:18">
      <c r="B24" s="1" t="s">
        <v>296</v>
      </c>
      <c r="C24" s="1" t="s">
        <v>261</v>
      </c>
      <c r="D24" s="10">
        <v>1310000</v>
      </c>
      <c r="E24" s="9">
        <v>6.44</v>
      </c>
      <c r="F24" s="1" t="s">
        <v>262</v>
      </c>
      <c r="G24" s="1">
        <v>512</v>
      </c>
      <c r="H24" s="1">
        <v>8</v>
      </c>
      <c r="I24" s="11">
        <f>1000+800</f>
        <v>1800</v>
      </c>
      <c r="J24" s="11">
        <f t="shared" si="1"/>
        <v>4000</v>
      </c>
      <c r="K24" s="1">
        <v>175</v>
      </c>
      <c r="L24" s="1" t="s">
        <v>298</v>
      </c>
      <c r="M24" s="1">
        <v>4100</v>
      </c>
      <c r="N24" s="11">
        <f t="shared" si="2"/>
        <v>6.99</v>
      </c>
      <c r="O24" s="1" t="s">
        <v>292</v>
      </c>
      <c r="P24" s="1">
        <v>2019</v>
      </c>
      <c r="Q24" s="1" t="s">
        <v>299</v>
      </c>
      <c r="R24" s="7" t="s">
        <v>300</v>
      </c>
    </row>
    <row r="25" spans="2:18">
      <c r="B25" s="1" t="s">
        <v>297</v>
      </c>
      <c r="C25" s="1" t="s">
        <v>261</v>
      </c>
      <c r="D25" s="10">
        <v>1130000</v>
      </c>
      <c r="E25" s="9">
        <v>6.44</v>
      </c>
      <c r="F25" s="1" t="s">
        <v>262</v>
      </c>
      <c r="G25" s="1">
        <v>128</v>
      </c>
      <c r="H25" s="1">
        <v>8</v>
      </c>
      <c r="I25" s="11">
        <f>1000+800</f>
        <v>1800</v>
      </c>
      <c r="J25" s="11">
        <f t="shared" si="1"/>
        <v>4000</v>
      </c>
      <c r="K25" s="1">
        <v>175</v>
      </c>
      <c r="L25" s="1" t="s">
        <v>298</v>
      </c>
      <c r="M25" s="1">
        <v>4100</v>
      </c>
      <c r="N25" s="11">
        <f t="shared" si="2"/>
        <v>6.99</v>
      </c>
      <c r="O25" s="1" t="s">
        <v>292</v>
      </c>
      <c r="P25" s="1">
        <v>2019</v>
      </c>
      <c r="Q25" s="1" t="s">
        <v>299</v>
      </c>
      <c r="R25" s="7" t="s">
        <v>300</v>
      </c>
    </row>
    <row r="26" spans="2:18">
      <c r="B26" s="1" t="s">
        <v>289</v>
      </c>
      <c r="C26" s="1" t="s">
        <v>261</v>
      </c>
      <c r="D26" s="10">
        <v>1300000</v>
      </c>
      <c r="E26" s="9">
        <v>6.1</v>
      </c>
      <c r="F26" s="1" t="s">
        <v>262</v>
      </c>
      <c r="G26" s="1">
        <v>512</v>
      </c>
      <c r="H26" s="1">
        <v>8</v>
      </c>
      <c r="I26" s="1">
        <v>1000</v>
      </c>
      <c r="J26" s="11">
        <f t="shared" si="1"/>
        <v>4000</v>
      </c>
      <c r="K26" s="1">
        <v>157</v>
      </c>
      <c r="L26" s="1" t="s">
        <v>291</v>
      </c>
      <c r="M26" s="1">
        <v>3400</v>
      </c>
      <c r="N26" s="11">
        <f t="shared" si="2"/>
        <v>6.99</v>
      </c>
      <c r="O26" s="1" t="s">
        <v>292</v>
      </c>
      <c r="P26" s="1">
        <v>2019</v>
      </c>
      <c r="Q26" s="1" t="s">
        <v>294</v>
      </c>
      <c r="R26" s="7" t="s">
        <v>293</v>
      </c>
    </row>
    <row r="27" spans="2:18">
      <c r="B27" s="1" t="s">
        <v>290</v>
      </c>
      <c r="C27" s="1" t="s">
        <v>261</v>
      </c>
      <c r="D27" s="10">
        <v>1030000</v>
      </c>
      <c r="E27" s="9">
        <v>6.1</v>
      </c>
      <c r="F27" s="1" t="s">
        <v>262</v>
      </c>
      <c r="G27" s="1">
        <v>128</v>
      </c>
      <c r="H27" s="1">
        <v>8</v>
      </c>
      <c r="I27" s="1">
        <v>1000</v>
      </c>
      <c r="J27" s="11">
        <f t="shared" si="1"/>
        <v>4000</v>
      </c>
      <c r="K27" s="1">
        <v>157</v>
      </c>
      <c r="L27" s="1" t="s">
        <v>291</v>
      </c>
      <c r="M27" s="1">
        <v>3400</v>
      </c>
      <c r="N27" s="11">
        <f t="shared" si="2"/>
        <v>6.99</v>
      </c>
      <c r="O27" s="1" t="s">
        <v>292</v>
      </c>
      <c r="P27" s="1">
        <v>2019</v>
      </c>
      <c r="Q27" s="1" t="s">
        <v>294</v>
      </c>
      <c r="R27" s="7" t="s">
        <v>293</v>
      </c>
    </row>
    <row r="28" spans="2:18">
      <c r="B28" s="1" t="s">
        <v>284</v>
      </c>
      <c r="C28" s="1" t="s">
        <v>261</v>
      </c>
      <c r="D28" s="10">
        <v>870000</v>
      </c>
      <c r="E28" s="9">
        <v>5.8</v>
      </c>
      <c r="F28" s="1" t="s">
        <v>262</v>
      </c>
      <c r="G28" s="1">
        <v>128</v>
      </c>
      <c r="H28" s="1">
        <v>6</v>
      </c>
      <c r="I28" s="1">
        <v>1000</v>
      </c>
      <c r="J28" s="11">
        <f>1200+1600</f>
        <v>2800</v>
      </c>
      <c r="K28" s="1">
        <v>150</v>
      </c>
      <c r="L28" s="1" t="s">
        <v>285</v>
      </c>
      <c r="M28" s="1">
        <v>3100</v>
      </c>
      <c r="N28" s="11">
        <f t="shared" si="2"/>
        <v>6.99</v>
      </c>
      <c r="O28" s="1" t="s">
        <v>286</v>
      </c>
      <c r="P28" s="1">
        <v>2019</v>
      </c>
      <c r="Q28" s="1" t="s">
        <v>287</v>
      </c>
      <c r="R28" s="7" t="s">
        <v>288</v>
      </c>
    </row>
    <row r="29" spans="2:18">
      <c r="B29" s="1" t="s">
        <v>280</v>
      </c>
      <c r="C29" s="1" t="s">
        <v>261</v>
      </c>
      <c r="D29" s="10">
        <v>1070000</v>
      </c>
      <c r="E29" s="9">
        <v>6.2</v>
      </c>
      <c r="F29" s="1" t="s">
        <v>262</v>
      </c>
      <c r="G29" s="1">
        <v>256</v>
      </c>
      <c r="H29" s="1">
        <v>6</v>
      </c>
      <c r="I29" s="1">
        <v>800</v>
      </c>
      <c r="J29" s="11">
        <f>1200+1200</f>
        <v>2400</v>
      </c>
      <c r="K29" s="1">
        <v>189</v>
      </c>
      <c r="L29" s="1" t="s">
        <v>282</v>
      </c>
      <c r="M29" s="1">
        <v>3500</v>
      </c>
      <c r="N29" s="11">
        <f>2.7+1.7</f>
        <v>4.4000000000000004</v>
      </c>
      <c r="O29" s="1" t="s">
        <v>267</v>
      </c>
      <c r="P29" s="1">
        <v>2018</v>
      </c>
      <c r="Q29" s="1" t="s">
        <v>279</v>
      </c>
      <c r="R29" s="7" t="s">
        <v>283</v>
      </c>
    </row>
    <row r="30" spans="2:18">
      <c r="B30" s="1" t="s">
        <v>281</v>
      </c>
      <c r="C30" s="1" t="s">
        <v>261</v>
      </c>
      <c r="D30" s="10">
        <v>940000</v>
      </c>
      <c r="E30" s="9">
        <v>6.2</v>
      </c>
      <c r="F30" s="1" t="s">
        <v>262</v>
      </c>
      <c r="G30" s="1">
        <v>64</v>
      </c>
      <c r="H30" s="1">
        <v>6</v>
      </c>
      <c r="I30" s="1">
        <v>800</v>
      </c>
      <c r="J30" s="11">
        <f>1200+1200</f>
        <v>2400</v>
      </c>
      <c r="K30" s="1">
        <v>189</v>
      </c>
      <c r="L30" s="1" t="s">
        <v>282</v>
      </c>
      <c r="M30" s="1">
        <v>3500</v>
      </c>
      <c r="N30" s="11">
        <f>2.7+1.7</f>
        <v>4.4000000000000004</v>
      </c>
      <c r="O30" s="1" t="s">
        <v>267</v>
      </c>
      <c r="P30" s="1">
        <v>2018</v>
      </c>
      <c r="Q30" s="1" t="s">
        <v>279</v>
      </c>
      <c r="R30" s="7" t="s">
        <v>283</v>
      </c>
    </row>
    <row r="31" spans="2:18">
      <c r="B31" s="1" t="s">
        <v>276</v>
      </c>
      <c r="C31" s="1" t="s">
        <v>261</v>
      </c>
      <c r="D31" s="10">
        <v>760000</v>
      </c>
      <c r="E31" s="9">
        <v>5.8</v>
      </c>
      <c r="F31" s="1" t="s">
        <v>262</v>
      </c>
      <c r="G31" s="1">
        <v>64</v>
      </c>
      <c r="H31" s="1">
        <v>4</v>
      </c>
      <c r="I31" s="1">
        <v>800</v>
      </c>
      <c r="J31" s="1">
        <v>1200</v>
      </c>
      <c r="K31" s="1">
        <v>163</v>
      </c>
      <c r="L31" s="1" t="s">
        <v>277</v>
      </c>
      <c r="M31" s="1">
        <v>3000</v>
      </c>
      <c r="N31" s="11">
        <f>2.7+1.7</f>
        <v>4.4000000000000004</v>
      </c>
      <c r="O31" s="1" t="s">
        <v>267</v>
      </c>
      <c r="P31" s="1">
        <v>2018</v>
      </c>
      <c r="Q31" s="1" t="s">
        <v>279</v>
      </c>
      <c r="R31" s="7" t="s">
        <v>278</v>
      </c>
    </row>
    <row r="32" spans="2:18">
      <c r="B32" s="1" t="s">
        <v>270</v>
      </c>
      <c r="C32" s="1" t="s">
        <v>261</v>
      </c>
      <c r="D32" s="10">
        <v>1030000</v>
      </c>
      <c r="E32" s="9">
        <v>6.2</v>
      </c>
      <c r="F32" s="1" t="s">
        <v>262</v>
      </c>
      <c r="G32" s="1">
        <v>128</v>
      </c>
      <c r="H32" s="1">
        <v>6</v>
      </c>
      <c r="I32" s="1">
        <v>800</v>
      </c>
      <c r="J32" s="1">
        <v>1200</v>
      </c>
      <c r="K32" s="1">
        <v>173</v>
      </c>
      <c r="L32" s="1" t="s">
        <v>272</v>
      </c>
      <c r="M32" s="1">
        <v>3500</v>
      </c>
      <c r="N32" s="11">
        <f>2.3+1.7</f>
        <v>4</v>
      </c>
      <c r="O32" s="1" t="s">
        <v>267</v>
      </c>
      <c r="P32" s="1">
        <v>2017</v>
      </c>
      <c r="Q32" s="1" t="s">
        <v>269</v>
      </c>
      <c r="R32" s="7" t="s">
        <v>274</v>
      </c>
    </row>
    <row r="33" spans="2:18">
      <c r="B33" s="1" t="s">
        <v>271</v>
      </c>
      <c r="C33" s="1" t="s">
        <v>261</v>
      </c>
      <c r="D33" s="10">
        <v>950000</v>
      </c>
      <c r="E33" s="9">
        <v>6.2</v>
      </c>
      <c r="F33" s="1" t="s">
        <v>262</v>
      </c>
      <c r="G33" s="1">
        <v>64</v>
      </c>
      <c r="H33" s="1">
        <v>4</v>
      </c>
      <c r="I33" s="1">
        <v>800</v>
      </c>
      <c r="J33" s="1">
        <v>1200</v>
      </c>
      <c r="K33" s="1">
        <v>173</v>
      </c>
      <c r="L33" s="1" t="s">
        <v>272</v>
      </c>
      <c r="M33" s="1">
        <v>3500</v>
      </c>
      <c r="N33" s="11">
        <f>2.3+1.7</f>
        <v>4</v>
      </c>
      <c r="O33" s="1" t="s">
        <v>267</v>
      </c>
      <c r="P33" s="1">
        <v>2017</v>
      </c>
      <c r="Q33" s="1" t="s">
        <v>269</v>
      </c>
      <c r="R33" s="7" t="s">
        <v>274</v>
      </c>
    </row>
    <row r="34" spans="2:18">
      <c r="B34" s="1" t="s">
        <v>265</v>
      </c>
      <c r="C34" s="1" t="s">
        <v>261</v>
      </c>
      <c r="D34" s="10">
        <v>620000</v>
      </c>
      <c r="E34" s="9">
        <v>5.8</v>
      </c>
      <c r="F34" s="1" t="s">
        <v>262</v>
      </c>
      <c r="G34" s="1">
        <v>64</v>
      </c>
      <c r="H34" s="1">
        <v>4</v>
      </c>
      <c r="I34" s="1">
        <v>800</v>
      </c>
      <c r="J34" s="1">
        <v>1200</v>
      </c>
      <c r="K34" s="1">
        <v>155</v>
      </c>
      <c r="L34" s="1" t="s">
        <v>266</v>
      </c>
      <c r="M34" s="1">
        <v>3000</v>
      </c>
      <c r="N34" s="11">
        <f>2.3+1.7</f>
        <v>4</v>
      </c>
      <c r="O34" s="1" t="s">
        <v>267</v>
      </c>
      <c r="P34" s="1">
        <v>2017</v>
      </c>
      <c r="Q34" s="1" t="s">
        <v>268</v>
      </c>
      <c r="R34" s="7" t="s">
        <v>275</v>
      </c>
    </row>
    <row r="35" spans="2:18">
      <c r="B35" s="1" t="s">
        <v>314</v>
      </c>
      <c r="C35" s="1" t="s">
        <v>261</v>
      </c>
      <c r="D35" s="10">
        <v>1070000</v>
      </c>
      <c r="E35" s="9">
        <v>6.38</v>
      </c>
      <c r="F35" s="1" t="s">
        <v>262</v>
      </c>
      <c r="G35" s="1">
        <v>512</v>
      </c>
      <c r="H35" s="1">
        <v>8</v>
      </c>
      <c r="I35" s="1">
        <v>800</v>
      </c>
      <c r="J35" s="11">
        <f>1200+1200</f>
        <v>2400</v>
      </c>
      <c r="K35" s="1">
        <v>201</v>
      </c>
      <c r="L35" s="1" t="s">
        <v>316</v>
      </c>
      <c r="M35" s="1">
        <v>4000</v>
      </c>
      <c r="N35" s="11">
        <f>2.7+1.7</f>
        <v>4.4000000000000004</v>
      </c>
      <c r="O35" s="1" t="s">
        <v>267</v>
      </c>
      <c r="P35" s="1">
        <v>2018</v>
      </c>
      <c r="Q35" s="1" t="s">
        <v>317</v>
      </c>
      <c r="R35" s="7" t="s">
        <v>318</v>
      </c>
    </row>
    <row r="36" spans="2:18">
      <c r="B36" s="1" t="s">
        <v>315</v>
      </c>
      <c r="C36" s="1" t="s">
        <v>261</v>
      </c>
      <c r="D36" s="10">
        <v>910000</v>
      </c>
      <c r="E36" s="9">
        <v>6.38</v>
      </c>
      <c r="F36" s="1" t="s">
        <v>262</v>
      </c>
      <c r="G36" s="1">
        <v>128</v>
      </c>
      <c r="H36" s="1">
        <v>6</v>
      </c>
      <c r="I36" s="1">
        <v>800</v>
      </c>
      <c r="J36" s="11">
        <f>1200+1200</f>
        <v>2400</v>
      </c>
      <c r="K36" s="1">
        <v>201</v>
      </c>
      <c r="L36" s="1" t="s">
        <v>316</v>
      </c>
      <c r="M36" s="1">
        <v>4000</v>
      </c>
      <c r="N36" s="11">
        <f>2.7+1.7</f>
        <v>4.4000000000000004</v>
      </c>
      <c r="O36" s="1" t="s">
        <v>267</v>
      </c>
      <c r="P36" s="1">
        <v>2018</v>
      </c>
      <c r="Q36" s="1" t="s">
        <v>317</v>
      </c>
      <c r="R36" s="7" t="s">
        <v>318</v>
      </c>
    </row>
    <row r="37" spans="2:18">
      <c r="B37" s="1" t="s">
        <v>309</v>
      </c>
      <c r="C37" s="1" t="s">
        <v>261</v>
      </c>
      <c r="D37" s="10">
        <v>1000000</v>
      </c>
      <c r="E37" s="9">
        <v>6.32</v>
      </c>
      <c r="F37" s="1" t="s">
        <v>262</v>
      </c>
      <c r="G37" s="1">
        <v>256</v>
      </c>
      <c r="H37" s="1">
        <v>6</v>
      </c>
      <c r="I37" s="1">
        <v>800</v>
      </c>
      <c r="J37" s="11">
        <f>1200+1200</f>
        <v>2400</v>
      </c>
      <c r="K37" s="1">
        <v>195</v>
      </c>
      <c r="L37" s="1" t="s">
        <v>311</v>
      </c>
      <c r="M37" s="1">
        <v>3300</v>
      </c>
      <c r="N37" s="11">
        <f>2.3+1.7</f>
        <v>4</v>
      </c>
      <c r="O37" s="1" t="s">
        <v>267</v>
      </c>
      <c r="P37" s="1">
        <v>2017</v>
      </c>
      <c r="Q37" s="1" t="s">
        <v>313</v>
      </c>
      <c r="R37" s="7" t="s">
        <v>312</v>
      </c>
    </row>
    <row r="38" spans="2:18">
      <c r="B38" s="1" t="s">
        <v>310</v>
      </c>
      <c r="C38" s="1" t="s">
        <v>261</v>
      </c>
      <c r="D38" s="10">
        <v>490000</v>
      </c>
      <c r="E38" s="9">
        <v>6.32</v>
      </c>
      <c r="F38" s="1" t="s">
        <v>262</v>
      </c>
      <c r="G38" s="1">
        <v>64</v>
      </c>
      <c r="H38" s="1">
        <v>6</v>
      </c>
      <c r="I38" s="1">
        <v>800</v>
      </c>
      <c r="J38" s="11">
        <f>1200+1200</f>
        <v>2400</v>
      </c>
      <c r="K38" s="1">
        <v>195</v>
      </c>
      <c r="L38" s="1" t="s">
        <v>311</v>
      </c>
      <c r="M38" s="1">
        <v>3300</v>
      </c>
      <c r="N38" s="11">
        <f>2.3+1.7</f>
        <v>4</v>
      </c>
      <c r="O38" s="1" t="s">
        <v>267</v>
      </c>
      <c r="P38" s="1">
        <v>2017</v>
      </c>
      <c r="Q38" s="1" t="s">
        <v>313</v>
      </c>
      <c r="R38" s="7" t="s">
        <v>312</v>
      </c>
    </row>
    <row r="39" spans="2:18">
      <c r="B39" s="1" t="s">
        <v>305</v>
      </c>
      <c r="C39" s="1" t="s">
        <v>261</v>
      </c>
      <c r="D39" s="10">
        <v>260000</v>
      </c>
      <c r="E39" s="9">
        <v>5.7</v>
      </c>
      <c r="F39" s="1" t="s">
        <v>262</v>
      </c>
      <c r="G39" s="1">
        <v>64</v>
      </c>
      <c r="H39" s="1">
        <v>4</v>
      </c>
      <c r="I39" s="1">
        <v>500</v>
      </c>
      <c r="J39" s="1">
        <v>1200</v>
      </c>
      <c r="K39" s="1">
        <v>167</v>
      </c>
      <c r="L39" s="1" t="s">
        <v>306</v>
      </c>
      <c r="M39" s="1">
        <v>3200</v>
      </c>
      <c r="N39" s="11">
        <f>2.3+1.6</f>
        <v>3.9</v>
      </c>
      <c r="O39" s="1" t="s">
        <v>263</v>
      </c>
      <c r="P39" s="1">
        <v>2017</v>
      </c>
      <c r="Q39" s="1" t="s">
        <v>307</v>
      </c>
      <c r="R39" s="7" t="s">
        <v>308</v>
      </c>
    </row>
    <row r="40" spans="2:18">
      <c r="B40" s="1" t="s">
        <v>319</v>
      </c>
      <c r="C40" s="1" t="s">
        <v>261</v>
      </c>
      <c r="D40" s="10">
        <v>330000</v>
      </c>
      <c r="E40" s="9">
        <v>6.4</v>
      </c>
      <c r="F40" s="1" t="s">
        <v>262</v>
      </c>
      <c r="G40" s="1">
        <v>32</v>
      </c>
      <c r="H40" s="1">
        <v>3</v>
      </c>
      <c r="I40" s="1">
        <v>1600</v>
      </c>
      <c r="J40" s="11">
        <f>1500+500</f>
        <v>2000</v>
      </c>
      <c r="K40" s="1">
        <v>165</v>
      </c>
      <c r="L40" s="1" t="s">
        <v>322</v>
      </c>
      <c r="M40" s="1">
        <v>4000</v>
      </c>
      <c r="N40" s="11">
        <f>1.8+1.6</f>
        <v>3.4000000000000004</v>
      </c>
      <c r="O40" s="1" t="s">
        <v>321</v>
      </c>
      <c r="P40" s="1">
        <v>2019</v>
      </c>
      <c r="Q40" s="1" t="s">
        <v>323</v>
      </c>
      <c r="R40" s="7" t="s">
        <v>324</v>
      </c>
    </row>
    <row r="41" spans="2:18">
      <c r="B41" s="1" t="s">
        <v>325</v>
      </c>
      <c r="C41" s="1" t="s">
        <v>261</v>
      </c>
      <c r="D41" s="10">
        <v>300000</v>
      </c>
      <c r="E41" s="9">
        <v>6.4</v>
      </c>
      <c r="F41" s="1" t="s">
        <v>262</v>
      </c>
      <c r="G41" s="1">
        <v>32</v>
      </c>
      <c r="H41" s="1">
        <v>3</v>
      </c>
      <c r="I41" s="1">
        <v>500</v>
      </c>
      <c r="J41" s="11">
        <f>1300+500</f>
        <v>1800</v>
      </c>
      <c r="K41" s="1">
        <v>169</v>
      </c>
      <c r="L41" s="1" t="s">
        <v>327</v>
      </c>
      <c r="M41" s="1">
        <v>4000</v>
      </c>
      <c r="N41" s="11">
        <f>1.6+1.35</f>
        <v>2.95</v>
      </c>
      <c r="O41" s="1" t="s">
        <v>328</v>
      </c>
      <c r="P41" s="1">
        <v>2019</v>
      </c>
      <c r="Q41" s="1" t="s">
        <v>329</v>
      </c>
      <c r="R41" s="7" t="s">
        <v>330</v>
      </c>
    </row>
    <row r="42" spans="2:18">
      <c r="B42" s="1" t="s">
        <v>326</v>
      </c>
      <c r="C42" s="1" t="s">
        <v>261</v>
      </c>
      <c r="D42" s="10">
        <v>290000</v>
      </c>
      <c r="E42" s="9">
        <v>5.5</v>
      </c>
      <c r="F42" s="1" t="s">
        <v>264</v>
      </c>
      <c r="G42" s="1">
        <v>32</v>
      </c>
      <c r="H42" s="1">
        <v>2</v>
      </c>
      <c r="I42" s="1">
        <v>1300</v>
      </c>
      <c r="J42" s="1">
        <v>1300</v>
      </c>
      <c r="K42" s="1">
        <v>181</v>
      </c>
      <c r="L42" s="1" t="s">
        <v>333</v>
      </c>
      <c r="M42" s="1">
        <v>3300</v>
      </c>
      <c r="N42" s="1">
        <f>1.6</f>
        <v>1.6</v>
      </c>
      <c r="O42" s="1" t="s">
        <v>334</v>
      </c>
      <c r="P42" s="1">
        <v>2018</v>
      </c>
      <c r="Q42" s="1" t="s">
        <v>331</v>
      </c>
      <c r="R42" s="7" t="s">
        <v>332</v>
      </c>
    </row>
    <row r="43" spans="2:18">
      <c r="B43" s="1" t="s">
        <v>320</v>
      </c>
      <c r="C43" s="1" t="s">
        <v>261</v>
      </c>
      <c r="D43" s="10">
        <v>530000</v>
      </c>
      <c r="E43" s="9">
        <v>6.4</v>
      </c>
      <c r="F43" s="1" t="s">
        <v>335</v>
      </c>
      <c r="G43" s="1">
        <v>128</v>
      </c>
      <c r="H43" s="1">
        <v>6</v>
      </c>
      <c r="I43" s="1">
        <v>2400</v>
      </c>
      <c r="J43" s="11">
        <f>2400+1000+500</f>
        <v>3900</v>
      </c>
      <c r="K43" s="1">
        <v>173</v>
      </c>
      <c r="L43" s="1" t="s">
        <v>338</v>
      </c>
      <c r="M43" s="1">
        <v>3400</v>
      </c>
      <c r="N43" s="11">
        <f>2.2+1.7</f>
        <v>3.9000000000000004</v>
      </c>
      <c r="O43" s="1" t="s">
        <v>321</v>
      </c>
      <c r="P43" s="1">
        <v>2019</v>
      </c>
      <c r="Q43" s="1" t="s">
        <v>337</v>
      </c>
      <c r="R43" s="7" t="s">
        <v>336</v>
      </c>
    </row>
    <row r="44" spans="2:18">
      <c r="B44" s="1" t="s">
        <v>356</v>
      </c>
      <c r="C44" s="1" t="s">
        <v>347</v>
      </c>
      <c r="D44" s="10">
        <v>778000</v>
      </c>
      <c r="E44" s="9">
        <v>6.1</v>
      </c>
      <c r="F44" s="1" t="s">
        <v>262</v>
      </c>
      <c r="G44" s="1">
        <v>128</v>
      </c>
      <c r="H44" s="1">
        <v>6</v>
      </c>
      <c r="I44" s="1">
        <v>800</v>
      </c>
      <c r="J44" s="11">
        <f>1200+1200+1600</f>
        <v>4000</v>
      </c>
      <c r="K44" s="1">
        <v>167</v>
      </c>
      <c r="L44" s="1" t="s">
        <v>348</v>
      </c>
      <c r="M44" s="1">
        <v>3500</v>
      </c>
      <c r="N44" s="11">
        <f>2.84+2.41+1.78</f>
        <v>7.03</v>
      </c>
      <c r="O44" s="1" t="s">
        <v>349</v>
      </c>
      <c r="P44" s="1">
        <v>2019</v>
      </c>
      <c r="Q44" s="1" t="s">
        <v>361</v>
      </c>
      <c r="R44" s="7" t="s">
        <v>350</v>
      </c>
    </row>
    <row r="45" spans="2:18">
      <c r="B45" s="1" t="s">
        <v>358</v>
      </c>
      <c r="C45" s="1" t="s">
        <v>347</v>
      </c>
      <c r="D45" s="10">
        <v>640000</v>
      </c>
      <c r="E45" s="9">
        <v>6.1</v>
      </c>
      <c r="F45" s="1" t="s">
        <v>262</v>
      </c>
      <c r="G45" s="1">
        <v>128</v>
      </c>
      <c r="H45" s="1">
        <v>6</v>
      </c>
      <c r="I45" s="1">
        <v>800</v>
      </c>
      <c r="J45" s="11">
        <f>1600+1600</f>
        <v>3200</v>
      </c>
      <c r="K45" s="1">
        <v>162</v>
      </c>
      <c r="L45" s="1" t="s">
        <v>362</v>
      </c>
      <c r="M45" s="1">
        <v>3000</v>
      </c>
      <c r="N45" s="11">
        <f>2.8+1.7</f>
        <v>4.5</v>
      </c>
      <c r="O45" s="1" t="s">
        <v>349</v>
      </c>
      <c r="P45" s="1">
        <v>2018</v>
      </c>
      <c r="Q45" s="1" t="s">
        <v>363</v>
      </c>
      <c r="R45" s="7" t="s">
        <v>364</v>
      </c>
    </row>
    <row r="46" spans="2:18">
      <c r="B46" s="1" t="s">
        <v>357</v>
      </c>
      <c r="C46" s="1" t="s">
        <v>347</v>
      </c>
      <c r="D46" s="10">
        <v>610000</v>
      </c>
      <c r="E46" s="9">
        <v>6.1</v>
      </c>
      <c r="F46" s="1" t="s">
        <v>262</v>
      </c>
      <c r="G46" s="1">
        <v>128</v>
      </c>
      <c r="H46" s="1">
        <v>6</v>
      </c>
      <c r="I46" s="1">
        <v>800</v>
      </c>
      <c r="J46" s="11">
        <f>1600+1600</f>
        <v>3200</v>
      </c>
      <c r="K46" s="1">
        <v>162</v>
      </c>
      <c r="L46" s="1" t="s">
        <v>362</v>
      </c>
      <c r="M46" s="1">
        <v>3000</v>
      </c>
      <c r="N46" s="11">
        <f>2.8+1.7</f>
        <v>4.5</v>
      </c>
      <c r="O46" s="1" t="s">
        <v>349</v>
      </c>
      <c r="P46" s="1">
        <v>2018</v>
      </c>
      <c r="Q46" s="1" t="s">
        <v>363</v>
      </c>
      <c r="R46" s="7" t="s">
        <v>364</v>
      </c>
    </row>
    <row r="47" spans="2:18">
      <c r="B47" s="1" t="s">
        <v>351</v>
      </c>
      <c r="C47" s="1" t="s">
        <v>347</v>
      </c>
      <c r="D47" s="10">
        <v>599000</v>
      </c>
      <c r="E47" s="9">
        <v>6.1</v>
      </c>
      <c r="F47" s="1" t="s">
        <v>262</v>
      </c>
      <c r="G47" s="1">
        <v>64</v>
      </c>
      <c r="H47" s="1">
        <v>4</v>
      </c>
      <c r="I47" s="1">
        <v>800</v>
      </c>
      <c r="J47" s="1">
        <v>1600</v>
      </c>
      <c r="K47" s="1">
        <v>156</v>
      </c>
      <c r="L47" s="1" t="s">
        <v>362</v>
      </c>
      <c r="M47" s="1">
        <v>3000</v>
      </c>
      <c r="N47" s="11">
        <f>2.35+1.9</f>
        <v>4.25</v>
      </c>
      <c r="O47" s="1" t="s">
        <v>349</v>
      </c>
      <c r="P47" s="1">
        <v>2018</v>
      </c>
      <c r="Q47" s="1" t="s">
        <v>365</v>
      </c>
      <c r="R47" s="7" t="s">
        <v>366</v>
      </c>
    </row>
    <row r="48" spans="2:18">
      <c r="B48" s="1" t="s">
        <v>352</v>
      </c>
      <c r="C48" s="1" t="s">
        <v>347</v>
      </c>
      <c r="D48" s="10">
        <v>499000</v>
      </c>
      <c r="E48" s="9">
        <v>6.1</v>
      </c>
      <c r="F48" s="1" t="s">
        <v>335</v>
      </c>
      <c r="G48" s="1">
        <v>64</v>
      </c>
      <c r="H48" s="1">
        <v>4</v>
      </c>
      <c r="I48" s="1">
        <v>800</v>
      </c>
      <c r="J48" s="1">
        <v>1600</v>
      </c>
      <c r="K48" s="1">
        <v>159</v>
      </c>
      <c r="L48" s="1" t="s">
        <v>362</v>
      </c>
      <c r="M48" s="1">
        <v>3000</v>
      </c>
      <c r="N48" s="11">
        <f>2.35+1.6</f>
        <v>3.95</v>
      </c>
      <c r="O48" s="1" t="s">
        <v>349</v>
      </c>
      <c r="P48" s="1">
        <v>2018</v>
      </c>
      <c r="Q48" s="1" t="s">
        <v>367</v>
      </c>
      <c r="R48" s="7" t="s">
        <v>368</v>
      </c>
    </row>
    <row r="49" spans="2:18">
      <c r="B49" s="1" t="s">
        <v>355</v>
      </c>
      <c r="C49" s="1" t="s">
        <v>347</v>
      </c>
      <c r="D49" s="10">
        <v>560000</v>
      </c>
      <c r="E49" s="9">
        <v>6.2</v>
      </c>
      <c r="F49" s="1" t="s">
        <v>335</v>
      </c>
      <c r="G49" s="1">
        <v>32</v>
      </c>
      <c r="H49" s="1">
        <v>3</v>
      </c>
      <c r="I49" s="1">
        <v>500</v>
      </c>
      <c r="J49" s="1">
        <v>1300</v>
      </c>
      <c r="K49" s="1">
        <v>172</v>
      </c>
      <c r="L49" s="1" t="s">
        <v>369</v>
      </c>
      <c r="M49" s="1">
        <v>3300</v>
      </c>
      <c r="N49" s="1">
        <f>1.5</f>
        <v>1.5</v>
      </c>
      <c r="O49" s="1" t="s">
        <v>370</v>
      </c>
      <c r="P49" s="1">
        <v>2018</v>
      </c>
      <c r="Q49" s="1" t="s">
        <v>371</v>
      </c>
      <c r="R49" s="7" t="s">
        <v>372</v>
      </c>
    </row>
    <row r="50" spans="2:18">
      <c r="B50" s="1" t="s">
        <v>353</v>
      </c>
      <c r="C50" s="1" t="s">
        <v>347</v>
      </c>
      <c r="D50" s="10">
        <v>510000</v>
      </c>
      <c r="E50" s="9">
        <v>5.5</v>
      </c>
      <c r="F50" s="1" t="s">
        <v>335</v>
      </c>
      <c r="G50" s="1">
        <v>64</v>
      </c>
      <c r="H50" s="1">
        <v>4</v>
      </c>
      <c r="I50" s="1">
        <v>500</v>
      </c>
      <c r="J50" s="1">
        <v>1600</v>
      </c>
      <c r="K50" s="1">
        <v>145</v>
      </c>
      <c r="L50" s="1" t="s">
        <v>373</v>
      </c>
      <c r="M50" s="1">
        <v>3000</v>
      </c>
      <c r="N50" s="1">
        <f>1.8</f>
        <v>1.8</v>
      </c>
      <c r="O50" s="1" t="s">
        <v>370</v>
      </c>
      <c r="P50" s="1">
        <v>2018</v>
      </c>
      <c r="Q50" s="1" t="s">
        <v>371</v>
      </c>
      <c r="R50" s="7" t="s">
        <v>374</v>
      </c>
    </row>
    <row r="51" spans="2:18">
      <c r="B51" s="1" t="s">
        <v>354</v>
      </c>
      <c r="C51" s="1" t="s">
        <v>347</v>
      </c>
      <c r="D51" s="10">
        <v>430000</v>
      </c>
      <c r="E51" s="9">
        <v>5.5</v>
      </c>
      <c r="F51" s="1" t="s">
        <v>335</v>
      </c>
      <c r="G51" s="1">
        <v>32</v>
      </c>
      <c r="H51" s="1">
        <v>3</v>
      </c>
      <c r="I51" s="1">
        <v>500</v>
      </c>
      <c r="J51" s="1">
        <v>1300</v>
      </c>
      <c r="K51" s="1">
        <v>145</v>
      </c>
      <c r="L51" s="1" t="s">
        <v>373</v>
      </c>
      <c r="M51" s="1">
        <v>3000</v>
      </c>
      <c r="N51" s="1">
        <f>1.5</f>
        <v>1.5</v>
      </c>
      <c r="O51" s="1" t="s">
        <v>370</v>
      </c>
      <c r="P51" s="1">
        <v>2018</v>
      </c>
      <c r="Q51" s="1" t="s">
        <v>371</v>
      </c>
      <c r="R51" s="7" t="s">
        <v>374</v>
      </c>
    </row>
    <row r="52" spans="2:18">
      <c r="B52" s="1" t="s">
        <v>359</v>
      </c>
      <c r="C52" s="1" t="s">
        <v>347</v>
      </c>
      <c r="D52" s="10">
        <v>1089000</v>
      </c>
      <c r="E52" s="9">
        <v>6.4</v>
      </c>
      <c r="F52" s="1" t="s">
        <v>262</v>
      </c>
      <c r="G52" s="1">
        <v>128</v>
      </c>
      <c r="H52" s="1">
        <v>6</v>
      </c>
      <c r="I52" s="11">
        <f>800+500</f>
        <v>1300</v>
      </c>
      <c r="J52" s="11">
        <f>1600+1200+1200</f>
        <v>4000</v>
      </c>
      <c r="K52" s="1">
        <v>183</v>
      </c>
      <c r="L52" s="1" t="s">
        <v>375</v>
      </c>
      <c r="M52" s="1">
        <v>4000</v>
      </c>
      <c r="N52" s="11">
        <f>2.84+2.42+1.8</f>
        <v>7.06</v>
      </c>
      <c r="O52" s="1" t="s">
        <v>349</v>
      </c>
      <c r="P52" s="1">
        <v>2019</v>
      </c>
      <c r="Q52" s="1" t="s">
        <v>376</v>
      </c>
      <c r="R52" s="7" t="s">
        <v>377</v>
      </c>
    </row>
    <row r="53" spans="2:18">
      <c r="B53" s="1" t="s">
        <v>360</v>
      </c>
      <c r="C53" s="1" t="s">
        <v>347</v>
      </c>
      <c r="D53" s="10">
        <v>1010000</v>
      </c>
      <c r="E53" s="9">
        <v>6.4</v>
      </c>
      <c r="F53" s="1" t="s">
        <v>335</v>
      </c>
      <c r="G53" s="1">
        <v>128</v>
      </c>
      <c r="H53" s="1">
        <v>6</v>
      </c>
      <c r="I53" s="11">
        <f>800+500</f>
        <v>1300</v>
      </c>
      <c r="J53" s="11">
        <f>1600+1200+1200</f>
        <v>4000</v>
      </c>
      <c r="K53" s="1">
        <v>169</v>
      </c>
      <c r="L53" s="1" t="s">
        <v>378</v>
      </c>
      <c r="M53" s="1">
        <v>3300</v>
      </c>
      <c r="N53" s="11">
        <f>2.8+1.7</f>
        <v>4.5</v>
      </c>
      <c r="O53" s="1" t="s">
        <v>349</v>
      </c>
      <c r="P53" s="1">
        <v>2018</v>
      </c>
      <c r="Q53" s="1" t="s">
        <v>363</v>
      </c>
      <c r="R53" s="7" t="s">
        <v>379</v>
      </c>
    </row>
    <row r="54" spans="2:18">
      <c r="B54" s="1" t="s">
        <v>380</v>
      </c>
      <c r="C54" s="1" t="s">
        <v>381</v>
      </c>
      <c r="D54" s="10">
        <v>243000</v>
      </c>
      <c r="E54" s="9">
        <v>6.3</v>
      </c>
      <c r="F54" s="1" t="s">
        <v>262</v>
      </c>
      <c r="G54" s="1">
        <v>64</v>
      </c>
      <c r="H54" s="1">
        <v>4</v>
      </c>
      <c r="I54" s="1">
        <v>1300</v>
      </c>
      <c r="J54" s="11">
        <f>4800+500</f>
        <v>5300</v>
      </c>
      <c r="K54" s="1">
        <v>186</v>
      </c>
      <c r="L54" s="1" t="s">
        <v>382</v>
      </c>
      <c r="M54" s="1">
        <v>4000</v>
      </c>
      <c r="N54" s="11">
        <f>2.2+1.8</f>
        <v>4</v>
      </c>
      <c r="O54" s="1" t="s">
        <v>321</v>
      </c>
      <c r="P54" s="1">
        <v>2019</v>
      </c>
      <c r="Q54" s="1" t="s">
        <v>383</v>
      </c>
      <c r="R54" s="7" t="s">
        <v>384</v>
      </c>
    </row>
    <row r="55" spans="2:18">
      <c r="B55" s="1" t="s">
        <v>385</v>
      </c>
      <c r="C55" s="1" t="s">
        <v>381</v>
      </c>
      <c r="D55" s="10">
        <v>697000</v>
      </c>
      <c r="E55" s="9">
        <v>6.39</v>
      </c>
      <c r="F55" s="1" t="s">
        <v>262</v>
      </c>
      <c r="G55" s="1">
        <v>128</v>
      </c>
      <c r="H55" s="1">
        <v>8</v>
      </c>
      <c r="I55" s="1">
        <v>2000</v>
      </c>
      <c r="J55" s="11">
        <f>4800+1300</f>
        <v>6100</v>
      </c>
      <c r="K55" s="1">
        <v>205</v>
      </c>
      <c r="L55" s="1" t="s">
        <v>386</v>
      </c>
      <c r="M55" s="1">
        <v>4000</v>
      </c>
      <c r="N55" s="11">
        <f>2.84+2.41+1.78</f>
        <v>7.03</v>
      </c>
      <c r="O55" s="1" t="s">
        <v>321</v>
      </c>
      <c r="P55" s="1">
        <v>2019</v>
      </c>
      <c r="Q55" s="1" t="s">
        <v>387</v>
      </c>
      <c r="R55" s="7" t="s">
        <v>388</v>
      </c>
    </row>
    <row r="56" spans="2:18">
      <c r="B56" s="1" t="s">
        <v>389</v>
      </c>
      <c r="C56" s="1" t="s">
        <v>381</v>
      </c>
      <c r="D56" s="10">
        <v>428600</v>
      </c>
      <c r="E56" s="9">
        <v>6.18</v>
      </c>
      <c r="F56" s="1" t="s">
        <v>335</v>
      </c>
      <c r="G56" s="1">
        <v>64</v>
      </c>
      <c r="H56" s="1">
        <v>6</v>
      </c>
      <c r="I56" s="1">
        <v>2000</v>
      </c>
      <c r="J56" s="11">
        <f>1200+500</f>
        <v>1700</v>
      </c>
      <c r="K56" s="1">
        <v>182</v>
      </c>
      <c r="L56" s="1" t="s">
        <v>390</v>
      </c>
      <c r="M56" s="1">
        <v>4000</v>
      </c>
      <c r="N56" s="11">
        <f>2.8+1.8</f>
        <v>4.5999999999999996</v>
      </c>
      <c r="O56" s="1" t="s">
        <v>391</v>
      </c>
      <c r="P56" s="1">
        <v>2018</v>
      </c>
      <c r="Q56" s="1" t="s">
        <v>392</v>
      </c>
      <c r="R56" s="7" t="s">
        <v>393</v>
      </c>
    </row>
    <row r="57" spans="2:18">
      <c r="B57" s="1" t="s">
        <v>394</v>
      </c>
      <c r="C57" s="1" t="s">
        <v>381</v>
      </c>
      <c r="D57" s="10">
        <v>269000</v>
      </c>
      <c r="E57" s="9">
        <v>5.99</v>
      </c>
      <c r="F57" s="1" t="s">
        <v>335</v>
      </c>
      <c r="G57" s="1">
        <v>64</v>
      </c>
      <c r="H57" s="1">
        <v>4</v>
      </c>
      <c r="I57" s="1">
        <v>1300</v>
      </c>
      <c r="J57" s="11">
        <f>1200+500</f>
        <v>1700</v>
      </c>
      <c r="K57" s="1">
        <v>181</v>
      </c>
      <c r="L57" s="1" t="s">
        <v>395</v>
      </c>
      <c r="M57" s="1">
        <v>4000</v>
      </c>
      <c r="N57" s="1">
        <f>1.8</f>
        <v>1.8</v>
      </c>
      <c r="O57" s="1" t="s">
        <v>370</v>
      </c>
      <c r="P57" s="1">
        <v>2018</v>
      </c>
      <c r="Q57" s="1" t="s">
        <v>387</v>
      </c>
      <c r="R57" s="7" t="s">
        <v>396</v>
      </c>
    </row>
    <row r="58" spans="2:18">
      <c r="B58" s="1" t="s">
        <v>397</v>
      </c>
      <c r="C58" s="1" t="s">
        <v>381</v>
      </c>
      <c r="D58" s="10">
        <v>290000</v>
      </c>
      <c r="E58" s="9">
        <v>5.5</v>
      </c>
      <c r="F58" s="1" t="s">
        <v>398</v>
      </c>
      <c r="G58" s="1">
        <v>64</v>
      </c>
      <c r="H58" s="1">
        <v>4</v>
      </c>
      <c r="I58" s="1">
        <v>500</v>
      </c>
      <c r="J58" s="11">
        <f>1200+1200</f>
        <v>2400</v>
      </c>
      <c r="K58" s="1">
        <v>165</v>
      </c>
      <c r="L58" s="1" t="s">
        <v>399</v>
      </c>
      <c r="M58" s="1">
        <v>3080</v>
      </c>
      <c r="N58" s="1">
        <f>2</f>
        <v>2</v>
      </c>
      <c r="O58" s="1" t="s">
        <v>400</v>
      </c>
      <c r="P58" s="1">
        <v>2017</v>
      </c>
      <c r="Q58" s="1" t="s">
        <v>401</v>
      </c>
      <c r="R58" s="7" t="s">
        <v>396</v>
      </c>
    </row>
  </sheetData>
  <phoneticPr fontId="1" type="noConversion"/>
  <hyperlinks>
    <hyperlink ref="R32" r:id="rId1" display="https://namu.wiki/w/%EA%B0%A4%EB%9F%AD%EC%8B%9C S8%2B"/>
    <hyperlink ref="R33" r:id="rId2" display="https://namu.wiki/w/%EA%B0%A4%EB%9F%AD%EC%8B%9C S8%2B"/>
    <hyperlink ref="R34" r:id="rId3" display="https://namu.wiki/w/%EA%B0%A4%EB%9F%AD%EC%8B%9C S8"/>
    <hyperlink ref="R31" r:id="rId4" display="https://namu.wiki/w/%EA%B0%A4%EB%9F%AD%EC%8B%9C S9"/>
    <hyperlink ref="R29" r:id="rId5" display="https://namu.wiki/w/%EA%B0%A4%EB%9F%AD%EC%8B%9C S9%2B"/>
    <hyperlink ref="R30" r:id="rId6" display="https://namu.wiki/w/%EA%B0%A4%EB%9F%AD%EC%8B%9C S9%2B"/>
    <hyperlink ref="R28" r:id="rId7" display="https://namu.wiki/w/%EA%B0%A4%EB%9F%AD%EC%8B%9C S10e"/>
    <hyperlink ref="R26" r:id="rId8" display="https://namu.wiki/w/%EA%B0%A4%EB%9F%AD%EC%8B%9C S10"/>
    <hyperlink ref="R27" r:id="rId9" display="https://namu.wiki/w/%EA%B0%A4%EB%9F%AD%EC%8B%9C S10"/>
    <hyperlink ref="R23" r:id="rId10" display="https://namu.wiki/w/%EA%B0%A4%EB%9F%AD%EC%8B%9C S10%2B"/>
    <hyperlink ref="R24" r:id="rId11" display="https://namu.wiki/w/%EA%B0%A4%EB%9F%AD%EC%8B%9C S10%2B"/>
    <hyperlink ref="R25" r:id="rId12" display="https://namu.wiki/w/%EA%B0%A4%EB%9F%AD%EC%8B%9C S10%2B"/>
    <hyperlink ref="R22" r:id="rId13" display="https://namu.wiki/w/%EA%B0%A4%EB%9F%AD%EC%8B%9C S10 5G"/>
    <hyperlink ref="R39" r:id="rId14" display="https://namu.wiki/w/%EA%B0%A4%EB%9F%AD%EC%8B%9C %EB%85%B8%ED%8A%B8 FE"/>
    <hyperlink ref="R37" r:id="rId15" display="https://namu.wiki/w/%EA%B0%A4%EB%9F%AD%EC%8B%9C %EB%85%B8%ED%8A%B88"/>
    <hyperlink ref="R38" r:id="rId16" display="https://namu.wiki/w/%EA%B0%A4%EB%9F%AD%EC%8B%9C %EB%85%B8%ED%8A%B88"/>
    <hyperlink ref="R35" r:id="rId17" display="https://namu.wiki/w/%EA%B0%A4%EB%9F%AD%EC%8B%9C %EB%85%B8%ED%8A%B89"/>
    <hyperlink ref="R36" r:id="rId18" display="https://namu.wiki/w/%EA%B0%A4%EB%9F%AD%EC%8B%9C %EB%85%B8%ED%8A%B89"/>
    <hyperlink ref="R40" r:id="rId19" display="https://namu.wiki/w/%EA%B0%A4%EB%9F%AD%EC%8B%9C A30"/>
    <hyperlink ref="R41" r:id="rId20" display="https://namu.wiki/w/%EA%B0%A4%EB%9F%AD%EC%8B%9C %EC%99%80%EC%9D%B4%EB%93%9C4"/>
    <hyperlink ref="R42" r:id="rId21" location="s-4.1" display="https://namu.wiki/w/%EA%B0%A4%EB%9F%AD%EC%8B%9C %EC%99%80%EC%9D%B4%EB%93%9C3 - s-4.1"/>
    <hyperlink ref="R43" r:id="rId22" display="https://namu.wiki/w/%EA%B0%A4%EB%9F%AD%EC%8B%9C A9 Pro"/>
    <hyperlink ref="R6" r:id="rId23" display="https://namu.wiki/w/iPhone XR"/>
    <hyperlink ref="R7" r:id="rId24" display="https://namu.wiki/w/iPhone XR"/>
    <hyperlink ref="R8" r:id="rId25" display="https://namu.wiki/w/iPhone XR"/>
    <hyperlink ref="R3" r:id="rId26" display="https://namu.wiki/w/iPhone XS Max"/>
    <hyperlink ref="R4" r:id="rId27" display="https://namu.wiki/w/iPhone XS Max"/>
    <hyperlink ref="R5" r:id="rId28" display="https://namu.wiki/w/iPhone XS Max"/>
    <hyperlink ref="R11" r:id="rId29" display="https://namu.wiki/w/iPhone XS"/>
    <hyperlink ref="R12" r:id="rId30" display="https://namu.wiki/w/iPhone XS"/>
    <hyperlink ref="R13" r:id="rId31" display="https://namu.wiki/w/iPhone XS"/>
    <hyperlink ref="R9" r:id="rId32" display="https://namu.wiki/w/iPhone X"/>
    <hyperlink ref="R10" r:id="rId33" display="https://namu.wiki/w/iPhone X"/>
    <hyperlink ref="R14" r:id="rId34" display="https://namu.wiki/w/iPhone 8 Plus"/>
    <hyperlink ref="R15" r:id="rId35" display="https://namu.wiki/w/iPhone 8 Plus"/>
    <hyperlink ref="R16" r:id="rId36" display="https://namu.wiki/w/iPhone 8"/>
    <hyperlink ref="R17" r:id="rId37" display="https://namu.wiki/w/iPhone 8"/>
    <hyperlink ref="R18" r:id="rId38" display="https://namu.wiki/w/iPhone 7 Plus"/>
    <hyperlink ref="R19" r:id="rId39" display="https://namu.wiki/w/iPhone 7 Plus"/>
    <hyperlink ref="R20" r:id="rId40" display="https://namu.wiki/w/iPhone 7"/>
    <hyperlink ref="R21" r:id="rId41" display="https://namu.wiki/w/iPhone 7"/>
    <hyperlink ref="R44" r:id="rId42" display="https://namu.wiki/w/LG G8 ThinQ"/>
    <hyperlink ref="R45" r:id="rId43" display="https://namu.wiki/w/LG G7 ThinQ"/>
    <hyperlink ref="R46" r:id="rId44" display="https://namu.wiki/w/LG G7 ThinQ"/>
    <hyperlink ref="R47" r:id="rId45" display="https://namu.wiki/w/LG Q9 One"/>
    <hyperlink ref="R48" r:id="rId46" display="https://namu.wiki/w/LG Q9"/>
    <hyperlink ref="R49" r:id="rId47" display="https://namu.wiki/w/LG Q8(2018)"/>
    <hyperlink ref="R51" r:id="rId48" display="https://namu.wiki/w/LG Q7?from=LG%20Q7%2B"/>
    <hyperlink ref="R50" r:id="rId49" display="https://namu.wiki/w/LG Q7?from=LG%20Q7%2B"/>
    <hyperlink ref="R52" r:id="rId50" location="bookmark_product_information" display="http://prod.danawa.com/info/?pcode=7321336&amp;keyword=LG%20V50&amp;cate=12315771 - bookmark_product_information"/>
    <hyperlink ref="R53" r:id="rId51" display="https://namu.wiki/w/LG V40 ThinQ"/>
    <hyperlink ref="R54" r:id="rId52"/>
    <hyperlink ref="R55" r:id="rId53"/>
    <hyperlink ref="R56" r:id="rId54" location="bookmark_product_information" display="http://prod.danawa.com/info/?pcode=6621226&amp;cate=12329135 - bookmark_product_information"/>
    <hyperlink ref="R57" r:id="rId55"/>
    <hyperlink ref="R58" r:id="rId56"/>
  </hyperlinks>
  <pageMargins left="0.7" right="0.7" top="0.75" bottom="0.75" header="0.3" footer="0.3"/>
  <pageSetup paperSize="9" orientation="portrait" verticalDpi="0" r:id="rId57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35"/>
  <sheetViews>
    <sheetView zoomScale="70" zoomScaleNormal="70" workbookViewId="0"/>
  </sheetViews>
  <sheetFormatPr defaultRowHeight="16.5"/>
  <cols>
    <col min="2" max="2" width="7.5" style="3" bestFit="1" customWidth="1"/>
    <col min="3" max="3" width="36.75" style="3" bestFit="1" customWidth="1"/>
    <col min="4" max="4" width="5.625" style="3" bestFit="1" customWidth="1"/>
    <col min="5" max="5" width="9.625" style="5" bestFit="1" customWidth="1"/>
    <col min="6" max="6" width="32.75" style="3" bestFit="1" customWidth="1"/>
    <col min="7" max="7" width="15.5" style="3" bestFit="1" customWidth="1"/>
    <col min="8" max="8" width="25" style="3" bestFit="1" customWidth="1"/>
    <col min="9" max="9" width="9.25" style="3" bestFit="1" customWidth="1"/>
    <col min="10" max="10" width="73.875" style="3" bestFit="1" customWidth="1"/>
  </cols>
  <sheetData>
    <row r="2" spans="1:11">
      <c r="B2" s="2" t="s">
        <v>24</v>
      </c>
      <c r="C2" s="2" t="s">
        <v>25</v>
      </c>
      <c r="D2" s="2" t="s">
        <v>30</v>
      </c>
      <c r="E2" s="4" t="s">
        <v>36</v>
      </c>
      <c r="F2" s="2" t="s">
        <v>26</v>
      </c>
      <c r="G2" s="2" t="s">
        <v>38</v>
      </c>
      <c r="H2" s="2" t="s">
        <v>27</v>
      </c>
      <c r="I2" s="2" t="s">
        <v>28</v>
      </c>
      <c r="J2" s="2" t="s">
        <v>29</v>
      </c>
      <c r="K2" s="1"/>
    </row>
    <row r="3" spans="1:11">
      <c r="A3">
        <v>1</v>
      </c>
      <c r="B3" s="3" t="s">
        <v>32</v>
      </c>
      <c r="C3" s="3" t="s">
        <v>33</v>
      </c>
      <c r="D3" s="3" t="s">
        <v>31</v>
      </c>
      <c r="E3" s="5">
        <v>130000</v>
      </c>
      <c r="F3" s="3" t="s">
        <v>40</v>
      </c>
      <c r="G3" s="3" t="s">
        <v>39</v>
      </c>
      <c r="H3" s="3" t="s">
        <v>37</v>
      </c>
      <c r="I3" s="3" t="s">
        <v>37</v>
      </c>
      <c r="J3" s="3" t="s">
        <v>53</v>
      </c>
      <c r="K3" s="1"/>
    </row>
    <row r="4" spans="1:11">
      <c r="A4">
        <v>2</v>
      </c>
      <c r="B4" s="3" t="s">
        <v>32</v>
      </c>
      <c r="C4" s="3" t="s">
        <v>34</v>
      </c>
      <c r="D4" s="3" t="s">
        <v>31</v>
      </c>
      <c r="E4" s="5">
        <v>100000</v>
      </c>
      <c r="F4" s="3" t="s">
        <v>41</v>
      </c>
      <c r="G4" s="3" t="s">
        <v>39</v>
      </c>
      <c r="H4" s="3" t="s">
        <v>37</v>
      </c>
      <c r="I4" s="3" t="s">
        <v>37</v>
      </c>
      <c r="J4" s="3" t="s">
        <v>53</v>
      </c>
      <c r="K4" s="1"/>
    </row>
    <row r="5" spans="1:11">
      <c r="A5">
        <v>3</v>
      </c>
      <c r="B5" s="3" t="s">
        <v>32</v>
      </c>
      <c r="C5" s="3" t="s">
        <v>35</v>
      </c>
      <c r="D5" s="3" t="s">
        <v>31</v>
      </c>
      <c r="E5" s="5">
        <v>80000</v>
      </c>
      <c r="F5" s="3" t="s">
        <v>41</v>
      </c>
      <c r="G5" s="3" t="s">
        <v>39</v>
      </c>
      <c r="H5" s="3" t="s">
        <v>37</v>
      </c>
      <c r="I5" s="3" t="s">
        <v>37</v>
      </c>
      <c r="J5" s="3" t="s">
        <v>42</v>
      </c>
      <c r="K5" s="1"/>
    </row>
    <row r="6" spans="1:11">
      <c r="A6">
        <v>4</v>
      </c>
      <c r="B6" s="3" t="s">
        <v>32</v>
      </c>
      <c r="C6" s="3" t="s">
        <v>44</v>
      </c>
      <c r="D6" s="3" t="s">
        <v>31</v>
      </c>
      <c r="E6" s="5">
        <v>55000</v>
      </c>
      <c r="F6" s="3" t="s">
        <v>45</v>
      </c>
      <c r="G6" s="3" t="s">
        <v>39</v>
      </c>
      <c r="H6" s="3" t="s">
        <v>37</v>
      </c>
      <c r="I6" s="3" t="s">
        <v>37</v>
      </c>
      <c r="J6" s="3" t="s">
        <v>46</v>
      </c>
    </row>
    <row r="7" spans="1:11">
      <c r="A7">
        <v>5</v>
      </c>
      <c r="B7" s="3" t="s">
        <v>32</v>
      </c>
      <c r="C7" s="3" t="s">
        <v>47</v>
      </c>
      <c r="D7" s="3" t="s">
        <v>43</v>
      </c>
      <c r="E7" s="5">
        <v>89000</v>
      </c>
      <c r="F7" s="3" t="s">
        <v>37</v>
      </c>
      <c r="G7" s="3" t="s">
        <v>39</v>
      </c>
      <c r="H7" s="3" t="s">
        <v>37</v>
      </c>
      <c r="I7" s="3" t="s">
        <v>37</v>
      </c>
      <c r="J7" s="3" t="s">
        <v>52</v>
      </c>
    </row>
    <row r="8" spans="1:11">
      <c r="A8">
        <v>6</v>
      </c>
      <c r="B8" s="3" t="s">
        <v>32</v>
      </c>
      <c r="C8" s="3" t="s">
        <v>48</v>
      </c>
      <c r="D8" s="3" t="s">
        <v>43</v>
      </c>
      <c r="E8" s="5">
        <v>69000</v>
      </c>
      <c r="F8" s="3" t="s">
        <v>50</v>
      </c>
      <c r="G8" s="3" t="s">
        <v>39</v>
      </c>
      <c r="H8" s="3" t="s">
        <v>37</v>
      </c>
      <c r="I8" s="3" t="s">
        <v>37</v>
      </c>
      <c r="J8" s="3" t="s">
        <v>42</v>
      </c>
    </row>
    <row r="9" spans="1:11">
      <c r="A9">
        <v>7</v>
      </c>
      <c r="B9" s="3" t="s">
        <v>32</v>
      </c>
      <c r="C9" s="3" t="s">
        <v>49</v>
      </c>
      <c r="D9" s="3" t="s">
        <v>43</v>
      </c>
      <c r="E9" s="5">
        <v>49000</v>
      </c>
      <c r="F9" s="3" t="s">
        <v>51</v>
      </c>
      <c r="G9" s="3" t="s">
        <v>39</v>
      </c>
      <c r="H9" s="3" t="s">
        <v>37</v>
      </c>
      <c r="I9" s="3" t="s">
        <v>37</v>
      </c>
      <c r="J9" s="3" t="s">
        <v>46</v>
      </c>
    </row>
    <row r="10" spans="1:11">
      <c r="A10">
        <v>8</v>
      </c>
      <c r="B10" s="3" t="s">
        <v>32</v>
      </c>
      <c r="C10" s="3" t="s">
        <v>54</v>
      </c>
      <c r="D10" s="3" t="s">
        <v>43</v>
      </c>
      <c r="E10" s="5">
        <v>89000</v>
      </c>
      <c r="F10" s="3" t="s">
        <v>37</v>
      </c>
      <c r="G10" s="3" t="s">
        <v>39</v>
      </c>
      <c r="H10" s="3" t="s">
        <v>37</v>
      </c>
      <c r="I10" s="3" t="s">
        <v>37</v>
      </c>
      <c r="J10" s="3" t="s">
        <v>58</v>
      </c>
    </row>
    <row r="11" spans="1:11">
      <c r="A11">
        <v>9</v>
      </c>
      <c r="B11" s="3" t="s">
        <v>32</v>
      </c>
      <c r="C11" s="3" t="s">
        <v>55</v>
      </c>
      <c r="D11" s="3" t="s">
        <v>43</v>
      </c>
      <c r="E11" s="5">
        <v>69000</v>
      </c>
      <c r="F11" s="3" t="s">
        <v>50</v>
      </c>
      <c r="G11" s="3" t="s">
        <v>39</v>
      </c>
      <c r="H11" s="3" t="s">
        <v>37</v>
      </c>
      <c r="I11" s="3" t="s">
        <v>37</v>
      </c>
      <c r="J11" s="3" t="s">
        <v>59</v>
      </c>
    </row>
    <row r="12" spans="1:11">
      <c r="A12">
        <v>10</v>
      </c>
      <c r="B12" s="3" t="s">
        <v>32</v>
      </c>
      <c r="C12" s="3" t="s">
        <v>56</v>
      </c>
      <c r="D12" s="3" t="s">
        <v>43</v>
      </c>
      <c r="E12" s="5">
        <v>49000</v>
      </c>
      <c r="F12" s="3" t="s">
        <v>57</v>
      </c>
      <c r="G12" s="3" t="s">
        <v>39</v>
      </c>
      <c r="H12" s="3" t="s">
        <v>37</v>
      </c>
      <c r="I12" s="3" t="s">
        <v>37</v>
      </c>
      <c r="J12" s="3" t="s">
        <v>60</v>
      </c>
    </row>
    <row r="13" spans="1:11">
      <c r="A13">
        <v>11</v>
      </c>
      <c r="B13" s="3" t="s">
        <v>32</v>
      </c>
      <c r="C13" s="3" t="s">
        <v>61</v>
      </c>
      <c r="D13" s="3" t="s">
        <v>43</v>
      </c>
      <c r="E13" s="5">
        <v>33000</v>
      </c>
      <c r="F13" s="3" t="s">
        <v>63</v>
      </c>
      <c r="G13" s="3" t="s">
        <v>64</v>
      </c>
      <c r="H13" s="3" t="s">
        <v>37</v>
      </c>
      <c r="I13" s="3" t="s">
        <v>37</v>
      </c>
      <c r="J13" s="3" t="s">
        <v>62</v>
      </c>
    </row>
    <row r="14" spans="1:11">
      <c r="A14">
        <v>12</v>
      </c>
      <c r="B14" s="3" t="s">
        <v>32</v>
      </c>
      <c r="C14" s="3" t="s">
        <v>65</v>
      </c>
      <c r="D14" s="3" t="s">
        <v>43</v>
      </c>
      <c r="E14" s="5">
        <v>33000</v>
      </c>
      <c r="F14" s="3" t="s">
        <v>66</v>
      </c>
      <c r="G14" s="3" t="s">
        <v>39</v>
      </c>
      <c r="H14" s="3" t="s">
        <v>37</v>
      </c>
      <c r="I14" s="3" t="s">
        <v>37</v>
      </c>
      <c r="J14" s="3" t="s">
        <v>60</v>
      </c>
    </row>
    <row r="15" spans="1:11">
      <c r="A15">
        <v>13</v>
      </c>
      <c r="B15" s="3" t="s">
        <v>32</v>
      </c>
      <c r="C15" s="3" t="s">
        <v>67</v>
      </c>
      <c r="D15" s="3" t="s">
        <v>43</v>
      </c>
      <c r="E15" s="5">
        <v>33000</v>
      </c>
      <c r="F15" s="3" t="s">
        <v>68</v>
      </c>
      <c r="G15" s="3" t="s">
        <v>64</v>
      </c>
      <c r="H15" s="3" t="s">
        <v>37</v>
      </c>
      <c r="I15" s="3" t="s">
        <v>37</v>
      </c>
      <c r="J15" s="3" t="s">
        <v>69</v>
      </c>
    </row>
    <row r="16" spans="1:11">
      <c r="A16">
        <v>14</v>
      </c>
      <c r="B16" s="3" t="s">
        <v>32</v>
      </c>
      <c r="C16" s="3" t="s">
        <v>70</v>
      </c>
      <c r="D16" s="3" t="s">
        <v>43</v>
      </c>
      <c r="E16" s="5">
        <v>33000</v>
      </c>
      <c r="F16" s="3" t="s">
        <v>71</v>
      </c>
      <c r="G16" s="3" t="s">
        <v>64</v>
      </c>
      <c r="H16" s="3" t="s">
        <v>37</v>
      </c>
      <c r="I16" s="3" t="s">
        <v>37</v>
      </c>
      <c r="J16" s="3" t="s">
        <v>69</v>
      </c>
    </row>
    <row r="17" spans="1:10">
      <c r="A17">
        <v>15</v>
      </c>
      <c r="B17" s="3" t="s">
        <v>32</v>
      </c>
      <c r="C17" s="3" t="s">
        <v>72</v>
      </c>
      <c r="D17" s="3" t="s">
        <v>43</v>
      </c>
      <c r="E17" s="5">
        <v>38390</v>
      </c>
      <c r="F17" s="3" t="s">
        <v>76</v>
      </c>
      <c r="G17" s="3" t="s">
        <v>81</v>
      </c>
      <c r="H17" s="3" t="s">
        <v>46</v>
      </c>
      <c r="I17" s="3" t="s">
        <v>80</v>
      </c>
      <c r="J17" s="3" t="s">
        <v>82</v>
      </c>
    </row>
    <row r="18" spans="1:10">
      <c r="A18">
        <v>16</v>
      </c>
      <c r="B18" s="3" t="s">
        <v>32</v>
      </c>
      <c r="C18" s="3" t="s">
        <v>73</v>
      </c>
      <c r="D18" s="3" t="s">
        <v>43</v>
      </c>
      <c r="E18" s="5">
        <v>32890</v>
      </c>
      <c r="F18" s="3" t="s">
        <v>77</v>
      </c>
      <c r="G18" s="3" t="s">
        <v>81</v>
      </c>
      <c r="H18" s="3" t="s">
        <v>46</v>
      </c>
      <c r="I18" s="3" t="s">
        <v>80</v>
      </c>
      <c r="J18" s="3" t="s">
        <v>82</v>
      </c>
    </row>
    <row r="19" spans="1:10">
      <c r="A19">
        <v>17</v>
      </c>
      <c r="B19" s="3" t="s">
        <v>32</v>
      </c>
      <c r="C19" s="3" t="s">
        <v>74</v>
      </c>
      <c r="D19" s="3" t="s">
        <v>43</v>
      </c>
      <c r="E19" s="5">
        <v>27390</v>
      </c>
      <c r="F19" s="3" t="s">
        <v>78</v>
      </c>
      <c r="G19" s="3" t="s">
        <v>81</v>
      </c>
      <c r="H19" s="3" t="s">
        <v>46</v>
      </c>
      <c r="I19" s="3" t="s">
        <v>80</v>
      </c>
      <c r="J19" s="3" t="s">
        <v>82</v>
      </c>
    </row>
    <row r="20" spans="1:10">
      <c r="A20">
        <v>18</v>
      </c>
      <c r="B20" s="3" t="s">
        <v>32</v>
      </c>
      <c r="C20" s="3" t="s">
        <v>75</v>
      </c>
      <c r="D20" s="3" t="s">
        <v>43</v>
      </c>
      <c r="E20" s="5">
        <v>20900</v>
      </c>
      <c r="F20" s="3" t="s">
        <v>79</v>
      </c>
      <c r="G20" s="3" t="s">
        <v>81</v>
      </c>
      <c r="H20" s="3" t="s">
        <v>46</v>
      </c>
      <c r="I20" s="3" t="s">
        <v>80</v>
      </c>
      <c r="J20" s="3" t="s">
        <v>82</v>
      </c>
    </row>
    <row r="21" spans="1:10">
      <c r="A21">
        <v>19</v>
      </c>
      <c r="B21" s="3" t="s">
        <v>32</v>
      </c>
      <c r="C21" s="3" t="s">
        <v>83</v>
      </c>
      <c r="D21" s="3" t="s">
        <v>43</v>
      </c>
      <c r="E21" s="5">
        <v>51500</v>
      </c>
      <c r="F21" s="3" t="s">
        <v>86</v>
      </c>
      <c r="G21" s="3" t="s">
        <v>87</v>
      </c>
      <c r="H21" s="3" t="s">
        <v>37</v>
      </c>
      <c r="I21" s="3" t="s">
        <v>37</v>
      </c>
      <c r="J21" s="3" t="s">
        <v>88</v>
      </c>
    </row>
    <row r="22" spans="1:10">
      <c r="A22">
        <v>20</v>
      </c>
      <c r="B22" s="3" t="s">
        <v>32</v>
      </c>
      <c r="C22" s="3" t="s">
        <v>84</v>
      </c>
      <c r="D22" s="3" t="s">
        <v>43</v>
      </c>
      <c r="E22" s="5">
        <v>48750</v>
      </c>
      <c r="F22" s="3" t="s">
        <v>86</v>
      </c>
      <c r="G22" s="3" t="s">
        <v>89</v>
      </c>
      <c r="H22" s="3" t="s">
        <v>37</v>
      </c>
      <c r="I22" s="3" t="s">
        <v>37</v>
      </c>
      <c r="J22" s="3" t="s">
        <v>88</v>
      </c>
    </row>
    <row r="23" spans="1:10">
      <c r="A23">
        <v>21</v>
      </c>
      <c r="B23" s="3" t="s">
        <v>32</v>
      </c>
      <c r="C23" s="3" t="s">
        <v>85</v>
      </c>
      <c r="D23" s="3" t="s">
        <v>43</v>
      </c>
      <c r="E23" s="5">
        <v>47375</v>
      </c>
      <c r="F23" s="3" t="s">
        <v>86</v>
      </c>
      <c r="G23" s="3" t="s">
        <v>90</v>
      </c>
      <c r="H23" s="3" t="s">
        <v>37</v>
      </c>
      <c r="I23" s="3" t="s">
        <v>37</v>
      </c>
      <c r="J23" s="3" t="s">
        <v>88</v>
      </c>
    </row>
    <row r="24" spans="1:10">
      <c r="A24">
        <v>22</v>
      </c>
      <c r="B24" s="3" t="s">
        <v>32</v>
      </c>
      <c r="C24" s="3" t="s">
        <v>91</v>
      </c>
      <c r="D24" s="3" t="s">
        <v>43</v>
      </c>
      <c r="E24" s="5">
        <v>19800</v>
      </c>
      <c r="F24" s="3" t="s">
        <v>92</v>
      </c>
      <c r="G24" s="3" t="s">
        <v>46</v>
      </c>
      <c r="H24" s="3" t="s">
        <v>93</v>
      </c>
      <c r="I24" s="3" t="s">
        <v>80</v>
      </c>
      <c r="J24" s="3" t="s">
        <v>94</v>
      </c>
    </row>
    <row r="25" spans="1:10">
      <c r="A25">
        <v>23</v>
      </c>
      <c r="B25" s="3" t="s">
        <v>32</v>
      </c>
      <c r="C25" s="3" t="s">
        <v>95</v>
      </c>
      <c r="D25" s="3" t="s">
        <v>43</v>
      </c>
      <c r="E25" s="5">
        <v>8800</v>
      </c>
      <c r="F25" s="3" t="s">
        <v>97</v>
      </c>
      <c r="G25" s="3" t="s">
        <v>46</v>
      </c>
      <c r="H25" s="3" t="s">
        <v>93</v>
      </c>
      <c r="I25" s="3" t="s">
        <v>96</v>
      </c>
      <c r="J25" s="3" t="s">
        <v>98</v>
      </c>
    </row>
    <row r="26" spans="1:10">
      <c r="A26">
        <v>24</v>
      </c>
      <c r="B26" s="3" t="s">
        <v>32</v>
      </c>
      <c r="C26" s="3" t="s">
        <v>99</v>
      </c>
      <c r="D26" s="3" t="s">
        <v>43</v>
      </c>
      <c r="E26" s="5">
        <v>109890</v>
      </c>
      <c r="F26" s="3" t="s">
        <v>108</v>
      </c>
      <c r="G26" s="3" t="s">
        <v>87</v>
      </c>
      <c r="H26" s="3" t="s">
        <v>37</v>
      </c>
      <c r="I26" s="3" t="s">
        <v>37</v>
      </c>
      <c r="J26" s="3" t="s">
        <v>42</v>
      </c>
    </row>
    <row r="27" spans="1:10">
      <c r="A27">
        <v>25</v>
      </c>
      <c r="B27" s="3" t="s">
        <v>32</v>
      </c>
      <c r="C27" s="3" t="s">
        <v>100</v>
      </c>
      <c r="D27" s="3" t="s">
        <v>43</v>
      </c>
      <c r="E27" s="5">
        <v>87890</v>
      </c>
      <c r="F27" s="3" t="s">
        <v>111</v>
      </c>
      <c r="G27" s="3" t="s">
        <v>87</v>
      </c>
      <c r="H27" s="3" t="s">
        <v>37</v>
      </c>
      <c r="I27" s="3" t="s">
        <v>37</v>
      </c>
      <c r="J27" s="3" t="s">
        <v>42</v>
      </c>
    </row>
    <row r="28" spans="1:10">
      <c r="A28">
        <v>26</v>
      </c>
      <c r="B28" s="3" t="s">
        <v>32</v>
      </c>
      <c r="C28" s="3" t="s">
        <v>101</v>
      </c>
      <c r="D28" s="3" t="s">
        <v>43</v>
      </c>
      <c r="E28" s="5">
        <v>76890</v>
      </c>
      <c r="F28" s="3" t="s">
        <v>110</v>
      </c>
      <c r="G28" s="3" t="s">
        <v>87</v>
      </c>
      <c r="H28" s="3" t="s">
        <v>37</v>
      </c>
      <c r="I28" s="3" t="s">
        <v>37</v>
      </c>
      <c r="J28" s="3" t="s">
        <v>42</v>
      </c>
    </row>
    <row r="29" spans="1:10">
      <c r="A29">
        <v>27</v>
      </c>
      <c r="B29" s="3" t="s">
        <v>32</v>
      </c>
      <c r="C29" s="3" t="s">
        <v>102</v>
      </c>
      <c r="D29" s="3" t="s">
        <v>43</v>
      </c>
      <c r="E29" s="5">
        <v>65890</v>
      </c>
      <c r="F29" s="3" t="s">
        <v>109</v>
      </c>
      <c r="G29" s="3" t="s">
        <v>87</v>
      </c>
      <c r="H29" s="3" t="s">
        <v>37</v>
      </c>
      <c r="I29" s="3" t="s">
        <v>37</v>
      </c>
      <c r="J29" s="3" t="s">
        <v>46</v>
      </c>
    </row>
    <row r="30" spans="1:10">
      <c r="A30">
        <v>28</v>
      </c>
      <c r="B30" s="3" t="s">
        <v>32</v>
      </c>
      <c r="C30" s="3" t="s">
        <v>103</v>
      </c>
      <c r="D30" s="3" t="s">
        <v>43</v>
      </c>
      <c r="E30" s="5">
        <v>54890</v>
      </c>
      <c r="F30" s="3" t="s">
        <v>112</v>
      </c>
      <c r="G30" s="3" t="s">
        <v>90</v>
      </c>
      <c r="H30" s="3" t="s">
        <v>37</v>
      </c>
      <c r="I30" s="3" t="s">
        <v>37</v>
      </c>
      <c r="J30" s="3" t="s">
        <v>69</v>
      </c>
    </row>
    <row r="31" spans="1:10">
      <c r="A31">
        <v>29</v>
      </c>
      <c r="B31" s="3" t="s">
        <v>32</v>
      </c>
      <c r="C31" s="3" t="s">
        <v>104</v>
      </c>
      <c r="D31" s="3" t="s">
        <v>43</v>
      </c>
      <c r="E31" s="5">
        <v>49390</v>
      </c>
      <c r="F31" s="3" t="s">
        <v>113</v>
      </c>
      <c r="G31" s="3" t="s">
        <v>90</v>
      </c>
      <c r="H31" s="3" t="s">
        <v>37</v>
      </c>
      <c r="I31" s="3" t="s">
        <v>37</v>
      </c>
      <c r="J31" s="3" t="s">
        <v>69</v>
      </c>
    </row>
    <row r="32" spans="1:10">
      <c r="A32">
        <v>30</v>
      </c>
      <c r="B32" s="3" t="s">
        <v>32</v>
      </c>
      <c r="C32" s="3" t="s">
        <v>105</v>
      </c>
      <c r="D32" s="3" t="s">
        <v>43</v>
      </c>
      <c r="E32" s="5">
        <v>43890</v>
      </c>
      <c r="F32" s="3" t="s">
        <v>68</v>
      </c>
      <c r="G32" s="3" t="s">
        <v>90</v>
      </c>
      <c r="H32" s="3" t="s">
        <v>37</v>
      </c>
      <c r="I32" s="3" t="s">
        <v>37</v>
      </c>
      <c r="J32" s="3" t="s">
        <v>69</v>
      </c>
    </row>
    <row r="33" spans="1:10">
      <c r="A33">
        <v>31</v>
      </c>
      <c r="B33" s="3" t="s">
        <v>32</v>
      </c>
      <c r="C33" s="3" t="s">
        <v>106</v>
      </c>
      <c r="D33" s="3" t="s">
        <v>43</v>
      </c>
      <c r="E33" s="5">
        <v>38390</v>
      </c>
      <c r="F33" s="3" t="s">
        <v>71</v>
      </c>
      <c r="G33" s="3" t="s">
        <v>90</v>
      </c>
      <c r="H33" s="3" t="s">
        <v>37</v>
      </c>
      <c r="I33" s="3" t="s">
        <v>37</v>
      </c>
      <c r="J33" s="3" t="s">
        <v>69</v>
      </c>
    </row>
    <row r="34" spans="1:10">
      <c r="A34">
        <v>32</v>
      </c>
      <c r="B34" s="3" t="s">
        <v>32</v>
      </c>
      <c r="C34" s="3" t="s">
        <v>107</v>
      </c>
      <c r="D34" s="3" t="s">
        <v>43</v>
      </c>
      <c r="E34" s="5">
        <v>32890</v>
      </c>
      <c r="F34" s="3" t="s">
        <v>114</v>
      </c>
      <c r="G34" s="3" t="s">
        <v>90</v>
      </c>
      <c r="H34" s="3" t="s">
        <v>37</v>
      </c>
      <c r="I34" s="3" t="s">
        <v>37</v>
      </c>
      <c r="J34" s="3" t="s">
        <v>69</v>
      </c>
    </row>
    <row r="35" spans="1:10">
      <c r="A35">
        <v>33</v>
      </c>
      <c r="B35" s="3" t="s">
        <v>32</v>
      </c>
      <c r="C35" s="3" t="s">
        <v>115</v>
      </c>
      <c r="D35" s="3" t="s">
        <v>43</v>
      </c>
      <c r="E35" s="5">
        <v>76890</v>
      </c>
      <c r="F35" s="3" t="s">
        <v>110</v>
      </c>
      <c r="G35" s="3" t="s">
        <v>87</v>
      </c>
      <c r="H35" s="3" t="s">
        <v>37</v>
      </c>
      <c r="I35" s="3" t="s">
        <v>37</v>
      </c>
      <c r="J35" s="3" t="s">
        <v>42</v>
      </c>
    </row>
    <row r="36" spans="1:10">
      <c r="A36">
        <v>34</v>
      </c>
      <c r="B36" s="3" t="s">
        <v>32</v>
      </c>
      <c r="C36" s="3" t="s">
        <v>116</v>
      </c>
      <c r="D36" s="3" t="s">
        <v>43</v>
      </c>
      <c r="E36" s="5">
        <v>65890</v>
      </c>
      <c r="F36" s="3" t="s">
        <v>109</v>
      </c>
      <c r="G36" s="3" t="s">
        <v>87</v>
      </c>
      <c r="H36" s="3" t="s">
        <v>37</v>
      </c>
      <c r="I36" s="3" t="s">
        <v>37</v>
      </c>
      <c r="J36" s="3" t="s">
        <v>46</v>
      </c>
    </row>
    <row r="37" spans="1:10">
      <c r="A37">
        <v>35</v>
      </c>
      <c r="B37" s="3" t="s">
        <v>32</v>
      </c>
      <c r="C37" s="3" t="s">
        <v>117</v>
      </c>
      <c r="D37" s="3" t="s">
        <v>43</v>
      </c>
      <c r="E37" s="5">
        <v>54890</v>
      </c>
      <c r="F37" s="3" t="s">
        <v>112</v>
      </c>
      <c r="G37" s="3" t="s">
        <v>90</v>
      </c>
      <c r="H37" s="3" t="s">
        <v>37</v>
      </c>
      <c r="I37" s="3" t="s">
        <v>37</v>
      </c>
      <c r="J37" s="3" t="s">
        <v>69</v>
      </c>
    </row>
    <row r="38" spans="1:10">
      <c r="A38">
        <v>36</v>
      </c>
      <c r="B38" s="3" t="s">
        <v>32</v>
      </c>
      <c r="C38" s="3" t="s">
        <v>118</v>
      </c>
      <c r="D38" s="3" t="s">
        <v>43</v>
      </c>
      <c r="E38" s="5">
        <v>49390</v>
      </c>
      <c r="F38" s="3" t="s">
        <v>113</v>
      </c>
      <c r="G38" s="3" t="s">
        <v>90</v>
      </c>
      <c r="H38" s="3" t="s">
        <v>37</v>
      </c>
      <c r="I38" s="3" t="s">
        <v>37</v>
      </c>
      <c r="J38" s="3" t="s">
        <v>69</v>
      </c>
    </row>
    <row r="39" spans="1:10">
      <c r="A39">
        <v>37</v>
      </c>
      <c r="B39" s="3" t="s">
        <v>32</v>
      </c>
      <c r="C39" s="3" t="s">
        <v>119</v>
      </c>
      <c r="D39" s="3" t="s">
        <v>43</v>
      </c>
      <c r="E39" s="5">
        <v>43890</v>
      </c>
      <c r="F39" s="3" t="s">
        <v>68</v>
      </c>
      <c r="G39" s="3" t="s">
        <v>90</v>
      </c>
      <c r="H39" s="3" t="s">
        <v>37</v>
      </c>
      <c r="I39" s="3" t="s">
        <v>37</v>
      </c>
      <c r="J39" s="3" t="s">
        <v>69</v>
      </c>
    </row>
    <row r="40" spans="1:10">
      <c r="A40">
        <v>38</v>
      </c>
      <c r="B40" s="3" t="s">
        <v>32</v>
      </c>
      <c r="C40" s="3" t="s">
        <v>120</v>
      </c>
      <c r="D40" s="3" t="s">
        <v>43</v>
      </c>
      <c r="E40" s="5">
        <v>38390</v>
      </c>
      <c r="F40" s="3" t="s">
        <v>71</v>
      </c>
      <c r="G40" s="3" t="s">
        <v>90</v>
      </c>
      <c r="H40" s="3" t="s">
        <v>37</v>
      </c>
      <c r="I40" s="3" t="s">
        <v>37</v>
      </c>
      <c r="J40" s="3" t="s">
        <v>69</v>
      </c>
    </row>
    <row r="41" spans="1:10">
      <c r="A41">
        <v>39</v>
      </c>
      <c r="B41" s="3" t="s">
        <v>32</v>
      </c>
      <c r="C41" s="3" t="s">
        <v>121</v>
      </c>
      <c r="D41" s="3" t="s">
        <v>43</v>
      </c>
      <c r="E41" s="5">
        <v>32890</v>
      </c>
      <c r="F41" s="3" t="s">
        <v>114</v>
      </c>
      <c r="G41" s="3" t="s">
        <v>90</v>
      </c>
      <c r="H41" s="3" t="s">
        <v>37</v>
      </c>
      <c r="I41" s="3" t="s">
        <v>37</v>
      </c>
      <c r="J41" s="3" t="s">
        <v>69</v>
      </c>
    </row>
    <row r="42" spans="1:10">
      <c r="A42">
        <v>40</v>
      </c>
      <c r="B42" s="3" t="s">
        <v>32</v>
      </c>
      <c r="C42" s="3" t="s">
        <v>122</v>
      </c>
      <c r="D42" s="3" t="s">
        <v>43</v>
      </c>
      <c r="E42" s="5">
        <v>43890</v>
      </c>
      <c r="F42" s="3" t="s">
        <v>127</v>
      </c>
      <c r="G42" s="3" t="s">
        <v>90</v>
      </c>
      <c r="H42" s="3" t="s">
        <v>37</v>
      </c>
      <c r="I42" s="3" t="s">
        <v>37</v>
      </c>
      <c r="J42" s="3" t="s">
        <v>129</v>
      </c>
    </row>
    <row r="43" spans="1:10">
      <c r="A43">
        <v>41</v>
      </c>
      <c r="B43" s="3" t="s">
        <v>32</v>
      </c>
      <c r="C43" s="3" t="s">
        <v>123</v>
      </c>
      <c r="D43" s="3" t="s">
        <v>43</v>
      </c>
      <c r="E43" s="5">
        <v>38390</v>
      </c>
      <c r="F43" s="3" t="s">
        <v>68</v>
      </c>
      <c r="G43" s="3" t="s">
        <v>90</v>
      </c>
      <c r="H43" s="3" t="s">
        <v>37</v>
      </c>
      <c r="I43" s="3" t="s">
        <v>37</v>
      </c>
      <c r="J43" s="3" t="s">
        <v>129</v>
      </c>
    </row>
    <row r="44" spans="1:10">
      <c r="A44">
        <v>42</v>
      </c>
      <c r="B44" s="3" t="s">
        <v>32</v>
      </c>
      <c r="C44" s="3" t="s">
        <v>124</v>
      </c>
      <c r="D44" s="3" t="s">
        <v>43</v>
      </c>
      <c r="E44" s="5">
        <v>32890</v>
      </c>
      <c r="F44" s="3" t="s">
        <v>128</v>
      </c>
      <c r="G44" s="3" t="s">
        <v>90</v>
      </c>
      <c r="H44" s="3" t="s">
        <v>37</v>
      </c>
      <c r="I44" s="3" t="s">
        <v>37</v>
      </c>
      <c r="J44" s="3" t="s">
        <v>129</v>
      </c>
    </row>
    <row r="45" spans="1:10">
      <c r="A45">
        <v>43</v>
      </c>
      <c r="B45" s="3" t="s">
        <v>32</v>
      </c>
      <c r="C45" s="3" t="s">
        <v>125</v>
      </c>
      <c r="D45" s="3" t="s">
        <v>43</v>
      </c>
      <c r="E45" s="5">
        <v>19800</v>
      </c>
      <c r="F45" s="3" t="s">
        <v>126</v>
      </c>
      <c r="G45" s="3" t="s">
        <v>90</v>
      </c>
      <c r="H45" s="3" t="s">
        <v>131</v>
      </c>
      <c r="I45" s="3" t="s">
        <v>37</v>
      </c>
      <c r="J45" s="3" t="s">
        <v>130</v>
      </c>
    </row>
    <row r="46" spans="1:10">
      <c r="A46">
        <v>44</v>
      </c>
      <c r="B46" s="3" t="s">
        <v>32</v>
      </c>
      <c r="C46" s="3" t="s">
        <v>132</v>
      </c>
      <c r="D46" s="3" t="s">
        <v>43</v>
      </c>
      <c r="E46" s="5">
        <v>43890</v>
      </c>
      <c r="F46" s="3" t="s">
        <v>127</v>
      </c>
      <c r="G46" s="3" t="s">
        <v>87</v>
      </c>
      <c r="H46" s="3" t="s">
        <v>37</v>
      </c>
      <c r="I46" s="3" t="s">
        <v>37</v>
      </c>
      <c r="J46" s="3" t="s">
        <v>135</v>
      </c>
    </row>
    <row r="47" spans="1:10">
      <c r="A47">
        <v>45</v>
      </c>
      <c r="B47" s="3" t="s">
        <v>32</v>
      </c>
      <c r="C47" s="3" t="s">
        <v>133</v>
      </c>
      <c r="D47" s="3" t="s">
        <v>43</v>
      </c>
      <c r="E47" s="5">
        <v>38300</v>
      </c>
      <c r="F47" s="3" t="s">
        <v>68</v>
      </c>
      <c r="G47" s="3" t="s">
        <v>87</v>
      </c>
      <c r="H47" s="3" t="s">
        <v>37</v>
      </c>
      <c r="I47" s="3" t="s">
        <v>37</v>
      </c>
      <c r="J47" s="3" t="s">
        <v>135</v>
      </c>
    </row>
    <row r="48" spans="1:10">
      <c r="A48">
        <v>46</v>
      </c>
      <c r="B48" s="3" t="s">
        <v>32</v>
      </c>
      <c r="C48" s="3" t="s">
        <v>134</v>
      </c>
      <c r="D48" s="3" t="s">
        <v>43</v>
      </c>
      <c r="E48" s="5">
        <v>32890</v>
      </c>
      <c r="F48" s="3" t="s">
        <v>128</v>
      </c>
      <c r="G48" s="3" t="s">
        <v>87</v>
      </c>
      <c r="H48" s="3" t="s">
        <v>37</v>
      </c>
      <c r="I48" s="3" t="s">
        <v>37</v>
      </c>
      <c r="J48" s="3" t="s">
        <v>135</v>
      </c>
    </row>
    <row r="49" spans="1:10">
      <c r="A49">
        <v>47</v>
      </c>
      <c r="B49" s="3" t="s">
        <v>32</v>
      </c>
      <c r="C49" s="3" t="s">
        <v>136</v>
      </c>
      <c r="D49" s="3" t="s">
        <v>43</v>
      </c>
      <c r="E49" s="5">
        <v>18700</v>
      </c>
      <c r="F49" s="3" t="s">
        <v>46</v>
      </c>
      <c r="G49" s="3" t="s">
        <v>46</v>
      </c>
      <c r="H49" s="3" t="s">
        <v>139</v>
      </c>
      <c r="I49" s="3" t="s">
        <v>140</v>
      </c>
      <c r="J49" s="3" t="s">
        <v>138</v>
      </c>
    </row>
    <row r="50" spans="1:10">
      <c r="A50">
        <v>48</v>
      </c>
      <c r="B50" s="3" t="s">
        <v>32</v>
      </c>
      <c r="C50" s="3" t="s">
        <v>137</v>
      </c>
      <c r="D50" s="3" t="s">
        <v>43</v>
      </c>
      <c r="E50" s="5">
        <v>12100</v>
      </c>
      <c r="F50" s="3" t="s">
        <v>46</v>
      </c>
      <c r="G50" s="3" t="s">
        <v>46</v>
      </c>
      <c r="H50" s="3" t="s">
        <v>46</v>
      </c>
      <c r="I50" s="3" t="s">
        <v>141</v>
      </c>
      <c r="J50" s="3" t="s">
        <v>138</v>
      </c>
    </row>
    <row r="51" spans="1:10">
      <c r="A51">
        <v>49</v>
      </c>
      <c r="B51" s="3" t="s">
        <v>32</v>
      </c>
      <c r="C51" s="3" t="s">
        <v>142</v>
      </c>
      <c r="D51" s="3" t="s">
        <v>43</v>
      </c>
      <c r="E51" s="5">
        <v>109890</v>
      </c>
      <c r="F51" s="3" t="s">
        <v>154</v>
      </c>
      <c r="G51" s="3" t="s">
        <v>87</v>
      </c>
      <c r="H51" s="3" t="s">
        <v>37</v>
      </c>
      <c r="I51" s="3" t="s">
        <v>37</v>
      </c>
      <c r="J51" s="3" t="s">
        <v>42</v>
      </c>
    </row>
    <row r="52" spans="1:10">
      <c r="A52">
        <v>50</v>
      </c>
      <c r="B52" s="3" t="s">
        <v>32</v>
      </c>
      <c r="C52" s="3" t="s">
        <v>143</v>
      </c>
      <c r="D52" s="3" t="s">
        <v>43</v>
      </c>
      <c r="E52" s="5">
        <v>87890</v>
      </c>
      <c r="F52" s="3" t="s">
        <v>151</v>
      </c>
      <c r="G52" s="3" t="s">
        <v>87</v>
      </c>
      <c r="H52" s="3" t="s">
        <v>37</v>
      </c>
      <c r="I52" s="3" t="s">
        <v>37</v>
      </c>
      <c r="J52" s="3" t="s">
        <v>42</v>
      </c>
    </row>
    <row r="53" spans="1:10">
      <c r="A53">
        <v>51</v>
      </c>
      <c r="B53" s="3" t="s">
        <v>32</v>
      </c>
      <c r="C53" s="3" t="s">
        <v>144</v>
      </c>
      <c r="D53" s="3" t="s">
        <v>43</v>
      </c>
      <c r="E53" s="5">
        <v>76890</v>
      </c>
      <c r="F53" s="3" t="s">
        <v>152</v>
      </c>
      <c r="G53" s="3" t="s">
        <v>87</v>
      </c>
      <c r="H53" s="3" t="s">
        <v>37</v>
      </c>
      <c r="I53" s="3" t="s">
        <v>37</v>
      </c>
      <c r="J53" s="3" t="s">
        <v>42</v>
      </c>
    </row>
    <row r="54" spans="1:10">
      <c r="A54">
        <v>52</v>
      </c>
      <c r="B54" s="3" t="s">
        <v>32</v>
      </c>
      <c r="C54" s="3" t="s">
        <v>145</v>
      </c>
      <c r="D54" s="3" t="s">
        <v>43</v>
      </c>
      <c r="E54" s="5">
        <v>65890</v>
      </c>
      <c r="F54" s="3" t="s">
        <v>153</v>
      </c>
      <c r="G54" s="3" t="s">
        <v>87</v>
      </c>
      <c r="H54" s="3" t="s">
        <v>37</v>
      </c>
      <c r="I54" s="3" t="s">
        <v>37</v>
      </c>
    </row>
    <row r="55" spans="1:10">
      <c r="A55">
        <v>53</v>
      </c>
      <c r="B55" s="3" t="s">
        <v>32</v>
      </c>
      <c r="C55" s="3" t="s">
        <v>146</v>
      </c>
      <c r="D55" s="3" t="s">
        <v>43</v>
      </c>
      <c r="E55" s="5">
        <v>54890</v>
      </c>
      <c r="F55" s="3" t="s">
        <v>155</v>
      </c>
      <c r="G55" s="3" t="s">
        <v>90</v>
      </c>
      <c r="H55" s="3" t="s">
        <v>37</v>
      </c>
      <c r="I55" s="3" t="s">
        <v>37</v>
      </c>
      <c r="J55" s="3" t="s">
        <v>69</v>
      </c>
    </row>
    <row r="56" spans="1:10">
      <c r="A56">
        <v>54</v>
      </c>
      <c r="B56" s="3" t="s">
        <v>32</v>
      </c>
      <c r="C56" s="3" t="s">
        <v>147</v>
      </c>
      <c r="D56" s="3" t="s">
        <v>43</v>
      </c>
      <c r="E56" s="5">
        <v>49390</v>
      </c>
      <c r="F56" s="3" t="s">
        <v>112</v>
      </c>
      <c r="G56" s="3" t="s">
        <v>90</v>
      </c>
      <c r="H56" s="3" t="s">
        <v>37</v>
      </c>
      <c r="I56" s="3" t="s">
        <v>37</v>
      </c>
      <c r="J56" s="3" t="s">
        <v>69</v>
      </c>
    </row>
    <row r="57" spans="1:10">
      <c r="A57">
        <v>55</v>
      </c>
      <c r="B57" s="3" t="s">
        <v>32</v>
      </c>
      <c r="C57" s="3" t="s">
        <v>148</v>
      </c>
      <c r="D57" s="3" t="s">
        <v>43</v>
      </c>
      <c r="E57" s="5">
        <v>43890</v>
      </c>
      <c r="F57" s="3" t="s">
        <v>127</v>
      </c>
      <c r="G57" s="3" t="s">
        <v>90</v>
      </c>
      <c r="H57" s="3" t="s">
        <v>37</v>
      </c>
      <c r="I57" s="3" t="s">
        <v>37</v>
      </c>
      <c r="J57" s="3" t="s">
        <v>69</v>
      </c>
    </row>
    <row r="58" spans="1:10">
      <c r="A58">
        <v>56</v>
      </c>
      <c r="B58" s="3" t="s">
        <v>32</v>
      </c>
      <c r="C58" s="3" t="s">
        <v>149</v>
      </c>
      <c r="D58" s="3" t="s">
        <v>43</v>
      </c>
      <c r="E58" s="5">
        <v>38390</v>
      </c>
      <c r="F58" s="3" t="s">
        <v>156</v>
      </c>
      <c r="G58" s="3" t="s">
        <v>90</v>
      </c>
      <c r="H58" s="3" t="s">
        <v>37</v>
      </c>
      <c r="I58" s="3" t="s">
        <v>37</v>
      </c>
      <c r="J58" s="3" t="s">
        <v>69</v>
      </c>
    </row>
    <row r="59" spans="1:10">
      <c r="A59">
        <v>57</v>
      </c>
      <c r="B59" s="3" t="s">
        <v>32</v>
      </c>
      <c r="C59" s="3" t="s">
        <v>150</v>
      </c>
      <c r="D59" s="3" t="s">
        <v>43</v>
      </c>
      <c r="E59" s="5">
        <v>32890</v>
      </c>
      <c r="F59" s="3" t="s">
        <v>71</v>
      </c>
      <c r="G59" s="3" t="s">
        <v>90</v>
      </c>
      <c r="H59" s="3" t="s">
        <v>37</v>
      </c>
      <c r="I59" s="3" t="s">
        <v>37</v>
      </c>
      <c r="J59" s="3" t="s">
        <v>69</v>
      </c>
    </row>
    <row r="60" spans="1:10">
      <c r="A60">
        <v>58</v>
      </c>
      <c r="B60" s="3" t="s">
        <v>32</v>
      </c>
      <c r="C60" s="3" t="s">
        <v>157</v>
      </c>
      <c r="D60" s="3" t="s">
        <v>43</v>
      </c>
      <c r="E60" s="5">
        <v>22000</v>
      </c>
      <c r="F60" s="3" t="s">
        <v>158</v>
      </c>
      <c r="G60" s="3" t="s">
        <v>139</v>
      </c>
      <c r="H60" s="3" t="s">
        <v>46</v>
      </c>
      <c r="I60" s="3" t="s">
        <v>46</v>
      </c>
      <c r="J60" s="3" t="s">
        <v>159</v>
      </c>
    </row>
    <row r="61" spans="1:10">
      <c r="A61">
        <v>59</v>
      </c>
      <c r="B61" s="3" t="s">
        <v>32</v>
      </c>
      <c r="C61" s="3" t="s">
        <v>160</v>
      </c>
      <c r="D61" s="3" t="s">
        <v>43</v>
      </c>
      <c r="E61" s="5">
        <v>58300</v>
      </c>
      <c r="F61" s="3" t="s">
        <v>163</v>
      </c>
      <c r="G61" s="3" t="s">
        <v>165</v>
      </c>
      <c r="H61" s="3" t="s">
        <v>46</v>
      </c>
      <c r="I61" s="3" t="s">
        <v>37</v>
      </c>
      <c r="J61" s="3" t="s">
        <v>135</v>
      </c>
    </row>
    <row r="62" spans="1:10">
      <c r="A62">
        <v>60</v>
      </c>
      <c r="B62" s="3" t="s">
        <v>32</v>
      </c>
      <c r="C62" s="3" t="s">
        <v>162</v>
      </c>
      <c r="D62" s="3" t="s">
        <v>43</v>
      </c>
      <c r="E62" s="5">
        <v>29700</v>
      </c>
      <c r="F62" s="3" t="s">
        <v>164</v>
      </c>
      <c r="G62" s="3" t="s">
        <v>166</v>
      </c>
      <c r="H62" s="3" t="s">
        <v>46</v>
      </c>
      <c r="I62" s="3" t="s">
        <v>168</v>
      </c>
      <c r="J62" s="3" t="s">
        <v>135</v>
      </c>
    </row>
    <row r="63" spans="1:10">
      <c r="A63">
        <v>61</v>
      </c>
      <c r="B63" s="3" t="s">
        <v>32</v>
      </c>
      <c r="C63" s="3" t="s">
        <v>161</v>
      </c>
      <c r="D63" s="3" t="s">
        <v>43</v>
      </c>
      <c r="E63" s="5">
        <v>29700</v>
      </c>
      <c r="F63" s="3" t="s">
        <v>164</v>
      </c>
      <c r="G63" s="3" t="s">
        <v>46</v>
      </c>
      <c r="H63" s="3" t="s">
        <v>167</v>
      </c>
      <c r="I63" s="3" t="s">
        <v>140</v>
      </c>
      <c r="J63" s="3" t="s">
        <v>135</v>
      </c>
    </row>
    <row r="64" spans="1:10">
      <c r="A64">
        <v>62</v>
      </c>
      <c r="B64" s="3" t="s">
        <v>32</v>
      </c>
      <c r="C64" s="3" t="s">
        <v>169</v>
      </c>
      <c r="D64" s="3" t="s">
        <v>43</v>
      </c>
      <c r="E64" s="5">
        <v>108900</v>
      </c>
      <c r="F64" s="3" t="s">
        <v>174</v>
      </c>
      <c r="G64" s="3" t="s">
        <v>87</v>
      </c>
      <c r="H64" s="3" t="s">
        <v>37</v>
      </c>
      <c r="I64" s="3" t="s">
        <v>37</v>
      </c>
      <c r="J64" s="3" t="s">
        <v>177</v>
      </c>
    </row>
    <row r="65" spans="1:10">
      <c r="A65">
        <v>63</v>
      </c>
      <c r="B65" s="3" t="s">
        <v>32</v>
      </c>
      <c r="C65" s="3" t="s">
        <v>170</v>
      </c>
      <c r="D65" s="3" t="s">
        <v>43</v>
      </c>
      <c r="E65" s="5">
        <v>84700</v>
      </c>
      <c r="F65" s="3" t="s">
        <v>175</v>
      </c>
      <c r="G65" s="3" t="s">
        <v>87</v>
      </c>
      <c r="H65" s="3" t="s">
        <v>37</v>
      </c>
      <c r="I65" s="3" t="s">
        <v>37</v>
      </c>
      <c r="J65" s="3" t="s">
        <v>177</v>
      </c>
    </row>
    <row r="66" spans="1:10">
      <c r="A66">
        <v>64</v>
      </c>
      <c r="B66" s="3" t="s">
        <v>32</v>
      </c>
      <c r="C66" s="3" t="s">
        <v>171</v>
      </c>
      <c r="D66" s="3" t="s">
        <v>43</v>
      </c>
      <c r="E66" s="5">
        <v>73700</v>
      </c>
      <c r="F66" s="3" t="s">
        <v>176</v>
      </c>
      <c r="G66" s="3" t="s">
        <v>87</v>
      </c>
      <c r="H66" s="3" t="s">
        <v>37</v>
      </c>
      <c r="I66" s="3" t="s">
        <v>37</v>
      </c>
      <c r="J66" s="3" t="s">
        <v>177</v>
      </c>
    </row>
    <row r="67" spans="1:10">
      <c r="A67">
        <v>65</v>
      </c>
      <c r="B67" s="3" t="s">
        <v>32</v>
      </c>
      <c r="C67" s="3" t="s">
        <v>172</v>
      </c>
      <c r="D67" s="3" t="s">
        <v>43</v>
      </c>
      <c r="E67" s="5">
        <v>67100</v>
      </c>
      <c r="F67" s="3" t="s">
        <v>109</v>
      </c>
      <c r="G67" s="3" t="s">
        <v>87</v>
      </c>
      <c r="H67" s="3" t="s">
        <v>37</v>
      </c>
      <c r="I67" s="3" t="s">
        <v>37</v>
      </c>
      <c r="J67" s="3" t="s">
        <v>46</v>
      </c>
    </row>
    <row r="68" spans="1:10">
      <c r="A68">
        <v>66</v>
      </c>
      <c r="B68" s="3" t="s">
        <v>32</v>
      </c>
      <c r="C68" s="3" t="s">
        <v>173</v>
      </c>
      <c r="D68" s="3" t="s">
        <v>43</v>
      </c>
      <c r="E68" s="5">
        <v>56100</v>
      </c>
      <c r="F68" s="3" t="s">
        <v>163</v>
      </c>
      <c r="G68" s="3" t="s">
        <v>87</v>
      </c>
      <c r="H68" s="3" t="s">
        <v>37</v>
      </c>
      <c r="I68" s="3" t="s">
        <v>37</v>
      </c>
      <c r="J68" s="3" t="s">
        <v>46</v>
      </c>
    </row>
    <row r="69" spans="1:10">
      <c r="A69">
        <v>67</v>
      </c>
      <c r="B69" s="3" t="s">
        <v>32</v>
      </c>
      <c r="C69" s="3" t="s">
        <v>178</v>
      </c>
      <c r="D69" s="3" t="s">
        <v>43</v>
      </c>
      <c r="E69" s="5">
        <v>56100</v>
      </c>
      <c r="F69" s="3" t="s">
        <v>179</v>
      </c>
      <c r="G69" s="3" t="s">
        <v>46</v>
      </c>
      <c r="H69" s="3" t="s">
        <v>180</v>
      </c>
      <c r="I69" s="3" t="s">
        <v>140</v>
      </c>
      <c r="J69" s="3" t="s">
        <v>46</v>
      </c>
    </row>
    <row r="70" spans="1:10">
      <c r="A70">
        <v>68</v>
      </c>
      <c r="B70" s="3" t="s">
        <v>32</v>
      </c>
      <c r="C70" s="3" t="s">
        <v>181</v>
      </c>
      <c r="D70" s="3" t="s">
        <v>43</v>
      </c>
      <c r="E70" s="5">
        <v>45100</v>
      </c>
      <c r="F70" s="3" t="s">
        <v>184</v>
      </c>
      <c r="G70" s="3" t="s">
        <v>190</v>
      </c>
      <c r="H70" s="3" t="s">
        <v>187</v>
      </c>
      <c r="I70" s="3" t="s">
        <v>37</v>
      </c>
      <c r="J70" s="3" t="s">
        <v>46</v>
      </c>
    </row>
    <row r="71" spans="1:10">
      <c r="A71">
        <v>69</v>
      </c>
      <c r="B71" s="3" t="s">
        <v>32</v>
      </c>
      <c r="C71" s="3" t="s">
        <v>182</v>
      </c>
      <c r="D71" s="3" t="s">
        <v>43</v>
      </c>
      <c r="E71" s="5">
        <v>37400</v>
      </c>
      <c r="F71" s="3" t="s">
        <v>185</v>
      </c>
      <c r="G71" s="3" t="s">
        <v>190</v>
      </c>
      <c r="H71" s="3" t="s">
        <v>188</v>
      </c>
      <c r="I71" s="3" t="s">
        <v>37</v>
      </c>
      <c r="J71" s="3" t="s">
        <v>46</v>
      </c>
    </row>
    <row r="72" spans="1:10">
      <c r="A72">
        <v>70</v>
      </c>
      <c r="B72" s="3" t="s">
        <v>32</v>
      </c>
      <c r="C72" s="3" t="s">
        <v>183</v>
      </c>
      <c r="D72" s="3" t="s">
        <v>43</v>
      </c>
      <c r="E72" s="5">
        <v>30800</v>
      </c>
      <c r="F72" s="3" t="s">
        <v>186</v>
      </c>
      <c r="G72" s="3" t="s">
        <v>190</v>
      </c>
      <c r="H72" s="3" t="s">
        <v>189</v>
      </c>
      <c r="I72" s="3" t="s">
        <v>37</v>
      </c>
      <c r="J72" s="3" t="s">
        <v>46</v>
      </c>
    </row>
    <row r="73" spans="1:10">
      <c r="A73">
        <v>71</v>
      </c>
      <c r="B73" s="3" t="s">
        <v>32</v>
      </c>
      <c r="C73" s="3" t="s">
        <v>191</v>
      </c>
      <c r="D73" s="3" t="s">
        <v>43</v>
      </c>
      <c r="E73" s="5">
        <v>38500</v>
      </c>
      <c r="F73" s="3" t="s">
        <v>192</v>
      </c>
      <c r="G73" s="3" t="s">
        <v>90</v>
      </c>
      <c r="H73" s="3" t="s">
        <v>37</v>
      </c>
      <c r="I73" s="3" t="s">
        <v>37</v>
      </c>
      <c r="J73" s="3" t="s">
        <v>46</v>
      </c>
    </row>
    <row r="74" spans="1:10">
      <c r="A74">
        <v>72</v>
      </c>
      <c r="B74" s="3" t="s">
        <v>32</v>
      </c>
      <c r="C74" s="3" t="s">
        <v>193</v>
      </c>
      <c r="D74" s="3" t="s">
        <v>43</v>
      </c>
      <c r="E74" s="5">
        <v>12650</v>
      </c>
      <c r="F74" s="3" t="s">
        <v>194</v>
      </c>
      <c r="G74" s="3" t="s">
        <v>46</v>
      </c>
      <c r="H74" s="3" t="s">
        <v>46</v>
      </c>
      <c r="I74" s="3" t="s">
        <v>195</v>
      </c>
      <c r="J74" s="3" t="s">
        <v>196</v>
      </c>
    </row>
    <row r="75" spans="1:10">
      <c r="A75">
        <v>73</v>
      </c>
      <c r="B75" s="3" t="s">
        <v>32</v>
      </c>
      <c r="C75" s="3" t="s">
        <v>197</v>
      </c>
      <c r="D75" s="3" t="s">
        <v>43</v>
      </c>
      <c r="E75" s="5">
        <v>39600</v>
      </c>
      <c r="F75" s="3" t="s">
        <v>192</v>
      </c>
      <c r="G75" s="3" t="s">
        <v>46</v>
      </c>
      <c r="H75" s="3" t="s">
        <v>46</v>
      </c>
      <c r="I75" s="3" t="s">
        <v>80</v>
      </c>
      <c r="J75" s="3" t="s">
        <v>200</v>
      </c>
    </row>
    <row r="76" spans="1:10">
      <c r="A76">
        <v>74</v>
      </c>
      <c r="B76" s="3" t="s">
        <v>32</v>
      </c>
      <c r="C76" s="3" t="s">
        <v>198</v>
      </c>
      <c r="D76" s="3" t="s">
        <v>43</v>
      </c>
      <c r="E76" s="5">
        <v>32890</v>
      </c>
      <c r="F76" s="3" t="s">
        <v>199</v>
      </c>
      <c r="G76" s="3" t="s">
        <v>46</v>
      </c>
      <c r="H76" s="3" t="s">
        <v>46</v>
      </c>
      <c r="I76" s="3" t="s">
        <v>80</v>
      </c>
      <c r="J76" s="3" t="s">
        <v>200</v>
      </c>
    </row>
    <row r="77" spans="1:10">
      <c r="A77">
        <v>75</v>
      </c>
      <c r="B77" s="3" t="s">
        <v>32</v>
      </c>
      <c r="C77" s="3" t="s">
        <v>201</v>
      </c>
      <c r="D77" s="3" t="s">
        <v>43</v>
      </c>
      <c r="E77" s="5">
        <v>37400</v>
      </c>
      <c r="F77" s="3" t="s">
        <v>206</v>
      </c>
      <c r="G77" s="3" t="s">
        <v>46</v>
      </c>
      <c r="H77" s="3" t="s">
        <v>204</v>
      </c>
      <c r="I77" s="3" t="s">
        <v>203</v>
      </c>
      <c r="J77" s="3" t="s">
        <v>208</v>
      </c>
    </row>
    <row r="78" spans="1:10">
      <c r="A78">
        <v>76</v>
      </c>
      <c r="B78" s="3" t="s">
        <v>32</v>
      </c>
      <c r="C78" s="3" t="s">
        <v>202</v>
      </c>
      <c r="D78" s="3" t="s">
        <v>43</v>
      </c>
      <c r="E78" s="5">
        <v>29700</v>
      </c>
      <c r="F78" s="3" t="s">
        <v>207</v>
      </c>
      <c r="G78" s="3" t="s">
        <v>46</v>
      </c>
      <c r="H78" s="3" t="s">
        <v>205</v>
      </c>
      <c r="I78" s="3" t="s">
        <v>203</v>
      </c>
      <c r="J78" s="3" t="s">
        <v>208</v>
      </c>
    </row>
    <row r="79" spans="1:10">
      <c r="A79">
        <v>77</v>
      </c>
      <c r="B79" s="3" t="s">
        <v>32</v>
      </c>
      <c r="C79" s="3" t="s">
        <v>209</v>
      </c>
      <c r="D79" s="3" t="s">
        <v>43</v>
      </c>
      <c r="E79" s="5">
        <v>57200</v>
      </c>
      <c r="F79" s="3" t="s">
        <v>214</v>
      </c>
      <c r="G79" s="3" t="s">
        <v>46</v>
      </c>
      <c r="H79" s="3" t="s">
        <v>217</v>
      </c>
      <c r="I79" s="3" t="s">
        <v>37</v>
      </c>
      <c r="J79" s="3" t="s">
        <v>221</v>
      </c>
    </row>
    <row r="80" spans="1:10">
      <c r="A80">
        <v>78</v>
      </c>
      <c r="B80" s="3" t="s">
        <v>32</v>
      </c>
      <c r="C80" s="3" t="s">
        <v>210</v>
      </c>
      <c r="D80" s="3" t="s">
        <v>43</v>
      </c>
      <c r="E80" s="5">
        <v>46200</v>
      </c>
      <c r="F80" s="3" t="s">
        <v>215</v>
      </c>
      <c r="G80" s="3" t="s">
        <v>46</v>
      </c>
      <c r="H80" s="3" t="s">
        <v>204</v>
      </c>
      <c r="I80" s="3" t="s">
        <v>203</v>
      </c>
      <c r="J80" s="3" t="s">
        <v>222</v>
      </c>
    </row>
    <row r="81" spans="1:10">
      <c r="A81">
        <v>79</v>
      </c>
      <c r="B81" s="3" t="s">
        <v>32</v>
      </c>
      <c r="C81" s="3" t="s">
        <v>211</v>
      </c>
      <c r="D81" s="3" t="s">
        <v>43</v>
      </c>
      <c r="E81" s="5">
        <v>37400</v>
      </c>
      <c r="F81" s="3" t="s">
        <v>207</v>
      </c>
      <c r="G81" s="3" t="s">
        <v>46</v>
      </c>
      <c r="H81" s="3" t="s">
        <v>205</v>
      </c>
      <c r="I81" s="3" t="s">
        <v>203</v>
      </c>
      <c r="J81" s="3" t="s">
        <v>224</v>
      </c>
    </row>
    <row r="82" spans="1:10">
      <c r="A82">
        <v>80</v>
      </c>
      <c r="B82" s="3" t="s">
        <v>32</v>
      </c>
      <c r="C82" s="3" t="s">
        <v>212</v>
      </c>
      <c r="D82" s="3" t="s">
        <v>43</v>
      </c>
      <c r="E82" s="5">
        <v>26400</v>
      </c>
      <c r="F82" s="3" t="s">
        <v>158</v>
      </c>
      <c r="G82" s="3" t="s">
        <v>46</v>
      </c>
      <c r="H82" s="3" t="s">
        <v>218</v>
      </c>
      <c r="I82" s="3" t="s">
        <v>203</v>
      </c>
      <c r="J82" s="3" t="s">
        <v>223</v>
      </c>
    </row>
    <row r="83" spans="1:10">
      <c r="A83">
        <v>81</v>
      </c>
      <c r="B83" s="3" t="s">
        <v>32</v>
      </c>
      <c r="C83" s="3" t="s">
        <v>213</v>
      </c>
      <c r="D83" s="3" t="s">
        <v>43</v>
      </c>
      <c r="E83" s="5">
        <v>20900</v>
      </c>
      <c r="F83" s="3" t="s">
        <v>216</v>
      </c>
      <c r="G83" s="3" t="s">
        <v>46</v>
      </c>
      <c r="H83" s="3" t="s">
        <v>203</v>
      </c>
      <c r="I83" s="3" t="s">
        <v>203</v>
      </c>
      <c r="J83" s="3" t="s">
        <v>225</v>
      </c>
    </row>
    <row r="84" spans="1:10">
      <c r="A84">
        <v>82</v>
      </c>
      <c r="B84" s="3" t="s">
        <v>32</v>
      </c>
      <c r="C84" s="3" t="s">
        <v>219</v>
      </c>
      <c r="D84" s="3" t="s">
        <v>43</v>
      </c>
      <c r="E84" s="5">
        <v>49500</v>
      </c>
      <c r="F84" s="3" t="s">
        <v>206</v>
      </c>
      <c r="G84" s="3" t="s">
        <v>46</v>
      </c>
      <c r="H84" s="3" t="s">
        <v>204</v>
      </c>
      <c r="I84" s="3" t="s">
        <v>203</v>
      </c>
      <c r="J84" s="3" t="s">
        <v>220</v>
      </c>
    </row>
    <row r="85" spans="1:10">
      <c r="A85">
        <v>83</v>
      </c>
      <c r="B85" s="3" t="s">
        <v>32</v>
      </c>
      <c r="C85" s="3" t="s">
        <v>226</v>
      </c>
      <c r="D85" s="3" t="s">
        <v>43</v>
      </c>
      <c r="E85" s="5">
        <v>30250</v>
      </c>
      <c r="F85" s="3" t="s">
        <v>158</v>
      </c>
      <c r="G85" s="3" t="s">
        <v>230</v>
      </c>
      <c r="H85" s="3" t="s">
        <v>46</v>
      </c>
      <c r="I85" s="3" t="s">
        <v>46</v>
      </c>
      <c r="J85" s="3" t="s">
        <v>228</v>
      </c>
    </row>
    <row r="86" spans="1:10">
      <c r="A86">
        <v>84</v>
      </c>
      <c r="B86" s="3" t="s">
        <v>32</v>
      </c>
      <c r="C86" s="3" t="s">
        <v>227</v>
      </c>
      <c r="D86" s="3" t="s">
        <v>43</v>
      </c>
      <c r="E86" s="5">
        <v>16500</v>
      </c>
      <c r="F86" s="3" t="s">
        <v>216</v>
      </c>
      <c r="G86" s="3" t="s">
        <v>230</v>
      </c>
      <c r="H86" s="3" t="s">
        <v>46</v>
      </c>
      <c r="I86" s="3" t="s">
        <v>46</v>
      </c>
      <c r="J86" s="3" t="s">
        <v>229</v>
      </c>
    </row>
    <row r="87" spans="1:10">
      <c r="A87">
        <v>85</v>
      </c>
      <c r="B87" s="3" t="s">
        <v>32</v>
      </c>
      <c r="C87" s="3" t="s">
        <v>231</v>
      </c>
      <c r="D87" s="3" t="s">
        <v>43</v>
      </c>
      <c r="E87" s="5">
        <v>16390</v>
      </c>
      <c r="F87" s="3" t="s">
        <v>158</v>
      </c>
      <c r="G87" s="3" t="s">
        <v>46</v>
      </c>
      <c r="H87" s="3" t="s">
        <v>39</v>
      </c>
      <c r="I87" s="3" t="s">
        <v>232</v>
      </c>
      <c r="J87" s="3" t="s">
        <v>233</v>
      </c>
    </row>
    <row r="88" spans="1:10">
      <c r="A88">
        <v>86</v>
      </c>
      <c r="B88" s="3" t="s">
        <v>406</v>
      </c>
      <c r="C88" s="3" t="s">
        <v>402</v>
      </c>
      <c r="D88" s="3" t="s">
        <v>43</v>
      </c>
      <c r="E88" s="5">
        <v>88000</v>
      </c>
      <c r="F88" s="3" t="s">
        <v>408</v>
      </c>
      <c r="G88" s="3" t="s">
        <v>404</v>
      </c>
      <c r="H88" s="3" t="s">
        <v>451</v>
      </c>
      <c r="I88" s="3" t="s">
        <v>451</v>
      </c>
      <c r="J88" s="3" t="s">
        <v>405</v>
      </c>
    </row>
    <row r="89" spans="1:10">
      <c r="A89">
        <v>87</v>
      </c>
      <c r="B89" s="3" t="s">
        <v>406</v>
      </c>
      <c r="C89" s="3" t="s">
        <v>407</v>
      </c>
      <c r="D89" s="3" t="s">
        <v>43</v>
      </c>
      <c r="E89" s="5">
        <v>78000</v>
      </c>
      <c r="F89" s="3" t="s">
        <v>409</v>
      </c>
      <c r="G89" s="3" t="s">
        <v>404</v>
      </c>
      <c r="H89" s="3" t="s">
        <v>451</v>
      </c>
      <c r="I89" s="3" t="s">
        <v>451</v>
      </c>
      <c r="J89" s="3" t="s">
        <v>421</v>
      </c>
    </row>
    <row r="90" spans="1:10">
      <c r="A90">
        <v>88</v>
      </c>
      <c r="B90" s="3" t="s">
        <v>406</v>
      </c>
      <c r="C90" s="3" t="s">
        <v>410</v>
      </c>
      <c r="D90" s="3" t="s">
        <v>43</v>
      </c>
      <c r="E90" s="5">
        <v>69000</v>
      </c>
      <c r="F90" s="3" t="s">
        <v>418</v>
      </c>
      <c r="G90" s="3" t="s">
        <v>404</v>
      </c>
      <c r="H90" s="3" t="s">
        <v>451</v>
      </c>
      <c r="I90" s="3" t="s">
        <v>451</v>
      </c>
      <c r="J90" s="3" t="s">
        <v>420</v>
      </c>
    </row>
    <row r="91" spans="1:10">
      <c r="A91">
        <v>89</v>
      </c>
      <c r="B91" s="3" t="s">
        <v>406</v>
      </c>
      <c r="C91" s="3" t="s">
        <v>411</v>
      </c>
      <c r="D91" s="3" t="s">
        <v>43</v>
      </c>
      <c r="E91" s="5">
        <v>59000</v>
      </c>
      <c r="F91" s="3" t="s">
        <v>423</v>
      </c>
      <c r="G91" s="3" t="s">
        <v>404</v>
      </c>
      <c r="H91" s="3" t="s">
        <v>451</v>
      </c>
      <c r="I91" s="3" t="s">
        <v>451</v>
      </c>
      <c r="J91" s="3" t="s">
        <v>420</v>
      </c>
    </row>
    <row r="92" spans="1:10">
      <c r="A92">
        <v>90</v>
      </c>
      <c r="B92" s="3" t="s">
        <v>406</v>
      </c>
      <c r="C92" s="3" t="s">
        <v>412</v>
      </c>
      <c r="D92" s="3" t="s">
        <v>43</v>
      </c>
      <c r="E92" s="5">
        <v>49000</v>
      </c>
      <c r="F92" s="3" t="s">
        <v>424</v>
      </c>
      <c r="G92" s="3" t="s">
        <v>404</v>
      </c>
      <c r="H92" s="3" t="s">
        <v>451</v>
      </c>
      <c r="I92" s="3" t="s">
        <v>451</v>
      </c>
      <c r="J92" s="3" t="s">
        <v>420</v>
      </c>
    </row>
    <row r="93" spans="1:10">
      <c r="A93">
        <v>91</v>
      </c>
      <c r="B93" s="3" t="s">
        <v>406</v>
      </c>
      <c r="C93" s="3" t="s">
        <v>413</v>
      </c>
      <c r="D93" s="3" t="s">
        <v>43</v>
      </c>
      <c r="E93" s="5">
        <v>44000</v>
      </c>
      <c r="F93" s="3" t="s">
        <v>425</v>
      </c>
      <c r="G93" s="3" t="s">
        <v>419</v>
      </c>
      <c r="H93" s="3" t="s">
        <v>451</v>
      </c>
      <c r="I93" s="3" t="s">
        <v>451</v>
      </c>
      <c r="J93" s="3" t="s">
        <v>422</v>
      </c>
    </row>
    <row r="94" spans="1:10">
      <c r="A94">
        <v>92</v>
      </c>
      <c r="B94" s="3" t="s">
        <v>406</v>
      </c>
      <c r="C94" s="3" t="s">
        <v>414</v>
      </c>
      <c r="D94" s="3" t="s">
        <v>43</v>
      </c>
      <c r="E94" s="5">
        <v>59000</v>
      </c>
      <c r="F94" s="3" t="s">
        <v>426</v>
      </c>
      <c r="G94" s="3" t="s">
        <v>404</v>
      </c>
      <c r="H94" s="3" t="s">
        <v>451</v>
      </c>
      <c r="I94" s="3" t="s">
        <v>451</v>
      </c>
      <c r="J94" s="3" t="s">
        <v>460</v>
      </c>
    </row>
    <row r="95" spans="1:10">
      <c r="A95">
        <v>93</v>
      </c>
      <c r="B95" s="3" t="s">
        <v>406</v>
      </c>
      <c r="C95" s="3" t="s">
        <v>415</v>
      </c>
      <c r="D95" s="3" t="s">
        <v>43</v>
      </c>
      <c r="E95" s="5">
        <v>49000</v>
      </c>
      <c r="F95" s="3" t="s">
        <v>427</v>
      </c>
      <c r="G95" s="3" t="s">
        <v>404</v>
      </c>
      <c r="H95" s="3" t="s">
        <v>451</v>
      </c>
      <c r="I95" s="3" t="s">
        <v>451</v>
      </c>
      <c r="J95" s="3" t="s">
        <v>460</v>
      </c>
    </row>
    <row r="96" spans="1:10">
      <c r="A96">
        <v>94</v>
      </c>
      <c r="B96" s="3" t="s">
        <v>406</v>
      </c>
      <c r="C96" s="3" t="s">
        <v>416</v>
      </c>
      <c r="D96" s="3" t="s">
        <v>43</v>
      </c>
      <c r="E96" s="5">
        <v>33000</v>
      </c>
      <c r="F96" s="3" t="s">
        <v>428</v>
      </c>
      <c r="G96" s="3" t="s">
        <v>419</v>
      </c>
      <c r="H96" s="3" t="s">
        <v>451</v>
      </c>
      <c r="I96" s="3" t="s">
        <v>451</v>
      </c>
      <c r="J96" s="3" t="s">
        <v>459</v>
      </c>
    </row>
    <row r="97" spans="1:10">
      <c r="A97">
        <v>95</v>
      </c>
      <c r="B97" s="3" t="s">
        <v>406</v>
      </c>
      <c r="C97" s="3" t="s">
        <v>417</v>
      </c>
      <c r="D97" s="3" t="s">
        <v>43</v>
      </c>
      <c r="E97" s="5">
        <v>55000</v>
      </c>
      <c r="F97" s="3" t="s">
        <v>418</v>
      </c>
      <c r="G97" s="3" t="s">
        <v>404</v>
      </c>
      <c r="H97" s="3" t="s">
        <v>451</v>
      </c>
      <c r="I97" s="3" t="s">
        <v>451</v>
      </c>
      <c r="J97" s="3" t="s">
        <v>458</v>
      </c>
    </row>
    <row r="98" spans="1:10">
      <c r="A98">
        <v>96</v>
      </c>
      <c r="B98" s="3" t="s">
        <v>406</v>
      </c>
      <c r="C98" s="3" t="s">
        <v>429</v>
      </c>
      <c r="D98" s="3" t="s">
        <v>43</v>
      </c>
      <c r="E98" s="5">
        <v>33000</v>
      </c>
      <c r="F98" s="3" t="s">
        <v>430</v>
      </c>
      <c r="G98" s="3" t="s">
        <v>419</v>
      </c>
      <c r="H98" s="3" t="s">
        <v>451</v>
      </c>
      <c r="I98" s="3" t="s">
        <v>451</v>
      </c>
      <c r="J98" s="3" t="s">
        <v>457</v>
      </c>
    </row>
    <row r="99" spans="1:10">
      <c r="A99">
        <v>97</v>
      </c>
      <c r="B99" s="3" t="s">
        <v>406</v>
      </c>
      <c r="C99" s="3" t="s">
        <v>431</v>
      </c>
      <c r="D99" s="3" t="s">
        <v>43</v>
      </c>
      <c r="E99" s="5">
        <v>74800</v>
      </c>
      <c r="F99" s="3" t="s">
        <v>433</v>
      </c>
      <c r="G99" s="3" t="s">
        <v>404</v>
      </c>
      <c r="H99" s="3" t="s">
        <v>451</v>
      </c>
      <c r="I99" s="3" t="s">
        <v>451</v>
      </c>
      <c r="J99" s="3" t="s">
        <v>434</v>
      </c>
    </row>
    <row r="100" spans="1:10">
      <c r="A100">
        <v>98</v>
      </c>
      <c r="B100" s="3" t="s">
        <v>406</v>
      </c>
      <c r="C100" s="3" t="s">
        <v>432</v>
      </c>
      <c r="D100" s="3" t="s">
        <v>43</v>
      </c>
      <c r="E100" s="5">
        <v>65890</v>
      </c>
      <c r="F100" s="3" t="s">
        <v>435</v>
      </c>
      <c r="G100" s="3" t="s">
        <v>404</v>
      </c>
      <c r="H100" s="3" t="s">
        <v>451</v>
      </c>
      <c r="I100" s="3" t="s">
        <v>451</v>
      </c>
      <c r="J100" s="3" t="s">
        <v>420</v>
      </c>
    </row>
    <row r="101" spans="1:10">
      <c r="A101">
        <v>99</v>
      </c>
      <c r="B101" s="3" t="s">
        <v>406</v>
      </c>
      <c r="C101" s="3" t="s">
        <v>436</v>
      </c>
      <c r="D101" s="3" t="s">
        <v>43</v>
      </c>
      <c r="E101" s="5">
        <v>55990</v>
      </c>
      <c r="F101" s="3" t="s">
        <v>443</v>
      </c>
      <c r="G101" s="3" t="s">
        <v>404</v>
      </c>
      <c r="H101" s="3" t="s">
        <v>451</v>
      </c>
      <c r="I101" s="3" t="s">
        <v>451</v>
      </c>
      <c r="J101" s="3" t="s">
        <v>420</v>
      </c>
    </row>
    <row r="102" spans="1:10">
      <c r="A102">
        <v>100</v>
      </c>
      <c r="B102" s="3" t="s">
        <v>406</v>
      </c>
      <c r="C102" s="3" t="s">
        <v>437</v>
      </c>
      <c r="D102" s="3" t="s">
        <v>43</v>
      </c>
      <c r="E102" s="5">
        <v>51590</v>
      </c>
      <c r="F102" s="3" t="s">
        <v>445</v>
      </c>
      <c r="G102" s="3" t="s">
        <v>446</v>
      </c>
      <c r="H102" s="3" t="s">
        <v>451</v>
      </c>
      <c r="I102" s="3" t="s">
        <v>451</v>
      </c>
      <c r="J102" s="3" t="s">
        <v>420</v>
      </c>
    </row>
    <row r="103" spans="1:10">
      <c r="A103">
        <v>101</v>
      </c>
      <c r="B103" s="3" t="s">
        <v>406</v>
      </c>
      <c r="C103" s="3" t="s">
        <v>438</v>
      </c>
      <c r="D103" s="3" t="s">
        <v>43</v>
      </c>
      <c r="E103" s="5">
        <v>46090</v>
      </c>
      <c r="F103" s="3" t="s">
        <v>447</v>
      </c>
      <c r="G103" s="3" t="s">
        <v>446</v>
      </c>
      <c r="H103" s="3" t="s">
        <v>451</v>
      </c>
      <c r="I103" s="3" t="s">
        <v>451</v>
      </c>
      <c r="J103" s="3" t="s">
        <v>420</v>
      </c>
    </row>
    <row r="104" spans="1:10">
      <c r="A104">
        <v>102</v>
      </c>
      <c r="B104" s="3" t="s">
        <v>406</v>
      </c>
      <c r="C104" s="3" t="s">
        <v>439</v>
      </c>
      <c r="D104" s="3" t="s">
        <v>43</v>
      </c>
      <c r="E104" s="5">
        <v>39490</v>
      </c>
      <c r="F104" s="3" t="s">
        <v>448</v>
      </c>
      <c r="G104" s="3" t="s">
        <v>446</v>
      </c>
      <c r="H104" s="3" t="s">
        <v>451</v>
      </c>
      <c r="I104" s="3" t="s">
        <v>451</v>
      </c>
      <c r="J104" s="3" t="s">
        <v>444</v>
      </c>
    </row>
    <row r="105" spans="1:10">
      <c r="A105">
        <v>103</v>
      </c>
      <c r="B105" s="3" t="s">
        <v>406</v>
      </c>
      <c r="C105" s="3" t="s">
        <v>440</v>
      </c>
      <c r="D105" s="3" t="s">
        <v>43</v>
      </c>
      <c r="E105" s="5">
        <v>32890</v>
      </c>
      <c r="F105" s="3" t="s">
        <v>449</v>
      </c>
      <c r="G105" s="3" t="s">
        <v>446</v>
      </c>
      <c r="H105" s="3" t="s">
        <v>451</v>
      </c>
      <c r="I105" s="3" t="s">
        <v>451</v>
      </c>
      <c r="J105" s="3" t="s">
        <v>444</v>
      </c>
    </row>
    <row r="106" spans="1:10">
      <c r="A106">
        <v>104</v>
      </c>
      <c r="B106" s="3" t="s">
        <v>406</v>
      </c>
      <c r="C106" s="3" t="s">
        <v>441</v>
      </c>
      <c r="D106" s="3" t="s">
        <v>43</v>
      </c>
      <c r="E106" s="5">
        <v>57200</v>
      </c>
      <c r="F106" s="3" t="s">
        <v>450</v>
      </c>
      <c r="G106" s="3" t="s">
        <v>451</v>
      </c>
      <c r="H106" s="3" t="s">
        <v>451</v>
      </c>
      <c r="I106" s="3" t="s">
        <v>451</v>
      </c>
      <c r="J106" s="3" t="s">
        <v>422</v>
      </c>
    </row>
    <row r="107" spans="1:10">
      <c r="A107">
        <v>105</v>
      </c>
      <c r="B107" s="3" t="s">
        <v>406</v>
      </c>
      <c r="C107" s="3" t="s">
        <v>442</v>
      </c>
      <c r="D107" s="3" t="s">
        <v>43</v>
      </c>
      <c r="E107" s="5">
        <v>46200</v>
      </c>
      <c r="F107" s="3" t="s">
        <v>452</v>
      </c>
      <c r="G107" s="3" t="s">
        <v>451</v>
      </c>
      <c r="H107" s="3" t="s">
        <v>451</v>
      </c>
      <c r="I107" s="3" t="s">
        <v>451</v>
      </c>
      <c r="J107" s="3" t="s">
        <v>422</v>
      </c>
    </row>
    <row r="108" spans="1:10">
      <c r="A108">
        <v>106</v>
      </c>
      <c r="B108" s="3" t="s">
        <v>406</v>
      </c>
      <c r="C108" s="3" t="s">
        <v>453</v>
      </c>
      <c r="D108" s="3" t="s">
        <v>43</v>
      </c>
      <c r="E108" s="5">
        <v>37400</v>
      </c>
      <c r="F108" s="3" t="s">
        <v>454</v>
      </c>
      <c r="G108" s="3" t="s">
        <v>451</v>
      </c>
      <c r="H108" s="3" t="s">
        <v>451</v>
      </c>
      <c r="I108" s="3" t="s">
        <v>451</v>
      </c>
      <c r="J108" s="3" t="s">
        <v>422</v>
      </c>
    </row>
    <row r="109" spans="1:10">
      <c r="A109">
        <v>107</v>
      </c>
      <c r="B109" s="3" t="s">
        <v>406</v>
      </c>
      <c r="C109" s="3" t="s">
        <v>455</v>
      </c>
      <c r="D109" s="3" t="s">
        <v>43</v>
      </c>
      <c r="E109" s="5">
        <v>33000</v>
      </c>
      <c r="F109" s="3" t="s">
        <v>448</v>
      </c>
      <c r="G109" s="3" t="s">
        <v>419</v>
      </c>
      <c r="H109" s="3" t="s">
        <v>451</v>
      </c>
      <c r="I109" s="3" t="s">
        <v>451</v>
      </c>
      <c r="J109" s="3" t="s">
        <v>422</v>
      </c>
    </row>
    <row r="110" spans="1:10">
      <c r="A110">
        <v>108</v>
      </c>
      <c r="B110" s="3" t="s">
        <v>406</v>
      </c>
      <c r="C110" s="3" t="s">
        <v>456</v>
      </c>
      <c r="D110" s="3" t="s">
        <v>43</v>
      </c>
      <c r="E110" s="5">
        <v>32890</v>
      </c>
      <c r="F110" s="3" t="s">
        <v>454</v>
      </c>
      <c r="G110" s="3" t="s">
        <v>446</v>
      </c>
      <c r="H110" s="3" t="s">
        <v>451</v>
      </c>
      <c r="I110" s="3" t="s">
        <v>451</v>
      </c>
      <c r="J110" s="3" t="s">
        <v>459</v>
      </c>
    </row>
    <row r="111" spans="1:10">
      <c r="A111">
        <v>109</v>
      </c>
      <c r="B111" s="3" t="s">
        <v>406</v>
      </c>
      <c r="C111" s="3" t="s">
        <v>461</v>
      </c>
      <c r="D111" s="3" t="s">
        <v>43</v>
      </c>
      <c r="E111" s="5">
        <v>55000</v>
      </c>
      <c r="F111" s="3" t="s">
        <v>466</v>
      </c>
      <c r="G111" s="3" t="s">
        <v>422</v>
      </c>
      <c r="H111" s="3" t="s">
        <v>470</v>
      </c>
      <c r="I111" s="3" t="s">
        <v>451</v>
      </c>
      <c r="J111" s="3" t="s">
        <v>459</v>
      </c>
    </row>
    <row r="112" spans="1:10">
      <c r="A112">
        <v>110</v>
      </c>
      <c r="B112" s="3" t="s">
        <v>406</v>
      </c>
      <c r="C112" s="3" t="s">
        <v>462</v>
      </c>
      <c r="D112" s="3" t="s">
        <v>43</v>
      </c>
      <c r="E112" s="5">
        <v>46200</v>
      </c>
      <c r="F112" s="3" t="s">
        <v>467</v>
      </c>
      <c r="G112" s="3" t="s">
        <v>422</v>
      </c>
      <c r="H112" s="3" t="s">
        <v>471</v>
      </c>
      <c r="I112" s="3" t="s">
        <v>451</v>
      </c>
      <c r="J112" s="3" t="s">
        <v>459</v>
      </c>
    </row>
    <row r="113" spans="1:10">
      <c r="A113">
        <v>111</v>
      </c>
      <c r="B113" s="3" t="s">
        <v>406</v>
      </c>
      <c r="C113" s="3" t="s">
        <v>463</v>
      </c>
      <c r="D113" s="3" t="s">
        <v>43</v>
      </c>
      <c r="E113" s="5">
        <v>37400</v>
      </c>
      <c r="F113" s="3" t="s">
        <v>454</v>
      </c>
      <c r="G113" s="3" t="s">
        <v>422</v>
      </c>
      <c r="H113" s="3" t="s">
        <v>472</v>
      </c>
      <c r="I113" s="3" t="s">
        <v>451</v>
      </c>
      <c r="J113" s="3" t="s">
        <v>459</v>
      </c>
    </row>
    <row r="114" spans="1:10">
      <c r="A114">
        <v>112</v>
      </c>
      <c r="B114" s="3" t="s">
        <v>406</v>
      </c>
      <c r="C114" s="3" t="s">
        <v>464</v>
      </c>
      <c r="D114" s="3" t="s">
        <v>43</v>
      </c>
      <c r="E114" s="5">
        <v>26400</v>
      </c>
      <c r="F114" s="3" t="s">
        <v>468</v>
      </c>
      <c r="G114" s="3" t="s">
        <v>422</v>
      </c>
      <c r="H114" s="3" t="s">
        <v>473</v>
      </c>
      <c r="I114" s="3" t="s">
        <v>475</v>
      </c>
      <c r="J114" s="3" t="s">
        <v>459</v>
      </c>
    </row>
    <row r="115" spans="1:10">
      <c r="A115">
        <v>113</v>
      </c>
      <c r="B115" s="3" t="s">
        <v>406</v>
      </c>
      <c r="C115" s="3" t="s">
        <v>465</v>
      </c>
      <c r="D115" s="3" t="s">
        <v>43</v>
      </c>
      <c r="E115" s="5">
        <v>20900</v>
      </c>
      <c r="F115" s="3" t="s">
        <v>469</v>
      </c>
      <c r="G115" s="3" t="s">
        <v>422</v>
      </c>
      <c r="H115" s="3" t="s">
        <v>474</v>
      </c>
      <c r="I115" s="3" t="s">
        <v>475</v>
      </c>
      <c r="J115" s="3" t="s">
        <v>459</v>
      </c>
    </row>
    <row r="116" spans="1:10">
      <c r="A116">
        <v>114</v>
      </c>
      <c r="B116" s="3" t="s">
        <v>406</v>
      </c>
      <c r="C116" s="3" t="s">
        <v>476</v>
      </c>
      <c r="D116" s="3" t="s">
        <v>43</v>
      </c>
      <c r="E116" s="5">
        <v>29700</v>
      </c>
      <c r="F116" s="3" t="s">
        <v>477</v>
      </c>
      <c r="G116" s="3" t="s">
        <v>422</v>
      </c>
      <c r="H116" s="3" t="s">
        <v>478</v>
      </c>
      <c r="I116" s="3" t="s">
        <v>479</v>
      </c>
      <c r="J116" s="3" t="s">
        <v>480</v>
      </c>
    </row>
    <row r="117" spans="1:10">
      <c r="A117">
        <v>115</v>
      </c>
      <c r="B117" s="3" t="s">
        <v>406</v>
      </c>
      <c r="C117" s="3" t="s">
        <v>481</v>
      </c>
      <c r="D117" s="3" t="s">
        <v>43</v>
      </c>
      <c r="E117" s="5">
        <v>16500</v>
      </c>
      <c r="F117" s="3" t="s">
        <v>449</v>
      </c>
      <c r="G117" s="3" t="s">
        <v>422</v>
      </c>
      <c r="H117" s="3" t="s">
        <v>482</v>
      </c>
      <c r="I117" s="3" t="s">
        <v>483</v>
      </c>
      <c r="J117" s="3" t="s">
        <v>480</v>
      </c>
    </row>
    <row r="118" spans="1:10">
      <c r="A118">
        <v>116</v>
      </c>
      <c r="B118" s="3" t="s">
        <v>406</v>
      </c>
      <c r="C118" s="3" t="s">
        <v>484</v>
      </c>
      <c r="D118" s="3" t="s">
        <v>43</v>
      </c>
      <c r="E118" s="5">
        <v>34650</v>
      </c>
      <c r="F118" s="3" t="s">
        <v>467</v>
      </c>
      <c r="G118" s="3" t="s">
        <v>422</v>
      </c>
      <c r="H118" s="3" t="s">
        <v>485</v>
      </c>
      <c r="I118" s="3" t="s">
        <v>486</v>
      </c>
      <c r="J118" s="3" t="s">
        <v>487</v>
      </c>
    </row>
    <row r="119" spans="1:10">
      <c r="A119">
        <v>117</v>
      </c>
      <c r="B119" s="3" t="s">
        <v>406</v>
      </c>
      <c r="C119" s="3" t="s">
        <v>488</v>
      </c>
      <c r="D119" s="3" t="s">
        <v>43</v>
      </c>
      <c r="E119" s="5">
        <v>29700</v>
      </c>
      <c r="F119" s="3" t="s">
        <v>454</v>
      </c>
      <c r="G119" s="3" t="s">
        <v>422</v>
      </c>
      <c r="H119" s="3" t="s">
        <v>489</v>
      </c>
      <c r="I119" s="3" t="s">
        <v>483</v>
      </c>
      <c r="J119" s="3" t="s">
        <v>487</v>
      </c>
    </row>
    <row r="120" spans="1:10">
      <c r="A120">
        <v>118</v>
      </c>
      <c r="B120" s="3" t="s">
        <v>406</v>
      </c>
      <c r="C120" s="3" t="s">
        <v>490</v>
      </c>
      <c r="D120" s="3" t="s">
        <v>43</v>
      </c>
      <c r="E120" s="5">
        <v>34650</v>
      </c>
      <c r="F120" s="3" t="s">
        <v>466</v>
      </c>
      <c r="G120" s="3" t="s">
        <v>492</v>
      </c>
      <c r="H120" s="3" t="s">
        <v>422</v>
      </c>
      <c r="I120" s="3" t="s">
        <v>494</v>
      </c>
      <c r="J120" s="3" t="s">
        <v>495</v>
      </c>
    </row>
    <row r="121" spans="1:10">
      <c r="A121">
        <v>119</v>
      </c>
      <c r="B121" s="3" t="s">
        <v>406</v>
      </c>
      <c r="C121" s="3" t="s">
        <v>491</v>
      </c>
      <c r="D121" s="3" t="s">
        <v>43</v>
      </c>
      <c r="E121" s="5">
        <v>29700</v>
      </c>
      <c r="F121" s="3" t="s">
        <v>467</v>
      </c>
      <c r="G121" s="3" t="s">
        <v>493</v>
      </c>
      <c r="H121" s="3" t="s">
        <v>422</v>
      </c>
      <c r="I121" s="3" t="s">
        <v>475</v>
      </c>
      <c r="J121" s="3" t="s">
        <v>495</v>
      </c>
    </row>
    <row r="122" spans="1:10">
      <c r="A122">
        <v>120</v>
      </c>
      <c r="B122" s="3" t="s">
        <v>406</v>
      </c>
      <c r="C122" s="3" t="s">
        <v>496</v>
      </c>
      <c r="D122" s="3" t="s">
        <v>43</v>
      </c>
      <c r="E122" s="5">
        <v>11990</v>
      </c>
      <c r="F122" s="3" t="s">
        <v>497</v>
      </c>
      <c r="G122" s="3" t="s">
        <v>498</v>
      </c>
      <c r="H122" s="3" t="s">
        <v>499</v>
      </c>
      <c r="I122" s="3" t="s">
        <v>500</v>
      </c>
      <c r="J122" s="3" t="s">
        <v>422</v>
      </c>
    </row>
    <row r="123" spans="1:10">
      <c r="A123">
        <v>121</v>
      </c>
      <c r="B123" s="3" t="s">
        <v>501</v>
      </c>
      <c r="C123" s="3" t="s">
        <v>502</v>
      </c>
      <c r="D123" s="3" t="s">
        <v>503</v>
      </c>
      <c r="E123" s="5">
        <v>125000</v>
      </c>
      <c r="F123" s="3" t="s">
        <v>403</v>
      </c>
      <c r="G123" s="3" t="s">
        <v>404</v>
      </c>
      <c r="H123" s="3" t="s">
        <v>451</v>
      </c>
      <c r="I123" s="3" t="s">
        <v>451</v>
      </c>
      <c r="J123" s="3" t="s">
        <v>506</v>
      </c>
    </row>
    <row r="124" spans="1:10">
      <c r="A124">
        <v>122</v>
      </c>
      <c r="B124" s="3" t="s">
        <v>501</v>
      </c>
      <c r="C124" s="3" t="s">
        <v>504</v>
      </c>
      <c r="D124" s="3" t="s">
        <v>503</v>
      </c>
      <c r="E124" s="5">
        <v>95000</v>
      </c>
      <c r="F124" s="3" t="s">
        <v>403</v>
      </c>
      <c r="G124" s="3" t="s">
        <v>404</v>
      </c>
      <c r="H124" s="3" t="s">
        <v>451</v>
      </c>
      <c r="I124" s="3" t="s">
        <v>451</v>
      </c>
      <c r="J124" s="3" t="s">
        <v>507</v>
      </c>
    </row>
    <row r="125" spans="1:10">
      <c r="A125">
        <v>123</v>
      </c>
      <c r="B125" s="3" t="s">
        <v>501</v>
      </c>
      <c r="C125" s="3" t="s">
        <v>505</v>
      </c>
      <c r="D125" s="3" t="s">
        <v>503</v>
      </c>
      <c r="E125" s="5">
        <v>75000</v>
      </c>
      <c r="F125" s="3" t="s">
        <v>403</v>
      </c>
      <c r="G125" s="3" t="s">
        <v>404</v>
      </c>
      <c r="H125" s="3" t="s">
        <v>451</v>
      </c>
      <c r="I125" s="3" t="s">
        <v>451</v>
      </c>
      <c r="J125" s="3" t="s">
        <v>422</v>
      </c>
    </row>
    <row r="126" spans="1:10">
      <c r="A126">
        <v>124</v>
      </c>
      <c r="B126" s="3" t="s">
        <v>501</v>
      </c>
      <c r="C126" s="3" t="s">
        <v>508</v>
      </c>
      <c r="D126" s="3" t="s">
        <v>503</v>
      </c>
      <c r="E126" s="5">
        <v>55000</v>
      </c>
      <c r="F126" s="3" t="s">
        <v>426</v>
      </c>
      <c r="G126" s="3" t="s">
        <v>404</v>
      </c>
      <c r="H126" s="3" t="s">
        <v>451</v>
      </c>
      <c r="I126" s="3" t="s">
        <v>451</v>
      </c>
      <c r="J126" s="3" t="s">
        <v>422</v>
      </c>
    </row>
    <row r="127" spans="1:10">
      <c r="A127">
        <v>125</v>
      </c>
      <c r="B127" s="3" t="s">
        <v>501</v>
      </c>
      <c r="C127" s="3" t="s">
        <v>509</v>
      </c>
      <c r="D127" s="3" t="s">
        <v>563</v>
      </c>
      <c r="E127" s="5">
        <v>100000</v>
      </c>
      <c r="F127" s="3" t="s">
        <v>403</v>
      </c>
      <c r="G127" s="3" t="s">
        <v>404</v>
      </c>
      <c r="H127" s="3" t="s">
        <v>451</v>
      </c>
      <c r="I127" s="3" t="s">
        <v>451</v>
      </c>
      <c r="J127" s="3" t="s">
        <v>521</v>
      </c>
    </row>
    <row r="128" spans="1:10">
      <c r="A128">
        <v>126</v>
      </c>
      <c r="B128" s="3" t="s">
        <v>501</v>
      </c>
      <c r="C128" s="3" t="s">
        <v>510</v>
      </c>
      <c r="D128" s="3" t="s">
        <v>563</v>
      </c>
      <c r="E128" s="5">
        <v>79000</v>
      </c>
      <c r="F128" s="3" t="s">
        <v>519</v>
      </c>
      <c r="G128" s="3" t="s">
        <v>404</v>
      </c>
      <c r="H128" s="3" t="s">
        <v>451</v>
      </c>
      <c r="I128" s="3" t="s">
        <v>451</v>
      </c>
      <c r="J128" s="3" t="s">
        <v>520</v>
      </c>
    </row>
    <row r="129" spans="1:10">
      <c r="A129">
        <v>127</v>
      </c>
      <c r="B129" s="3" t="s">
        <v>501</v>
      </c>
      <c r="C129" s="3" t="s">
        <v>511</v>
      </c>
      <c r="D129" s="3" t="s">
        <v>563</v>
      </c>
      <c r="E129" s="5">
        <v>69000</v>
      </c>
      <c r="F129" s="3" t="s">
        <v>522</v>
      </c>
      <c r="G129" s="3" t="s">
        <v>404</v>
      </c>
      <c r="H129" s="3" t="s">
        <v>451</v>
      </c>
      <c r="I129" s="3" t="s">
        <v>451</v>
      </c>
      <c r="J129" s="3" t="s">
        <v>523</v>
      </c>
    </row>
    <row r="130" spans="1:10">
      <c r="A130">
        <v>128</v>
      </c>
      <c r="B130" s="3" t="s">
        <v>501</v>
      </c>
      <c r="C130" s="3" t="s">
        <v>512</v>
      </c>
      <c r="D130" s="3" t="s">
        <v>563</v>
      </c>
      <c r="E130" s="5">
        <v>69000</v>
      </c>
      <c r="F130" s="3" t="s">
        <v>522</v>
      </c>
      <c r="G130" s="3" t="s">
        <v>404</v>
      </c>
      <c r="H130" s="3" t="s">
        <v>451</v>
      </c>
      <c r="I130" s="3" t="s">
        <v>451</v>
      </c>
      <c r="J130" s="3" t="s">
        <v>524</v>
      </c>
    </row>
    <row r="131" spans="1:10">
      <c r="A131">
        <v>129</v>
      </c>
      <c r="B131" s="3" t="s">
        <v>501</v>
      </c>
      <c r="C131" s="3" t="s">
        <v>513</v>
      </c>
      <c r="D131" s="3" t="s">
        <v>563</v>
      </c>
      <c r="E131" s="5">
        <v>110000</v>
      </c>
      <c r="F131" s="3" t="s">
        <v>526</v>
      </c>
      <c r="G131" s="3" t="s">
        <v>422</v>
      </c>
      <c r="H131" s="3" t="s">
        <v>451</v>
      </c>
      <c r="I131" s="3" t="s">
        <v>451</v>
      </c>
      <c r="J131" s="3" t="s">
        <v>422</v>
      </c>
    </row>
    <row r="132" spans="1:10">
      <c r="A132">
        <v>130</v>
      </c>
      <c r="B132" s="3" t="s">
        <v>501</v>
      </c>
      <c r="C132" s="3" t="s">
        <v>514</v>
      </c>
      <c r="D132" s="3" t="s">
        <v>563</v>
      </c>
      <c r="E132" s="5">
        <v>88000</v>
      </c>
      <c r="F132" s="3" t="s">
        <v>525</v>
      </c>
      <c r="G132" s="3" t="s">
        <v>422</v>
      </c>
      <c r="H132" s="3" t="s">
        <v>451</v>
      </c>
      <c r="I132" s="3" t="s">
        <v>451</v>
      </c>
      <c r="J132" s="3" t="s">
        <v>422</v>
      </c>
    </row>
    <row r="133" spans="1:10">
      <c r="A133">
        <v>131</v>
      </c>
      <c r="B133" s="3" t="s">
        <v>501</v>
      </c>
      <c r="C133" s="3" t="s">
        <v>515</v>
      </c>
      <c r="D133" s="3" t="s">
        <v>563</v>
      </c>
      <c r="E133" s="5">
        <v>75900</v>
      </c>
      <c r="F133" s="3" t="s">
        <v>527</v>
      </c>
      <c r="G133" s="3" t="s">
        <v>422</v>
      </c>
      <c r="H133" s="3" t="s">
        <v>451</v>
      </c>
      <c r="I133" s="3" t="s">
        <v>451</v>
      </c>
      <c r="J133" s="3" t="s">
        <v>590</v>
      </c>
    </row>
    <row r="134" spans="1:10">
      <c r="A134">
        <v>132</v>
      </c>
      <c r="B134" s="3" t="s">
        <v>501</v>
      </c>
      <c r="C134" s="3" t="s">
        <v>516</v>
      </c>
      <c r="D134" s="3" t="s">
        <v>563</v>
      </c>
      <c r="E134" s="5">
        <v>65890</v>
      </c>
      <c r="F134" s="3" t="s">
        <v>530</v>
      </c>
      <c r="G134" s="3" t="s">
        <v>422</v>
      </c>
      <c r="H134" s="3" t="s">
        <v>451</v>
      </c>
      <c r="I134" s="3" t="s">
        <v>451</v>
      </c>
      <c r="J134" s="3" t="s">
        <v>589</v>
      </c>
    </row>
    <row r="135" spans="1:10">
      <c r="A135">
        <v>133</v>
      </c>
      <c r="B135" s="3" t="s">
        <v>501</v>
      </c>
      <c r="C135" s="3" t="s">
        <v>517</v>
      </c>
      <c r="D135" s="3" t="s">
        <v>563</v>
      </c>
      <c r="E135" s="5">
        <v>56100</v>
      </c>
      <c r="F135" s="3" t="s">
        <v>528</v>
      </c>
      <c r="G135" s="3" t="s">
        <v>422</v>
      </c>
      <c r="H135" s="3" t="s">
        <v>451</v>
      </c>
      <c r="I135" s="3" t="s">
        <v>451</v>
      </c>
      <c r="J135" s="3" t="s">
        <v>589</v>
      </c>
    </row>
    <row r="136" spans="1:10">
      <c r="A136">
        <v>134</v>
      </c>
      <c r="B136" s="3" t="s">
        <v>501</v>
      </c>
      <c r="C136" s="3" t="s">
        <v>518</v>
      </c>
      <c r="D136" s="3" t="s">
        <v>563</v>
      </c>
      <c r="E136" s="5">
        <v>50000</v>
      </c>
      <c r="F136" s="3" t="s">
        <v>427</v>
      </c>
      <c r="G136" s="3" t="s">
        <v>422</v>
      </c>
      <c r="H136" s="3" t="s">
        <v>451</v>
      </c>
      <c r="I136" s="3" t="s">
        <v>451</v>
      </c>
      <c r="J136" s="3" t="s">
        <v>422</v>
      </c>
    </row>
    <row r="137" spans="1:10">
      <c r="A137">
        <v>135</v>
      </c>
      <c r="B137" s="3" t="s">
        <v>501</v>
      </c>
      <c r="C137" s="3" t="s">
        <v>532</v>
      </c>
      <c r="D137" s="3" t="s">
        <v>563</v>
      </c>
      <c r="E137" s="5">
        <v>49775</v>
      </c>
      <c r="F137" s="3" t="s">
        <v>531</v>
      </c>
      <c r="G137" s="3" t="s">
        <v>422</v>
      </c>
      <c r="H137" s="3" t="s">
        <v>572</v>
      </c>
      <c r="I137" s="3" t="s">
        <v>451</v>
      </c>
      <c r="J137" s="3" t="s">
        <v>529</v>
      </c>
    </row>
    <row r="138" spans="1:10">
      <c r="A138">
        <v>136</v>
      </c>
      <c r="B138" s="3" t="s">
        <v>501</v>
      </c>
      <c r="C138" s="3" t="s">
        <v>533</v>
      </c>
      <c r="D138" s="3" t="s">
        <v>563</v>
      </c>
      <c r="E138" s="5">
        <v>47575</v>
      </c>
      <c r="F138" s="3" t="s">
        <v>531</v>
      </c>
      <c r="G138" s="3" t="s">
        <v>422</v>
      </c>
      <c r="H138" s="3" t="s">
        <v>572</v>
      </c>
      <c r="I138" s="3" t="s">
        <v>451</v>
      </c>
      <c r="J138" s="3" t="s">
        <v>529</v>
      </c>
    </row>
    <row r="139" spans="1:10">
      <c r="A139">
        <v>137</v>
      </c>
      <c r="B139" s="3" t="s">
        <v>501</v>
      </c>
      <c r="C139" s="3" t="s">
        <v>534</v>
      </c>
      <c r="D139" s="3" t="s">
        <v>563</v>
      </c>
      <c r="E139" s="5">
        <v>43175</v>
      </c>
      <c r="F139" s="3" t="s">
        <v>531</v>
      </c>
      <c r="G139" s="3" t="s">
        <v>422</v>
      </c>
      <c r="H139" s="3" t="s">
        <v>572</v>
      </c>
      <c r="I139" s="3" t="s">
        <v>451</v>
      </c>
      <c r="J139" s="3" t="s">
        <v>422</v>
      </c>
    </row>
    <row r="140" spans="1:10">
      <c r="A140">
        <v>138</v>
      </c>
      <c r="B140" s="3" t="s">
        <v>501</v>
      </c>
      <c r="C140" s="3" t="s">
        <v>535</v>
      </c>
      <c r="D140" s="3" t="s">
        <v>563</v>
      </c>
      <c r="E140" s="5">
        <v>47000</v>
      </c>
      <c r="F140" s="3" t="s">
        <v>573</v>
      </c>
      <c r="G140" s="3" t="s">
        <v>446</v>
      </c>
      <c r="H140" s="3" t="s">
        <v>451</v>
      </c>
      <c r="I140" s="3" t="s">
        <v>451</v>
      </c>
      <c r="J140" s="3" t="s">
        <v>574</v>
      </c>
    </row>
    <row r="141" spans="1:10">
      <c r="A141">
        <v>139</v>
      </c>
      <c r="B141" s="3" t="s">
        <v>501</v>
      </c>
      <c r="C141" s="3" t="s">
        <v>536</v>
      </c>
      <c r="D141" s="3" t="s">
        <v>563</v>
      </c>
      <c r="E141" s="5">
        <v>42350</v>
      </c>
      <c r="F141" s="3" t="s">
        <v>577</v>
      </c>
      <c r="G141" s="3" t="s">
        <v>579</v>
      </c>
      <c r="H141" s="3" t="s">
        <v>451</v>
      </c>
      <c r="I141" s="3" t="s">
        <v>494</v>
      </c>
      <c r="J141" s="3" t="s">
        <v>578</v>
      </c>
    </row>
    <row r="142" spans="1:10">
      <c r="A142">
        <v>140</v>
      </c>
      <c r="B142" s="3" t="s">
        <v>501</v>
      </c>
      <c r="C142" s="3" t="s">
        <v>537</v>
      </c>
      <c r="D142" s="3" t="s">
        <v>563</v>
      </c>
      <c r="E142" s="5">
        <v>50000</v>
      </c>
      <c r="F142" s="3" t="s">
        <v>584</v>
      </c>
      <c r="G142" s="3" t="s">
        <v>422</v>
      </c>
      <c r="H142" s="3" t="s">
        <v>451</v>
      </c>
      <c r="I142" s="3" t="s">
        <v>451</v>
      </c>
      <c r="J142" s="3" t="s">
        <v>585</v>
      </c>
    </row>
    <row r="143" spans="1:10">
      <c r="A143">
        <v>141</v>
      </c>
      <c r="B143" s="3" t="s">
        <v>501</v>
      </c>
      <c r="C143" s="3" t="s">
        <v>538</v>
      </c>
      <c r="D143" s="3" t="s">
        <v>563</v>
      </c>
      <c r="E143" s="5">
        <v>51700</v>
      </c>
      <c r="F143" s="3" t="s">
        <v>588</v>
      </c>
      <c r="G143" s="3" t="s">
        <v>422</v>
      </c>
      <c r="H143" s="3" t="s">
        <v>451</v>
      </c>
      <c r="I143" s="3" t="s">
        <v>451</v>
      </c>
      <c r="J143" s="3" t="s">
        <v>529</v>
      </c>
    </row>
    <row r="144" spans="1:10">
      <c r="A144">
        <v>142</v>
      </c>
      <c r="B144" s="3" t="s">
        <v>501</v>
      </c>
      <c r="C144" s="3" t="s">
        <v>539</v>
      </c>
      <c r="D144" s="3" t="s">
        <v>563</v>
      </c>
      <c r="E144" s="5">
        <v>41000</v>
      </c>
      <c r="F144" s="3" t="s">
        <v>575</v>
      </c>
      <c r="G144" s="3" t="s">
        <v>446</v>
      </c>
      <c r="H144" s="3" t="s">
        <v>451</v>
      </c>
      <c r="I144" s="3" t="s">
        <v>451</v>
      </c>
      <c r="J144" s="3" t="s">
        <v>574</v>
      </c>
    </row>
    <row r="145" spans="1:10">
      <c r="A145">
        <v>143</v>
      </c>
      <c r="B145" s="3" t="s">
        <v>501</v>
      </c>
      <c r="C145" s="3" t="s">
        <v>540</v>
      </c>
      <c r="D145" s="3" t="s">
        <v>563</v>
      </c>
      <c r="E145" s="5">
        <v>45100</v>
      </c>
      <c r="F145" s="3" t="s">
        <v>575</v>
      </c>
      <c r="G145" s="3" t="s">
        <v>422</v>
      </c>
      <c r="H145" s="3" t="s">
        <v>451</v>
      </c>
      <c r="I145" s="3" t="s">
        <v>451</v>
      </c>
      <c r="J145" s="3" t="s">
        <v>591</v>
      </c>
    </row>
    <row r="146" spans="1:10">
      <c r="A146">
        <v>144</v>
      </c>
      <c r="B146" s="3" t="s">
        <v>501</v>
      </c>
      <c r="C146" s="3" t="s">
        <v>542</v>
      </c>
      <c r="D146" s="3" t="s">
        <v>563</v>
      </c>
      <c r="E146" s="5">
        <v>47575</v>
      </c>
      <c r="F146" s="3" t="s">
        <v>575</v>
      </c>
      <c r="G146" s="3" t="s">
        <v>422</v>
      </c>
      <c r="H146" s="3" t="s">
        <v>572</v>
      </c>
      <c r="I146" s="3" t="s">
        <v>451</v>
      </c>
      <c r="J146" s="3" t="s">
        <v>422</v>
      </c>
    </row>
    <row r="147" spans="1:10">
      <c r="A147">
        <v>145</v>
      </c>
      <c r="B147" s="3" t="s">
        <v>501</v>
      </c>
      <c r="C147" s="3" t="s">
        <v>543</v>
      </c>
      <c r="D147" s="3" t="s">
        <v>563</v>
      </c>
      <c r="E147" s="5">
        <v>42075</v>
      </c>
      <c r="F147" s="3" t="s">
        <v>575</v>
      </c>
      <c r="G147" s="3" t="s">
        <v>422</v>
      </c>
      <c r="H147" s="3" t="s">
        <v>592</v>
      </c>
      <c r="I147" s="3" t="s">
        <v>451</v>
      </c>
      <c r="J147" s="3" t="s">
        <v>422</v>
      </c>
    </row>
    <row r="148" spans="1:10">
      <c r="A148">
        <v>146</v>
      </c>
      <c r="B148" s="3" t="s">
        <v>501</v>
      </c>
      <c r="C148" s="3" t="s">
        <v>541</v>
      </c>
      <c r="D148" s="3" t="s">
        <v>563</v>
      </c>
      <c r="E148" s="5">
        <v>39930</v>
      </c>
      <c r="F148" s="3" t="s">
        <v>575</v>
      </c>
      <c r="G148" s="3" t="s">
        <v>422</v>
      </c>
      <c r="H148" s="3" t="s">
        <v>593</v>
      </c>
      <c r="I148" s="3" t="s">
        <v>451</v>
      </c>
      <c r="J148" s="3" t="s">
        <v>422</v>
      </c>
    </row>
    <row r="149" spans="1:10">
      <c r="A149">
        <v>147</v>
      </c>
      <c r="B149" s="3" t="s">
        <v>501</v>
      </c>
      <c r="C149" s="3" t="s">
        <v>544</v>
      </c>
      <c r="D149" s="3" t="s">
        <v>563</v>
      </c>
      <c r="E149" s="5">
        <v>42350</v>
      </c>
      <c r="F149" s="3" t="s">
        <v>575</v>
      </c>
      <c r="G149" s="3" t="s">
        <v>422</v>
      </c>
      <c r="H149" s="3" t="s">
        <v>594</v>
      </c>
      <c r="I149" s="3" t="s">
        <v>451</v>
      </c>
      <c r="J149" s="3" t="s">
        <v>595</v>
      </c>
    </row>
    <row r="150" spans="1:10">
      <c r="A150">
        <v>148</v>
      </c>
      <c r="B150" s="3" t="s">
        <v>501</v>
      </c>
      <c r="C150" s="3" t="s">
        <v>545</v>
      </c>
      <c r="D150" s="3" t="s">
        <v>563</v>
      </c>
      <c r="E150" s="5">
        <v>34650</v>
      </c>
      <c r="F150" s="3" t="s">
        <v>575</v>
      </c>
      <c r="G150" s="3" t="s">
        <v>580</v>
      </c>
      <c r="H150" s="3" t="s">
        <v>451</v>
      </c>
      <c r="I150" s="3" t="s">
        <v>581</v>
      </c>
      <c r="J150" s="3" t="s">
        <v>578</v>
      </c>
    </row>
    <row r="151" spans="1:10">
      <c r="A151">
        <v>149</v>
      </c>
      <c r="B151" s="3" t="s">
        <v>501</v>
      </c>
      <c r="C151" s="3" t="s">
        <v>546</v>
      </c>
      <c r="D151" s="3" t="s">
        <v>563</v>
      </c>
      <c r="E151" s="5">
        <v>46200</v>
      </c>
      <c r="F151" s="3" t="s">
        <v>466</v>
      </c>
      <c r="G151" s="3" t="s">
        <v>422</v>
      </c>
      <c r="H151" s="3" t="s">
        <v>451</v>
      </c>
      <c r="I151" s="3" t="s">
        <v>451</v>
      </c>
      <c r="J151" s="3" t="s">
        <v>589</v>
      </c>
    </row>
    <row r="152" spans="1:10">
      <c r="A152">
        <v>150</v>
      </c>
      <c r="B152" s="3" t="s">
        <v>501</v>
      </c>
      <c r="C152" s="3" t="s">
        <v>547</v>
      </c>
      <c r="D152" s="3" t="s">
        <v>563</v>
      </c>
      <c r="E152" s="5">
        <v>44000</v>
      </c>
      <c r="F152" s="3" t="s">
        <v>466</v>
      </c>
      <c r="G152" s="3" t="s">
        <v>422</v>
      </c>
      <c r="H152" s="3" t="s">
        <v>451</v>
      </c>
      <c r="I152" s="3" t="s">
        <v>451</v>
      </c>
      <c r="J152" s="3" t="s">
        <v>597</v>
      </c>
    </row>
    <row r="153" spans="1:10">
      <c r="A153">
        <v>151</v>
      </c>
      <c r="B153" s="3" t="s">
        <v>501</v>
      </c>
      <c r="C153" s="3" t="s">
        <v>548</v>
      </c>
      <c r="D153" s="3" t="s">
        <v>563</v>
      </c>
      <c r="E153" s="5">
        <v>43000</v>
      </c>
      <c r="F153" s="3" t="s">
        <v>586</v>
      </c>
      <c r="G153" s="3" t="s">
        <v>422</v>
      </c>
      <c r="H153" s="3" t="s">
        <v>451</v>
      </c>
      <c r="I153" s="3" t="s">
        <v>451</v>
      </c>
      <c r="J153" s="3" t="s">
        <v>587</v>
      </c>
    </row>
    <row r="154" spans="1:10">
      <c r="A154">
        <v>152</v>
      </c>
      <c r="B154" s="3" t="s">
        <v>501</v>
      </c>
      <c r="C154" s="3" t="s">
        <v>549</v>
      </c>
      <c r="D154" s="3" t="s">
        <v>563</v>
      </c>
      <c r="E154" s="5">
        <v>33000</v>
      </c>
      <c r="F154" s="3" t="s">
        <v>586</v>
      </c>
      <c r="G154" s="3" t="s">
        <v>422</v>
      </c>
      <c r="H154" s="3" t="s">
        <v>451</v>
      </c>
      <c r="I154" s="3" t="s">
        <v>451</v>
      </c>
      <c r="J154" s="3" t="s">
        <v>587</v>
      </c>
    </row>
    <row r="155" spans="1:10">
      <c r="A155">
        <v>153</v>
      </c>
      <c r="B155" s="3" t="s">
        <v>501</v>
      </c>
      <c r="C155" s="3" t="s">
        <v>550</v>
      </c>
      <c r="D155" s="3" t="s">
        <v>563</v>
      </c>
      <c r="E155" s="5">
        <v>38500</v>
      </c>
      <c r="F155" s="3" t="s">
        <v>586</v>
      </c>
      <c r="G155" s="3" t="s">
        <v>422</v>
      </c>
      <c r="H155" s="3" t="s">
        <v>451</v>
      </c>
      <c r="I155" s="3" t="s">
        <v>451</v>
      </c>
      <c r="J155" s="3" t="s">
        <v>591</v>
      </c>
    </row>
    <row r="156" spans="1:10">
      <c r="A156">
        <v>154</v>
      </c>
      <c r="B156" s="3" t="s">
        <v>501</v>
      </c>
      <c r="C156" s="3" t="s">
        <v>551</v>
      </c>
      <c r="D156" s="3" t="s">
        <v>563</v>
      </c>
      <c r="E156" s="5">
        <v>34650</v>
      </c>
      <c r="F156" s="3" t="s">
        <v>586</v>
      </c>
      <c r="G156" s="3" t="s">
        <v>422</v>
      </c>
      <c r="H156" s="3" t="s">
        <v>596</v>
      </c>
      <c r="I156" s="3" t="s">
        <v>451</v>
      </c>
      <c r="J156" s="3" t="s">
        <v>595</v>
      </c>
    </row>
    <row r="157" spans="1:10">
      <c r="A157">
        <v>155</v>
      </c>
      <c r="B157" s="3" t="s">
        <v>501</v>
      </c>
      <c r="C157" s="3" t="s">
        <v>552</v>
      </c>
      <c r="D157" s="3" t="s">
        <v>563</v>
      </c>
      <c r="E157" s="5">
        <v>43175</v>
      </c>
      <c r="F157" s="3" t="s">
        <v>467</v>
      </c>
      <c r="G157" s="3" t="s">
        <v>422</v>
      </c>
      <c r="H157" s="3" t="s">
        <v>572</v>
      </c>
      <c r="I157" s="3" t="s">
        <v>451</v>
      </c>
      <c r="J157" s="3" t="s">
        <v>422</v>
      </c>
    </row>
    <row r="158" spans="1:10">
      <c r="A158">
        <v>156</v>
      </c>
      <c r="B158" s="3" t="s">
        <v>501</v>
      </c>
      <c r="C158" s="3" t="s">
        <v>553</v>
      </c>
      <c r="D158" s="3" t="s">
        <v>563</v>
      </c>
      <c r="E158" s="5">
        <v>41030</v>
      </c>
      <c r="F158" s="3" t="s">
        <v>467</v>
      </c>
      <c r="G158" s="3" t="s">
        <v>422</v>
      </c>
      <c r="H158" s="3" t="s">
        <v>592</v>
      </c>
      <c r="I158" s="3" t="s">
        <v>451</v>
      </c>
      <c r="J158" s="3" t="s">
        <v>422</v>
      </c>
    </row>
    <row r="159" spans="1:10">
      <c r="A159">
        <v>157</v>
      </c>
      <c r="B159" s="3" t="s">
        <v>501</v>
      </c>
      <c r="C159" s="3" t="s">
        <v>554</v>
      </c>
      <c r="D159" s="3" t="s">
        <v>563</v>
      </c>
      <c r="E159" s="5">
        <v>34430</v>
      </c>
      <c r="F159" s="3" t="s">
        <v>467</v>
      </c>
      <c r="G159" s="3" t="s">
        <v>422</v>
      </c>
      <c r="H159" s="3" t="s">
        <v>593</v>
      </c>
      <c r="I159" s="3" t="s">
        <v>451</v>
      </c>
      <c r="J159" s="3" t="s">
        <v>422</v>
      </c>
    </row>
    <row r="160" spans="1:10">
      <c r="A160">
        <v>158</v>
      </c>
      <c r="B160" s="3" t="s">
        <v>501</v>
      </c>
      <c r="C160" s="3" t="s">
        <v>582</v>
      </c>
      <c r="D160" s="3" t="s">
        <v>563</v>
      </c>
      <c r="E160" s="5">
        <v>29700</v>
      </c>
      <c r="F160" s="3" t="s">
        <v>467</v>
      </c>
      <c r="G160" s="3" t="s">
        <v>583</v>
      </c>
      <c r="H160" s="3" t="s">
        <v>451</v>
      </c>
      <c r="I160" s="3" t="s">
        <v>475</v>
      </c>
      <c r="J160" s="3" t="s">
        <v>578</v>
      </c>
    </row>
    <row r="161" spans="1:10">
      <c r="A161">
        <v>159</v>
      </c>
      <c r="B161" s="3" t="s">
        <v>501</v>
      </c>
      <c r="C161" s="3" t="s">
        <v>555</v>
      </c>
      <c r="D161" s="3" t="s">
        <v>563</v>
      </c>
      <c r="E161" s="5">
        <v>33000</v>
      </c>
      <c r="F161" s="3" t="s">
        <v>477</v>
      </c>
      <c r="G161" s="3" t="s">
        <v>422</v>
      </c>
      <c r="H161" s="3" t="s">
        <v>451</v>
      </c>
      <c r="I161" s="3" t="s">
        <v>451</v>
      </c>
      <c r="J161" s="3" t="s">
        <v>587</v>
      </c>
    </row>
    <row r="162" spans="1:10">
      <c r="A162">
        <v>160</v>
      </c>
      <c r="B162" s="3" t="s">
        <v>501</v>
      </c>
      <c r="C162" s="3" t="s">
        <v>556</v>
      </c>
      <c r="D162" s="3" t="s">
        <v>563</v>
      </c>
      <c r="E162" s="5">
        <v>39600</v>
      </c>
      <c r="F162" s="3" t="s">
        <v>466</v>
      </c>
      <c r="G162" s="3" t="s">
        <v>422</v>
      </c>
      <c r="H162" s="3" t="s">
        <v>451</v>
      </c>
      <c r="I162" s="3" t="s">
        <v>451</v>
      </c>
      <c r="J162" s="3" t="s">
        <v>529</v>
      </c>
    </row>
    <row r="163" spans="1:10">
      <c r="A163">
        <v>161</v>
      </c>
      <c r="B163" s="3" t="s">
        <v>501</v>
      </c>
      <c r="C163" s="3" t="s">
        <v>557</v>
      </c>
      <c r="D163" s="3" t="s">
        <v>563</v>
      </c>
      <c r="E163" s="5">
        <v>37400</v>
      </c>
      <c r="F163" s="3" t="s">
        <v>477</v>
      </c>
      <c r="G163" s="3" t="s">
        <v>422</v>
      </c>
      <c r="H163" s="3" t="s">
        <v>451</v>
      </c>
      <c r="I163" s="3" t="s">
        <v>451</v>
      </c>
      <c r="J163" s="3" t="s">
        <v>597</v>
      </c>
    </row>
    <row r="164" spans="1:10">
      <c r="A164">
        <v>162</v>
      </c>
      <c r="B164" s="3" t="s">
        <v>501</v>
      </c>
      <c r="C164" s="3" t="s">
        <v>558</v>
      </c>
      <c r="D164" s="3" t="s">
        <v>563</v>
      </c>
      <c r="E164" s="5">
        <v>31000</v>
      </c>
      <c r="F164" s="3" t="s">
        <v>576</v>
      </c>
      <c r="G164" s="3" t="s">
        <v>446</v>
      </c>
      <c r="H164" s="3" t="s">
        <v>451</v>
      </c>
      <c r="I164" s="3" t="s">
        <v>451</v>
      </c>
      <c r="J164" s="3" t="s">
        <v>574</v>
      </c>
    </row>
    <row r="165" spans="1:10">
      <c r="A165">
        <v>163</v>
      </c>
      <c r="B165" s="3" t="s">
        <v>501</v>
      </c>
      <c r="C165" s="3" t="s">
        <v>559</v>
      </c>
      <c r="D165" s="3" t="s">
        <v>563</v>
      </c>
      <c r="E165" s="5">
        <v>31790</v>
      </c>
      <c r="F165" s="3" t="s">
        <v>454</v>
      </c>
      <c r="G165" s="3" t="s">
        <v>422</v>
      </c>
      <c r="H165" s="3" t="s">
        <v>451</v>
      </c>
      <c r="I165" s="3" t="s">
        <v>451</v>
      </c>
      <c r="J165" s="3" t="s">
        <v>591</v>
      </c>
    </row>
    <row r="166" spans="1:10">
      <c r="A166">
        <v>164</v>
      </c>
      <c r="B166" s="3" t="s">
        <v>501</v>
      </c>
      <c r="C166" s="3" t="s">
        <v>560</v>
      </c>
      <c r="D166" s="3" t="s">
        <v>563</v>
      </c>
      <c r="E166" s="5">
        <v>42075</v>
      </c>
      <c r="F166" s="3" t="s">
        <v>467</v>
      </c>
      <c r="G166" s="3" t="s">
        <v>422</v>
      </c>
      <c r="H166" s="3" t="s">
        <v>572</v>
      </c>
      <c r="I166" s="3" t="s">
        <v>451</v>
      </c>
      <c r="J166" s="3" t="s">
        <v>422</v>
      </c>
    </row>
    <row r="167" spans="1:10">
      <c r="A167">
        <v>165</v>
      </c>
      <c r="B167" s="3" t="s">
        <v>501</v>
      </c>
      <c r="C167" s="3" t="s">
        <v>561</v>
      </c>
      <c r="D167" s="3" t="s">
        <v>563</v>
      </c>
      <c r="E167" s="5">
        <v>39380</v>
      </c>
      <c r="F167" s="3" t="s">
        <v>467</v>
      </c>
      <c r="G167" s="3" t="s">
        <v>422</v>
      </c>
      <c r="H167" s="3" t="s">
        <v>592</v>
      </c>
      <c r="I167" s="3" t="s">
        <v>451</v>
      </c>
      <c r="J167" s="3" t="s">
        <v>422</v>
      </c>
    </row>
    <row r="168" spans="1:10">
      <c r="A168">
        <v>166</v>
      </c>
      <c r="B168" s="3" t="s">
        <v>501</v>
      </c>
      <c r="C168" s="3" t="s">
        <v>562</v>
      </c>
      <c r="D168" s="3" t="s">
        <v>563</v>
      </c>
      <c r="E168" s="5">
        <v>32230</v>
      </c>
      <c r="F168" s="3" t="s">
        <v>467</v>
      </c>
      <c r="G168" s="3" t="s">
        <v>422</v>
      </c>
      <c r="H168" s="3" t="s">
        <v>593</v>
      </c>
      <c r="I168" s="3" t="s">
        <v>451</v>
      </c>
      <c r="J168" s="3" t="s">
        <v>422</v>
      </c>
    </row>
    <row r="169" spans="1:10">
      <c r="A169">
        <v>167</v>
      </c>
      <c r="B169" s="3" t="s">
        <v>501</v>
      </c>
      <c r="C169" s="3" t="s">
        <v>564</v>
      </c>
      <c r="D169" s="3" t="s">
        <v>563</v>
      </c>
      <c r="E169" s="5">
        <v>37400</v>
      </c>
      <c r="F169" s="3" t="s">
        <v>468</v>
      </c>
      <c r="G169" s="3" t="s">
        <v>422</v>
      </c>
      <c r="H169" s="3" t="s">
        <v>451</v>
      </c>
      <c r="I169" s="3" t="s">
        <v>451</v>
      </c>
      <c r="J169" s="3" t="s">
        <v>597</v>
      </c>
    </row>
    <row r="170" spans="1:10">
      <c r="A170">
        <v>167</v>
      </c>
      <c r="B170" s="3" t="s">
        <v>501</v>
      </c>
      <c r="C170" s="3" t="s">
        <v>565</v>
      </c>
      <c r="D170" s="3" t="s">
        <v>563</v>
      </c>
      <c r="E170" s="5">
        <v>19800</v>
      </c>
      <c r="F170" s="3" t="s">
        <v>468</v>
      </c>
      <c r="H170" s="3" t="s">
        <v>599</v>
      </c>
      <c r="I170" s="3" t="s">
        <v>451</v>
      </c>
      <c r="J170" s="3" t="s">
        <v>600</v>
      </c>
    </row>
    <row r="171" spans="1:10">
      <c r="A171">
        <v>167</v>
      </c>
      <c r="B171" s="3" t="s">
        <v>501</v>
      </c>
      <c r="C171" s="3" t="s">
        <v>566</v>
      </c>
      <c r="D171" s="3" t="s">
        <v>563</v>
      </c>
      <c r="E171" s="5">
        <v>32890</v>
      </c>
      <c r="F171" s="3" t="s">
        <v>449</v>
      </c>
      <c r="G171" s="3" t="s">
        <v>422</v>
      </c>
      <c r="H171" s="3" t="s">
        <v>451</v>
      </c>
      <c r="I171" s="3" t="s">
        <v>451</v>
      </c>
      <c r="J171" s="3" t="s">
        <v>589</v>
      </c>
    </row>
    <row r="172" spans="1:10">
      <c r="A172">
        <v>167</v>
      </c>
      <c r="B172" s="3" t="s">
        <v>501</v>
      </c>
      <c r="C172" s="3" t="s">
        <v>567</v>
      </c>
      <c r="D172" s="3" t="s">
        <v>563</v>
      </c>
      <c r="E172" s="5">
        <v>19800</v>
      </c>
      <c r="F172" s="3" t="s">
        <v>449</v>
      </c>
      <c r="G172" s="3" t="s">
        <v>422</v>
      </c>
      <c r="H172" s="3" t="s">
        <v>598</v>
      </c>
      <c r="I172" s="3" t="s">
        <v>451</v>
      </c>
      <c r="J172" s="3" t="s">
        <v>597</v>
      </c>
    </row>
    <row r="173" spans="1:10">
      <c r="A173">
        <v>167</v>
      </c>
      <c r="B173" s="3" t="s">
        <v>501</v>
      </c>
      <c r="C173" s="3" t="s">
        <v>568</v>
      </c>
      <c r="D173" s="3" t="s">
        <v>563</v>
      </c>
      <c r="E173" s="5">
        <v>15400</v>
      </c>
      <c r="F173" s="3" t="s">
        <v>449</v>
      </c>
      <c r="H173" s="3" t="s">
        <v>601</v>
      </c>
      <c r="I173" s="3" t="s">
        <v>451</v>
      </c>
      <c r="J173" s="3" t="s">
        <v>600</v>
      </c>
    </row>
    <row r="174" spans="1:10">
      <c r="A174">
        <v>167</v>
      </c>
      <c r="B174" s="3" t="s">
        <v>501</v>
      </c>
      <c r="C174" s="3" t="s">
        <v>569</v>
      </c>
      <c r="D174" s="3" t="s">
        <v>563</v>
      </c>
      <c r="E174" s="5">
        <v>37675</v>
      </c>
      <c r="F174" s="3" t="s">
        <v>467</v>
      </c>
      <c r="G174" s="3" t="s">
        <v>422</v>
      </c>
      <c r="H174" s="3" t="s">
        <v>572</v>
      </c>
      <c r="I174" s="3" t="s">
        <v>451</v>
      </c>
      <c r="J174" s="3" t="s">
        <v>422</v>
      </c>
    </row>
    <row r="175" spans="1:10">
      <c r="A175">
        <v>167</v>
      </c>
      <c r="B175" s="3" t="s">
        <v>501</v>
      </c>
      <c r="C175" s="3" t="s">
        <v>570</v>
      </c>
      <c r="D175" s="3" t="s">
        <v>563</v>
      </c>
      <c r="E175" s="5">
        <v>34430</v>
      </c>
      <c r="F175" s="3" t="s">
        <v>467</v>
      </c>
      <c r="G175" s="3" t="s">
        <v>422</v>
      </c>
      <c r="H175" s="3" t="s">
        <v>592</v>
      </c>
      <c r="I175" s="3" t="s">
        <v>451</v>
      </c>
      <c r="J175" s="3" t="s">
        <v>422</v>
      </c>
    </row>
    <row r="176" spans="1:10">
      <c r="A176">
        <v>167</v>
      </c>
      <c r="B176" s="3" t="s">
        <v>501</v>
      </c>
      <c r="C176" s="3" t="s">
        <v>571</v>
      </c>
      <c r="D176" s="3" t="s">
        <v>563</v>
      </c>
      <c r="E176" s="5">
        <v>27830</v>
      </c>
      <c r="F176" s="3" t="s">
        <v>467</v>
      </c>
      <c r="G176" s="3" t="s">
        <v>422</v>
      </c>
      <c r="H176" s="3" t="s">
        <v>593</v>
      </c>
      <c r="I176" s="3" t="s">
        <v>451</v>
      </c>
      <c r="J176" s="3" t="s">
        <v>422</v>
      </c>
    </row>
    <row r="177" spans="2:4">
      <c r="B177" s="3" t="s">
        <v>501</v>
      </c>
      <c r="D177" s="3" t="s">
        <v>563</v>
      </c>
    </row>
    <row r="178" spans="2:4">
      <c r="B178" s="3" t="s">
        <v>501</v>
      </c>
      <c r="D178" s="3" t="s">
        <v>563</v>
      </c>
    </row>
    <row r="179" spans="2:4">
      <c r="B179" s="3" t="s">
        <v>501</v>
      </c>
      <c r="D179" s="3" t="s">
        <v>563</v>
      </c>
    </row>
    <row r="180" spans="2:4">
      <c r="B180" s="3" t="s">
        <v>501</v>
      </c>
      <c r="D180" s="3" t="s">
        <v>563</v>
      </c>
    </row>
    <row r="181" spans="2:4">
      <c r="B181" s="3" t="s">
        <v>501</v>
      </c>
      <c r="D181" s="3" t="s">
        <v>563</v>
      </c>
    </row>
    <row r="182" spans="2:4">
      <c r="B182" s="3" t="s">
        <v>501</v>
      </c>
      <c r="D182" s="3" t="s">
        <v>563</v>
      </c>
    </row>
    <row r="183" spans="2:4">
      <c r="B183" s="3" t="s">
        <v>501</v>
      </c>
      <c r="D183" s="3" t="s">
        <v>563</v>
      </c>
    </row>
    <row r="184" spans="2:4">
      <c r="B184" s="3" t="s">
        <v>501</v>
      </c>
      <c r="D184" s="3" t="s">
        <v>563</v>
      </c>
    </row>
    <row r="185" spans="2:4">
      <c r="B185" s="3" t="s">
        <v>501</v>
      </c>
      <c r="D185" s="3" t="s">
        <v>563</v>
      </c>
    </row>
    <row r="186" spans="2:4">
      <c r="B186" s="3" t="s">
        <v>501</v>
      </c>
      <c r="D186" s="3" t="s">
        <v>563</v>
      </c>
    </row>
    <row r="187" spans="2:4">
      <c r="B187" s="3" t="s">
        <v>501</v>
      </c>
      <c r="D187" s="3" t="s">
        <v>563</v>
      </c>
    </row>
    <row r="188" spans="2:4">
      <c r="B188" s="3" t="s">
        <v>501</v>
      </c>
      <c r="D188" s="3" t="s">
        <v>563</v>
      </c>
    </row>
    <row r="189" spans="2:4">
      <c r="B189" s="3" t="s">
        <v>501</v>
      </c>
      <c r="D189" s="3" t="s">
        <v>563</v>
      </c>
    </row>
    <row r="190" spans="2:4">
      <c r="B190" s="3" t="s">
        <v>501</v>
      </c>
      <c r="D190" s="3" t="s">
        <v>563</v>
      </c>
    </row>
    <row r="191" spans="2:4">
      <c r="B191" s="3" t="s">
        <v>501</v>
      </c>
      <c r="D191" s="3" t="s">
        <v>563</v>
      </c>
    </row>
    <row r="192" spans="2:4">
      <c r="B192" s="3" t="s">
        <v>501</v>
      </c>
      <c r="D192" s="3" t="s">
        <v>563</v>
      </c>
    </row>
    <row r="193" spans="2:4">
      <c r="B193" s="3" t="s">
        <v>501</v>
      </c>
      <c r="D193" s="3" t="s">
        <v>563</v>
      </c>
    </row>
    <row r="194" spans="2:4">
      <c r="B194" s="3" t="s">
        <v>501</v>
      </c>
      <c r="D194" s="3" t="s">
        <v>563</v>
      </c>
    </row>
    <row r="195" spans="2:4">
      <c r="B195" s="3" t="s">
        <v>501</v>
      </c>
      <c r="D195" s="3" t="s">
        <v>563</v>
      </c>
    </row>
    <row r="196" spans="2:4">
      <c r="B196" s="3" t="s">
        <v>501</v>
      </c>
      <c r="D196" s="3" t="s">
        <v>563</v>
      </c>
    </row>
    <row r="197" spans="2:4">
      <c r="B197" s="3" t="s">
        <v>501</v>
      </c>
      <c r="D197" s="3" t="s">
        <v>563</v>
      </c>
    </row>
    <row r="198" spans="2:4">
      <c r="B198" s="3" t="s">
        <v>501</v>
      </c>
      <c r="D198" s="3" t="s">
        <v>563</v>
      </c>
    </row>
    <row r="199" spans="2:4">
      <c r="B199" s="3" t="s">
        <v>501</v>
      </c>
      <c r="D199" s="3" t="s">
        <v>563</v>
      </c>
    </row>
    <row r="200" spans="2:4">
      <c r="B200" s="3" t="s">
        <v>501</v>
      </c>
      <c r="D200" s="3" t="s">
        <v>563</v>
      </c>
    </row>
    <row r="201" spans="2:4">
      <c r="B201" s="3" t="s">
        <v>501</v>
      </c>
      <c r="D201" s="3" t="s">
        <v>563</v>
      </c>
    </row>
    <row r="202" spans="2:4">
      <c r="B202" s="3" t="s">
        <v>501</v>
      </c>
      <c r="D202" s="3" t="s">
        <v>563</v>
      </c>
    </row>
    <row r="203" spans="2:4">
      <c r="B203" s="3" t="s">
        <v>501</v>
      </c>
      <c r="D203" s="3" t="s">
        <v>563</v>
      </c>
    </row>
    <row r="204" spans="2:4">
      <c r="B204" s="3" t="s">
        <v>501</v>
      </c>
      <c r="D204" s="3" t="s">
        <v>563</v>
      </c>
    </row>
    <row r="205" spans="2:4">
      <c r="B205" s="3" t="s">
        <v>501</v>
      </c>
      <c r="D205" s="3" t="s">
        <v>563</v>
      </c>
    </row>
    <row r="206" spans="2:4">
      <c r="B206" s="3" t="s">
        <v>501</v>
      </c>
      <c r="D206" s="3" t="s">
        <v>563</v>
      </c>
    </row>
    <row r="207" spans="2:4">
      <c r="B207" s="3" t="s">
        <v>501</v>
      </c>
      <c r="D207" s="3" t="s">
        <v>563</v>
      </c>
    </row>
    <row r="208" spans="2:4">
      <c r="B208" s="3" t="s">
        <v>501</v>
      </c>
      <c r="D208" s="3" t="s">
        <v>563</v>
      </c>
    </row>
    <row r="209" spans="2:4">
      <c r="B209" s="3" t="s">
        <v>501</v>
      </c>
      <c r="D209" s="3" t="s">
        <v>563</v>
      </c>
    </row>
    <row r="210" spans="2:4">
      <c r="B210" s="3" t="s">
        <v>501</v>
      </c>
      <c r="D210" s="3" t="s">
        <v>563</v>
      </c>
    </row>
    <row r="211" spans="2:4">
      <c r="B211" s="3" t="s">
        <v>501</v>
      </c>
      <c r="D211" s="3" t="s">
        <v>563</v>
      </c>
    </row>
    <row r="212" spans="2:4">
      <c r="B212" s="3" t="s">
        <v>501</v>
      </c>
      <c r="D212" s="3" t="s">
        <v>563</v>
      </c>
    </row>
    <row r="213" spans="2:4">
      <c r="B213" s="3" t="s">
        <v>501</v>
      </c>
      <c r="D213" s="3" t="s">
        <v>563</v>
      </c>
    </row>
    <row r="214" spans="2:4">
      <c r="B214" s="3" t="s">
        <v>501</v>
      </c>
      <c r="D214" s="3" t="s">
        <v>563</v>
      </c>
    </row>
    <row r="215" spans="2:4">
      <c r="B215" s="3" t="s">
        <v>501</v>
      </c>
      <c r="D215" s="3" t="s">
        <v>563</v>
      </c>
    </row>
    <row r="216" spans="2:4">
      <c r="B216" s="3" t="s">
        <v>501</v>
      </c>
      <c r="D216" s="3" t="s">
        <v>563</v>
      </c>
    </row>
    <row r="217" spans="2:4">
      <c r="B217" s="3" t="s">
        <v>501</v>
      </c>
      <c r="D217" s="3" t="s">
        <v>563</v>
      </c>
    </row>
    <row r="218" spans="2:4">
      <c r="B218" s="3" t="s">
        <v>501</v>
      </c>
      <c r="D218" s="3" t="s">
        <v>563</v>
      </c>
    </row>
    <row r="219" spans="2:4">
      <c r="B219" s="3" t="s">
        <v>501</v>
      </c>
      <c r="D219" s="3" t="s">
        <v>563</v>
      </c>
    </row>
    <row r="220" spans="2:4">
      <c r="B220" s="3" t="s">
        <v>501</v>
      </c>
      <c r="D220" s="3" t="s">
        <v>563</v>
      </c>
    </row>
    <row r="221" spans="2:4">
      <c r="B221" s="3" t="s">
        <v>501</v>
      </c>
      <c r="D221" s="3" t="s">
        <v>563</v>
      </c>
    </row>
    <row r="222" spans="2:4">
      <c r="B222" s="3" t="s">
        <v>501</v>
      </c>
      <c r="D222" s="3" t="s">
        <v>563</v>
      </c>
    </row>
    <row r="223" spans="2:4">
      <c r="B223" s="3" t="s">
        <v>501</v>
      </c>
      <c r="D223" s="3" t="s">
        <v>563</v>
      </c>
    </row>
    <row r="224" spans="2:4">
      <c r="B224" s="3" t="s">
        <v>501</v>
      </c>
      <c r="D224" s="3" t="s">
        <v>563</v>
      </c>
    </row>
    <row r="225" spans="2:4">
      <c r="B225" s="3" t="s">
        <v>501</v>
      </c>
      <c r="D225" s="3" t="s">
        <v>563</v>
      </c>
    </row>
    <row r="226" spans="2:4">
      <c r="B226" s="3" t="s">
        <v>501</v>
      </c>
      <c r="D226" s="3" t="s">
        <v>563</v>
      </c>
    </row>
    <row r="227" spans="2:4">
      <c r="B227" s="3" t="s">
        <v>501</v>
      </c>
      <c r="D227" s="3" t="s">
        <v>563</v>
      </c>
    </row>
    <row r="228" spans="2:4">
      <c r="B228" s="3" t="s">
        <v>501</v>
      </c>
      <c r="D228" s="3" t="s">
        <v>563</v>
      </c>
    </row>
    <row r="229" spans="2:4">
      <c r="B229" s="3" t="s">
        <v>501</v>
      </c>
      <c r="D229" s="3" t="s">
        <v>563</v>
      </c>
    </row>
    <row r="230" spans="2:4">
      <c r="B230" s="3" t="s">
        <v>501</v>
      </c>
      <c r="D230" s="3" t="s">
        <v>563</v>
      </c>
    </row>
    <row r="231" spans="2:4">
      <c r="B231" s="3" t="s">
        <v>501</v>
      </c>
      <c r="D231" s="3" t="s">
        <v>563</v>
      </c>
    </row>
    <row r="232" spans="2:4">
      <c r="B232" s="3" t="s">
        <v>501</v>
      </c>
      <c r="D232" s="3" t="s">
        <v>563</v>
      </c>
    </row>
    <row r="233" spans="2:4">
      <c r="B233" s="3" t="s">
        <v>501</v>
      </c>
      <c r="D233" s="3" t="s">
        <v>563</v>
      </c>
    </row>
    <row r="234" spans="2:4">
      <c r="B234" s="3" t="s">
        <v>501</v>
      </c>
      <c r="D234" s="3" t="s">
        <v>563</v>
      </c>
    </row>
    <row r="235" spans="2:4">
      <c r="B235" s="3" t="s">
        <v>501</v>
      </c>
      <c r="D235" s="3" t="s">
        <v>563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휴대폰정보</vt:lpstr>
      <vt:lpstr>요금제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2019-04-11T01:31:27Z</dcterms:created>
  <dcterms:modified xsi:type="dcterms:W3CDTF">2019-05-18T12:41:02Z</dcterms:modified>
</cp:coreProperties>
</file>