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13"/>
  </bookViews>
  <sheets>
    <sheet name="HCaTS SB" sheetId="1" r:id="rId1"/>
    <sheet name="HCaTS SB POOL (1)" sheetId="2" r:id="rId2"/>
    <sheet name="HCaTS SB POOL (2)" sheetId="3" r:id="rId3"/>
    <sheet name="ESRI_MAPINFO_SHEET" sheetId="4" state="veryHidden" r:id="rId4"/>
  </sheets>
  <definedNames>
    <definedName name="_xlnm._FilterDatabase" localSheetId="2">'HCaTS SB POOL (2)'!$B$1:$I$37</definedName>
  </definedNames>
  <calcPr calcId="145621" iterateDelta="1E-4"/>
</workbook>
</file>

<file path=xl/calcChain.xml><?xml version="1.0" encoding="utf-8"?>
<calcChain xmlns="http://schemas.openxmlformats.org/spreadsheetml/2006/main">
  <c r="H10" i="1" l="1"/>
  <c r="H14" i="1"/>
  <c r="H23" i="1"/>
  <c r="H26" i="1"/>
  <c r="H31" i="1"/>
  <c r="H37" i="1"/>
  <c r="H41" i="1"/>
  <c r="H42" i="1"/>
  <c r="H51" i="1"/>
  <c r="H55" i="1"/>
  <c r="H58" i="1"/>
  <c r="H65" i="1"/>
  <c r="G6" i="1"/>
  <c r="G13" i="1"/>
  <c r="G24" i="1"/>
  <c r="G46" i="1"/>
  <c r="G48" i="1"/>
  <c r="G60" i="1"/>
  <c r="F5" i="1"/>
  <c r="F6" i="1"/>
  <c r="F13" i="1"/>
  <c r="F24" i="1"/>
  <c r="F33" i="1"/>
  <c r="F36" i="1"/>
  <c r="F46" i="1"/>
  <c r="F48" i="1"/>
  <c r="F49" i="1"/>
  <c r="F50" i="1"/>
  <c r="F60" i="1"/>
  <c r="F63" i="1"/>
  <c r="F66" i="1"/>
  <c r="E13" i="1"/>
  <c r="E55" i="1"/>
  <c r="D6" i="1"/>
  <c r="D8" i="1"/>
  <c r="D10" i="1"/>
  <c r="D11" i="1"/>
  <c r="D13" i="1"/>
  <c r="D14" i="1"/>
  <c r="D15" i="1"/>
  <c r="D23" i="1"/>
  <c r="D24" i="1"/>
  <c r="D25" i="1"/>
  <c r="D26" i="1"/>
  <c r="D27" i="1"/>
  <c r="D28" i="1"/>
  <c r="D31" i="1"/>
  <c r="D32" i="1"/>
  <c r="D37" i="1"/>
  <c r="D38" i="1"/>
  <c r="D40" i="1"/>
  <c r="D41" i="1"/>
  <c r="D42" i="1"/>
  <c r="D43" i="1"/>
  <c r="D45" i="1"/>
  <c r="D46" i="1"/>
  <c r="D47" i="1"/>
  <c r="D48" i="1"/>
  <c r="D49" i="1"/>
  <c r="D50" i="1"/>
  <c r="D51" i="1"/>
  <c r="D53" i="1"/>
  <c r="D54" i="1"/>
  <c r="D55" i="1"/>
  <c r="D57" i="1"/>
  <c r="D59" i="1"/>
  <c r="D60" i="1"/>
  <c r="D63" i="1"/>
  <c r="D4" i="1"/>
  <c r="C5" i="1"/>
  <c r="G5" i="1" s="1"/>
  <c r="C7" i="1"/>
  <c r="C8" i="1"/>
  <c r="C9" i="1"/>
  <c r="H9" i="1" s="1"/>
  <c r="C11" i="1"/>
  <c r="F11" i="1" s="1"/>
  <c r="C12" i="1"/>
  <c r="H12" i="1" s="1"/>
  <c r="C16" i="1"/>
  <c r="E16" i="1" s="1"/>
  <c r="C17" i="1"/>
  <c r="C18" i="1"/>
  <c r="C19" i="1"/>
  <c r="C20" i="1"/>
  <c r="H20" i="1" s="1"/>
  <c r="C21" i="1"/>
  <c r="C22" i="1"/>
  <c r="C27" i="1"/>
  <c r="C29" i="1"/>
  <c r="H29" i="1" s="1"/>
  <c r="C30" i="1"/>
  <c r="C33" i="1"/>
  <c r="G33" i="1" s="1"/>
  <c r="C34" i="1"/>
  <c r="E34" i="1" s="1"/>
  <c r="C35" i="1"/>
  <c r="C36" i="1"/>
  <c r="G36" i="1" s="1"/>
  <c r="C39" i="1"/>
  <c r="H39" i="1" s="1"/>
  <c r="C41" i="1"/>
  <c r="C44" i="1"/>
  <c r="F44" i="1" s="1"/>
  <c r="C45" i="1"/>
  <c r="H45" i="1" s="1"/>
  <c r="C52" i="1"/>
  <c r="H52" i="1" s="1"/>
  <c r="C53" i="1"/>
  <c r="G53" i="1" s="1"/>
  <c r="C54" i="1"/>
  <c r="H54" i="1" s="1"/>
  <c r="C56" i="1"/>
  <c r="H56" i="1" s="1"/>
  <c r="C57" i="1"/>
  <c r="G57" i="1" s="1"/>
  <c r="C58" i="1"/>
  <c r="C59" i="1"/>
  <c r="H59" i="1" s="1"/>
  <c r="C61" i="1"/>
  <c r="H61" i="1" s="1"/>
  <c r="C62" i="1"/>
  <c r="C64" i="1"/>
  <c r="C65" i="1"/>
  <c r="C66" i="1"/>
  <c r="C4" i="1"/>
  <c r="H4" i="1" s="1"/>
  <c r="F57" i="1" l="1"/>
  <c r="H16" i="1"/>
  <c r="F56" i="1"/>
  <c r="F53" i="1"/>
  <c r="G56" i="1"/>
  <c r="G11" i="1"/>
</calcChain>
</file>

<file path=xl/sharedStrings.xml><?xml version="1.0" encoding="utf-8"?>
<sst xmlns="http://schemas.openxmlformats.org/spreadsheetml/2006/main" count="1397" uniqueCount="561">
  <si>
    <r>
      <rPr>
        <b/>
        <sz val="20"/>
        <color rgb="FFFFFFFF"/>
        <rFont val="Arial"/>
        <family val="2"/>
        <charset val="1"/>
      </rPr>
      <t xml:space="preserve">HCaTS SB LIST OF AWARDEES
</t>
    </r>
    <r>
      <rPr>
        <b/>
        <sz val="10"/>
        <color rgb="FFFFFFFF"/>
        <rFont val="Arial"/>
        <family val="2"/>
        <charset val="1"/>
      </rPr>
      <t>*For detail information and contact list, click on Tab 1 or Tab 2.
(Rev. Nov- 2017)</t>
    </r>
  </si>
  <si>
    <t>Contractor</t>
  </si>
  <si>
    <t>DUNS#</t>
  </si>
  <si>
    <t>Contact Number 
POOL 1</t>
  </si>
  <si>
    <t>Contact Number 
POOL 2</t>
  </si>
  <si>
    <t>HUB Zone</t>
  </si>
  <si>
    <t>VOSB</t>
  </si>
  <si>
    <t>SD VOSB</t>
  </si>
  <si>
    <t>WOSB</t>
  </si>
  <si>
    <t>ED WOSB</t>
  </si>
  <si>
    <t>8(a)</t>
  </si>
  <si>
    <t>SB Cats</t>
  </si>
  <si>
    <t>GS02Q16DCR0073</t>
  </si>
  <si>
    <t>GS02Q16DCR0082</t>
  </si>
  <si>
    <t>Exit Date: 7/19/2022</t>
  </si>
  <si>
    <t>8(A)</t>
  </si>
  <si>
    <t>Abrams Learning and Information Systems, Inc.</t>
  </si>
  <si>
    <t>GS02Q17DCR0007</t>
  </si>
  <si>
    <t>X</t>
  </si>
  <si>
    <t>Advanced Computer Learning Company, LLC</t>
  </si>
  <si>
    <t>GS02Q17DCR0008</t>
  </si>
  <si>
    <t>Exit Date: 6/25/2021</t>
  </si>
  <si>
    <t>VO, SDVO, 8(A)</t>
  </si>
  <si>
    <t>GS02Q16DCR0074</t>
  </si>
  <si>
    <t>GS02Q16DCR0083</t>
  </si>
  <si>
    <t>Arc Aspicio LLC</t>
  </si>
  <si>
    <t>GS02Q17DCR0001</t>
  </si>
  <si>
    <t>GS02Q16DCR0075</t>
  </si>
  <si>
    <t>GS02Q16DCR0084</t>
  </si>
  <si>
    <t>GS02Q17DCR0002</t>
  </si>
  <si>
    <t>GS02Q17DCR0003</t>
  </si>
  <si>
    <t>Exit Date: 1/26/2024</t>
  </si>
  <si>
    <t>Colleague Consulting, LLC</t>
  </si>
  <si>
    <t>GS02Q16DCR0085</t>
  </si>
  <si>
    <t>GS02Q16DCR0076</t>
  </si>
  <si>
    <t>DSFederal, Inc.</t>
  </si>
  <si>
    <t>GS02Q16DCR0086</t>
  </si>
  <si>
    <t>Exit Date: 8/11/2017</t>
  </si>
  <si>
    <t>WO, EDWO, 8(A)</t>
  </si>
  <si>
    <t>Duty First Consulting, LLC</t>
  </si>
  <si>
    <t>GS02Q16DCR0087</t>
  </si>
  <si>
    <t>Dynamis, Inc.</t>
  </si>
  <si>
    <t>GS02Q16DCR0088</t>
  </si>
  <si>
    <t>Eagle Hill Consulting, LLC</t>
  </si>
  <si>
    <t>GS02Q16DCR0089</t>
  </si>
  <si>
    <t>Exit Date: 9/18/2016</t>
  </si>
  <si>
    <t>E-PAGA, INC.</t>
  </si>
  <si>
    <t>GS02Q16DCR0090</t>
  </si>
  <si>
    <t>Exit Date: 5/14/2017</t>
  </si>
  <si>
    <t>GS02Q17DCR0004</t>
  </si>
  <si>
    <t>FYI-For Your Information, Inc.</t>
  </si>
  <si>
    <t>GS02Q16DCR0091</t>
  </si>
  <si>
    <t>GS02Q16DCR0092</t>
  </si>
  <si>
    <t>Jefferson Consulting Group, LLC</t>
  </si>
  <si>
    <t>GS02Q16DCR0093</t>
  </si>
  <si>
    <t>Job Performance Systems, Inc.</t>
  </si>
  <si>
    <t>GS02Q16DCR0094</t>
  </si>
  <si>
    <t>KnowledgeBank, Inc.</t>
  </si>
  <si>
    <t>GS02Q16DCR0095</t>
  </si>
  <si>
    <t>LinkVisum Consulting Group, Inc.</t>
  </si>
  <si>
    <t>GS02Q16DCR0096</t>
  </si>
  <si>
    <t>WO, 8(A)</t>
  </si>
  <si>
    <t>Management Solutions Consulting Group, Inc.</t>
  </si>
  <si>
    <t>GS02Q16DCR0097</t>
  </si>
  <si>
    <t>GS02Q16DCR0077</t>
  </si>
  <si>
    <t>GS02Q16DCR0098</t>
  </si>
  <si>
    <t>Micro Systems Consultants Inc.</t>
  </si>
  <si>
    <t>GS02Q16DCR0099</t>
  </si>
  <si>
    <t>OBAN Corporation</t>
  </si>
  <si>
    <t>GS02Q17DCR0006</t>
  </si>
  <si>
    <t>Pal Technologies, Inc.</t>
  </si>
  <si>
    <t>GS02Q17DCR0009</t>
  </si>
  <si>
    <t>Parker Tide Corp.</t>
  </si>
  <si>
    <t>GS02Q16DCR0100</t>
  </si>
  <si>
    <t>GS02Q16DCR0101</t>
  </si>
  <si>
    <t>GS02Q16DCR0078</t>
  </si>
  <si>
    <t>Piton Science &amp; Technology LLC</t>
  </si>
  <si>
    <t>GS02Q16DCR0079</t>
  </si>
  <si>
    <t>GS02Q16DCR0102</t>
  </si>
  <si>
    <t>PowerTrain, Inc.</t>
  </si>
  <si>
    <t>GS02Q16DCR0080</t>
  </si>
  <si>
    <t>GS02Q16DCR0103</t>
  </si>
  <si>
    <t>Prairie Quest Inc.</t>
  </si>
  <si>
    <t>GS02Q16DCR0104</t>
  </si>
  <si>
    <t>HubZ, 8(A)</t>
  </si>
  <si>
    <t>R3 Government Solutions, LLC</t>
  </si>
  <si>
    <t>GS02Q16DCR0105</t>
  </si>
  <si>
    <t>Rigil Corporation</t>
  </si>
  <si>
    <t>GS02Q16DCR0081</t>
  </si>
  <si>
    <t>GS02Q16DCR0106</t>
  </si>
  <si>
    <t>Exit Date: 10/15/2017</t>
  </si>
  <si>
    <t>RiVidium Inc.</t>
  </si>
  <si>
    <t>GS02Q16DCR0107</t>
  </si>
  <si>
    <t>Exit Date: 3/9/2024</t>
  </si>
  <si>
    <t>Technology, Automation &amp; Management, Inc.</t>
  </si>
  <si>
    <t>GS02Q16DCR0108</t>
  </si>
  <si>
    <t>GS02Q17DCR0005</t>
  </si>
  <si>
    <t>GS02Q16DCR0109</t>
  </si>
  <si>
    <t>Exit Date: 7/28/2018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</si>
  <si>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</si>
  <si>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</si>
  <si>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</si>
  <si>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</si>
  <si>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</si>
  <si>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</si>
  <si>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</si>
  <si>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</si>
  <si>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</si>
  <si>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</si>
  <si>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</si>
  <si>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</si>
  <si>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</si>
  <si>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</si>
  <si>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</si>
  <si>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</si>
  <si>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</si>
  <si>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</si>
  <si>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A P Ventures, LLC</t>
  </si>
  <si>
    <t>Estelle Sarricks</t>
  </si>
  <si>
    <t>443-542-9188</t>
  </si>
  <si>
    <t>HCaTS-SB@apvit.com</t>
  </si>
  <si>
    <t>x</t>
  </si>
  <si>
    <t>Noel Naylor</t>
  </si>
  <si>
    <t>703-740-5718</t>
  </si>
  <si>
    <t>nnaylor@alisinc.com</t>
  </si>
  <si>
    <t>Elizabeth Bauernshub</t>
  </si>
  <si>
    <t>ebauernshub@alisinc.com</t>
  </si>
  <si>
    <t>703-740-5719</t>
  </si>
  <si>
    <t>AE Strategies, LLC</t>
  </si>
  <si>
    <t>703-286-0880</t>
  </si>
  <si>
    <t>David Seelke</t>
  </si>
  <si>
    <t>Ryung Suh</t>
  </si>
  <si>
    <t>rsuh@atlasresearch.us</t>
  </si>
  <si>
    <t>202-717-8710</t>
  </si>
  <si>
    <t>Michael S Cook</t>
  </si>
  <si>
    <t>301-277-0255 x101</t>
  </si>
  <si>
    <t>Jauwaun Terri Fleuriot</t>
  </si>
  <si>
    <t>jfleuriot@colleagueconsulting.com</t>
  </si>
  <si>
    <t>301-277-0255 x114</t>
  </si>
  <si>
    <t>Brian O'Neill</t>
  </si>
  <si>
    <t>hcats_sb@deepmile.com, broneill@deepmile.com</t>
  </si>
  <si>
    <t>703-635-7983</t>
  </si>
  <si>
    <t>Jennifer Sammons</t>
  </si>
  <si>
    <t>240-383-5768</t>
  </si>
  <si>
    <t>hcats@metisolutions.com, jsammons@metisolutions.com</t>
  </si>
  <si>
    <t>Chris Wynes</t>
  </si>
  <si>
    <t>hcats@metisolutions.com, cwynes@metisolutions.com</t>
  </si>
  <si>
    <t>703-350-5855</t>
  </si>
  <si>
    <t>Diana Pittman</t>
  </si>
  <si>
    <t>703-391-6071</t>
  </si>
  <si>
    <t>HCaTS@pherson.org, dpittman@pherson.org</t>
  </si>
  <si>
    <t>Alysa Gander</t>
  </si>
  <si>
    <t>703-390-9946</t>
  </si>
  <si>
    <t>Willam S Murphy Jr</t>
  </si>
  <si>
    <t>703-349-3878</t>
  </si>
  <si>
    <t>Charles Pate</t>
  </si>
  <si>
    <t>patec@pitonscience.com</t>
  </si>
  <si>
    <t>703-309-6922</t>
  </si>
  <si>
    <t>606-780-0196</t>
  </si>
  <si>
    <t>sbhcats@powertrain.com, lcox@powertrain.com</t>
  </si>
  <si>
    <t>410-544-8369</t>
  </si>
  <si>
    <t>Jack Zeigler</t>
  </si>
  <si>
    <t>910-670-1541</t>
  </si>
  <si>
    <t>jack.zeigler@goaclc.com</t>
  </si>
  <si>
    <t>Kathryn Cox</t>
  </si>
  <si>
    <t>910-764-7781</t>
  </si>
  <si>
    <t>hcats@goaclc.com, KCox@goaclc.com</t>
  </si>
  <si>
    <t>Tim Falkner</t>
  </si>
  <si>
    <t>(703) 465-2060</t>
  </si>
  <si>
    <t>hcats@arcaspicio.com, tdf@arcaspicio.com</t>
  </si>
  <si>
    <t>Lynn Ann Casey</t>
  </si>
  <si>
    <t>lac@arcaspicio.com</t>
  </si>
  <si>
    <t>Atlas Research, LLC</t>
  </si>
  <si>
    <t>Brandon Bloodworth</t>
  </si>
  <si>
    <t>202.302.0217</t>
  </si>
  <si>
    <t>HCaTS@barbaricum.com, brandon.bloodworth@barbaricum.com</t>
  </si>
  <si>
    <t>Noah Albro</t>
  </si>
  <si>
    <t>202-393-0873</t>
  </si>
  <si>
    <t>Noah.Albro@barbaricum.com</t>
  </si>
  <si>
    <t>Rachel Heckel</t>
  </si>
  <si>
    <t>210-323-4170</t>
  </si>
  <si>
    <t>rachel.heckel@cn-bus.com</t>
  </si>
  <si>
    <t>Patricia Saint John</t>
  </si>
  <si>
    <t>210-323-4113</t>
  </si>
  <si>
    <t>patricia.saintjohn@cn-bus.com</t>
  </si>
  <si>
    <t>Amy Cowart</t>
  </si>
  <si>
    <t>703-527-7001</t>
  </si>
  <si>
    <t>amy.cowart@cgstrategy.com</t>
  </si>
  <si>
    <t>Allison Gurnitz</t>
  </si>
  <si>
    <t>Allison.Gurnitz@cgstrategy.com</t>
  </si>
  <si>
    <t>Maggie Lin</t>
  </si>
  <si>
    <t>240-669-2263</t>
  </si>
  <si>
    <t>hcats@dsfederal.com, maggie.lin@dsfederal.com</t>
  </si>
  <si>
    <t>Jennifer Smiley</t>
  </si>
  <si>
    <t>703-462-1431</t>
  </si>
  <si>
    <t>jen.smiley@dutyfirst.com</t>
  </si>
  <si>
    <t>Kevin Waugh</t>
  </si>
  <si>
    <t>703-462-1424</t>
  </si>
  <si>
    <t>kevin.waugh@dutyfirst.com</t>
  </si>
  <si>
    <t>703-465-4400</t>
  </si>
  <si>
    <t>Ruth Sherril</t>
  </si>
  <si>
    <t>rsherrill@dynamis.com</t>
  </si>
  <si>
    <t>Sophia Ni</t>
  </si>
  <si>
    <t>888-283-7242</t>
  </si>
  <si>
    <t>hcatssb@e-paga.com, sni@e-paga.com</t>
  </si>
  <si>
    <t>Joseph Cheek</t>
  </si>
  <si>
    <t>888-283-7242 X 901</t>
  </si>
  <si>
    <t>hcatssb@e-paga.com, jcheek@e-paga.com</t>
  </si>
  <si>
    <t>Nathan Weinman</t>
  </si>
  <si>
    <t>703-229-8660</t>
  </si>
  <si>
    <t>HCATS@eaglehillconsulting.com, nweinman@eaglehillconsulting.com</t>
  </si>
  <si>
    <t>Ben Garthwaite</t>
  </si>
  <si>
    <t>571-858-3799</t>
  </si>
  <si>
    <t>HCATSSB@ForsMarshGroup.com, bgarthwaite@forsmarshgroup.com</t>
  </si>
  <si>
    <t>Patrick Samsel</t>
  </si>
  <si>
    <t>HCATSSB@ForsMarshGroup.com, psamsel@forsmarshgroup.com</t>
  </si>
  <si>
    <t>Richard Kaiser</t>
  </si>
  <si>
    <t>301-586-8500</t>
  </si>
  <si>
    <t>rhkaiser@fyinfo.com</t>
  </si>
  <si>
    <t>Dean Godbout</t>
  </si>
  <si>
    <t>dgodbout@fyinfo.com</t>
  </si>
  <si>
    <t>Richard Maher</t>
  </si>
  <si>
    <t>732-918-8000</t>
  </si>
  <si>
    <t>HCaTS@mahernet.com, rmaher@mahernet.com</t>
  </si>
  <si>
    <t>Bob Jaques</t>
  </si>
  <si>
    <t>bjacques@mahernet.com</t>
  </si>
  <si>
    <t>Allan V. Burman</t>
  </si>
  <si>
    <t>202-626-8565</t>
  </si>
  <si>
    <t>hcats@jeffersonconsulting.com, aburman@jeffersonconsulting.com</t>
  </si>
  <si>
    <t>Jeremy Arensdorf</t>
  </si>
  <si>
    <t>jarensdorf@jeffersonconsulting.com</t>
  </si>
  <si>
    <t>Doug Rosenthal</t>
  </si>
  <si>
    <t>703-799-3652</t>
  </si>
  <si>
    <t>drosenthal@jps-usa.com</t>
  </si>
  <si>
    <t>Jolene Kramer</t>
  </si>
  <si>
    <t>jkramer@jps-usa.com</t>
  </si>
  <si>
    <t>Michele Borg</t>
  </si>
  <si>
    <t>703-448-8070 x 703</t>
  </si>
  <si>
    <t>hcats@knowledgebank.us.com, mborg@knowledgebank.us.com</t>
  </si>
  <si>
    <t>Julia Whitcup</t>
  </si>
  <si>
    <t>hcats@knowledgebank.us.com, jwhitcup@knowledgebank.us.com</t>
  </si>
  <si>
    <t>Keith Moody</t>
  </si>
  <si>
    <t>kmoody@linkvisum.com</t>
  </si>
  <si>
    <t>Lolita Johnson</t>
  </si>
  <si>
    <t>Kelly G Burks</t>
  </si>
  <si>
    <t>301-577-3100 x 111</t>
  </si>
  <si>
    <t>hcats@mscginc.com, kburks@mscginc.com</t>
  </si>
  <si>
    <t>Sheri Hughes</t>
  </si>
  <si>
    <t>hcats@mscginc.com, shughes@mscginc.com</t>
  </si>
  <si>
    <t>METIS Solutions, LLC</t>
  </si>
  <si>
    <t>Peter Nagrod</t>
  </si>
  <si>
    <t>703-538-0807</t>
  </si>
  <si>
    <t>pnagrod@msag.net</t>
  </si>
  <si>
    <t>David Scali</t>
  </si>
  <si>
    <t>dscali@msag.net</t>
  </si>
  <si>
    <t>Ron Irondio</t>
  </si>
  <si>
    <t>703-463-9913</t>
  </si>
  <si>
    <t>hcats@oban-corp.com, rirondi@oban-corp.com</t>
  </si>
  <si>
    <t>Ngozi Azubike</t>
  </si>
  <si>
    <t>nazubike@oban-corp.com</t>
  </si>
  <si>
    <t>Christopher R. Embert</t>
  </si>
  <si>
    <t>703-243-0495, ext. 1509</t>
  </si>
  <si>
    <t>cembert@pal-tech.com</t>
  </si>
  <si>
    <t>Cherise Haskins</t>
  </si>
  <si>
    <t>chaskins@pal-tech.com</t>
  </si>
  <si>
    <t>Julie Malherek</t>
  </si>
  <si>
    <t>202-833-6100</t>
  </si>
  <si>
    <t>malherek@parkertide.com</t>
  </si>
  <si>
    <t>John Malherek</t>
  </si>
  <si>
    <t>mal@parkertide.com</t>
  </si>
  <si>
    <t>Jaime Ramirez</t>
  </si>
  <si>
    <t>714-374-1140</t>
  </si>
  <si>
    <t>Diane Mentzer</t>
  </si>
  <si>
    <t>dmentzer@performexcel.com</t>
  </si>
  <si>
    <t>Stacey E Smith</t>
  </si>
  <si>
    <t>260-420-7374 x 105</t>
  </si>
  <si>
    <t>stacey@pqcworks.com</t>
  </si>
  <si>
    <t>Patrick Sidey</t>
  </si>
  <si>
    <t>psidey@pqcworks.com</t>
  </si>
  <si>
    <t>Kristin Berry</t>
  </si>
  <si>
    <t>703-662-4525</t>
  </si>
  <si>
    <t>kberry@r3consulting.com</t>
  </si>
  <si>
    <t>Manny Rivera</t>
  </si>
  <si>
    <t>703-366-3900 ext 108</t>
  </si>
  <si>
    <t>manny.rivera@rividium.com</t>
  </si>
  <si>
    <t>Xio Smith</t>
  </si>
  <si>
    <t>xio.smith@rividium.com</t>
  </si>
  <si>
    <t>John Douglas Edgar</t>
  </si>
  <si>
    <t>703-347-7634</t>
  </si>
  <si>
    <t>jedgar@teamconsult.com</t>
  </si>
  <si>
    <t>Letitia D Janifer</t>
  </si>
  <si>
    <t>ljanifer@teamconsult.com</t>
  </si>
  <si>
    <t>Ajay Bharwaj</t>
  </si>
  <si>
    <t>301-363-1125</t>
  </si>
  <si>
    <t>ajayb@mckinleygroup.net</t>
  </si>
  <si>
    <t>Clint Walsh</t>
  </si>
  <si>
    <t>clintw@mckinleygroup.net</t>
  </si>
  <si>
    <t>Julie Coccari</t>
  </si>
  <si>
    <t>571-933-6094</t>
  </si>
  <si>
    <t>HCaTS-Contracts@tmgi.net, julie.coccari@tmgi.net</t>
  </si>
  <si>
    <t>Jeffrey Rocha</t>
  </si>
  <si>
    <t>HCaTS@tmgi.net, jeffrocha@tmgi.net</t>
  </si>
  <si>
    <t>Zone1</t>
  </si>
  <si>
    <t>Zone2</t>
  </si>
  <si>
    <t>Zone3</t>
  </si>
  <si>
    <t>Zone4</t>
  </si>
  <si>
    <t>Zone5</t>
  </si>
  <si>
    <t>Zone6</t>
  </si>
  <si>
    <t>Richard C. Johnston</t>
  </si>
  <si>
    <t>rjohnston@apvit.com</t>
  </si>
  <si>
    <t>Advanced Systems Technology and Management, Inc. (AdSTM)</t>
  </si>
  <si>
    <t>47QREB19D0003</t>
  </si>
  <si>
    <t>Gary Bell</t>
  </si>
  <si>
    <t>240-538-8357</t>
  </si>
  <si>
    <t>gary.bell@adstm.com</t>
  </si>
  <si>
    <t>Jen Kim</t>
  </si>
  <si>
    <t>703-821-0678</t>
  </si>
  <si>
    <t>jen.kim@adstm.com</t>
  </si>
  <si>
    <t>Patrick Niehus</t>
  </si>
  <si>
    <t>HCATS@aestrategies.com, Patrick_niehus@aestrategies.com</t>
  </si>
  <si>
    <t>Tami Tipton</t>
  </si>
  <si>
    <t>HCATS@aestrategies.com, ttipton@aestrategies.com, awalters@aestrategies.com, vlynch@aestrategies.com</t>
  </si>
  <si>
    <t>Agile-Group, LLC, The</t>
  </si>
  <si>
    <t>47QREB19D0013</t>
  </si>
  <si>
    <t>Britain Harvey</t>
  </si>
  <si>
    <t>(505) 266-0190 x. 101 (O)</t>
  </si>
  <si>
    <t>bharvey@agilegroupusa.com</t>
  </si>
  <si>
    <t>Maria Hanners</t>
  </si>
  <si>
    <t>(505) 266-0190 x. 103 (O)</t>
  </si>
  <si>
    <t>mhanners@agilegroupusa.com</t>
  </si>
  <si>
    <t>hcats@atlasresearch.us, dseelke@atlasresearch.us</t>
  </si>
  <si>
    <t>AvantGarde, LLC</t>
  </si>
  <si>
    <t>47QREB19D0022</t>
  </si>
  <si>
    <t>Susan Bradberry</t>
  </si>
  <si>
    <t>301-908-0180</t>
  </si>
  <si>
    <t>sbradberry@avantgarde4usa.com</t>
  </si>
  <si>
    <t>Rebecca Contreras</t>
  </si>
  <si>
    <t>512-809-2465 (cell)</t>
  </si>
  <si>
    <t>rcontreras@avantgarde4usa.com</t>
  </si>
  <si>
    <t>Team Carney, Inc.</t>
  </si>
  <si>
    <t>47QREB19D0021</t>
  </si>
  <si>
    <t>David Morris</t>
  </si>
  <si>
    <t>703-927-0748</t>
  </si>
  <si>
    <t>david.morris@teamcarney.com</t>
  </si>
  <si>
    <t>Kathy Maxwell</t>
  </si>
  <si>
    <t>757-561-8578</t>
  </si>
  <si>
    <t>kathy.maxwell@teamcarney.com</t>
  </si>
  <si>
    <t>Chitra Productions LLC</t>
  </si>
  <si>
    <t>47QREB19D0018</t>
  </si>
  <si>
    <t>Mary Fish</t>
  </si>
  <si>
    <t>757-495-0234</t>
  </si>
  <si>
    <t>mary@chitraproductions.com</t>
  </si>
  <si>
    <t>Vibhaa Vermani</t>
  </si>
  <si>
    <t>vibhaa@chitraproductions.com</t>
  </si>
  <si>
    <t>GS02Q17DCR0010</t>
  </si>
  <si>
    <t>mcook@colleagueconsulting.com, hcats@colleagueconsulting.com</t>
  </si>
  <si>
    <t>Communication Institute International, Inc.</t>
  </si>
  <si>
    <t>47QREB19D0023</t>
  </si>
  <si>
    <t>Robb Heaton</t>
  </si>
  <si>
    <t>303-356-0000</t>
  </si>
  <si>
    <t>rheaton@ciinternational.com</t>
  </si>
  <si>
    <t>Margaret (Peg) Melberg</t>
  </si>
  <si>
    <t>703-888-8549</t>
  </si>
  <si>
    <t>pegmelberg@ciinternational.com</t>
  </si>
  <si>
    <t>CTR Management Group, LLC</t>
  </si>
  <si>
    <t>47QREB19D0009</t>
  </si>
  <si>
    <t>Michael Daley</t>
  </si>
  <si>
    <t>703-213-6207</t>
  </si>
  <si>
    <t>mdaley@ctrmg.com</t>
  </si>
  <si>
    <t>Ian D Nuzzo</t>
  </si>
  <si>
    <t>703-629-2423</t>
  </si>
  <si>
    <t>inuzzo@ctrmg.com</t>
  </si>
  <si>
    <t>Data Management Services, Inc.</t>
  </si>
  <si>
    <t>47QREB19D0012</t>
  </si>
  <si>
    <t>Richard E. McInnis</t>
  </si>
  <si>
    <t>401-741-6025</t>
  </si>
  <si>
    <t>richard.mcinnis@dmsinetwork.com</t>
  </si>
  <si>
    <t>Mark St. Moritz</t>
  </si>
  <si>
    <t>407-790-1149</t>
  </si>
  <si>
    <t>mark.stmoritz@dmsinetwork.com</t>
  </si>
  <si>
    <t>Deep Mile Networks, LLC</t>
  </si>
  <si>
    <t>Eric Malawer</t>
  </si>
  <si>
    <t>703-786-8581</t>
  </si>
  <si>
    <t>hcats_sb@deepmile.com</t>
  </si>
  <si>
    <t>Delan Associates, Inc.</t>
  </si>
  <si>
    <t>47QREB19D0005</t>
  </si>
  <si>
    <t>Michael Chung</t>
  </si>
  <si>
    <t>516-442-0040</t>
  </si>
  <si>
    <t>Michael.Chung@DelanAssociates.com</t>
  </si>
  <si>
    <t>Charmaine Black</t>
  </si>
  <si>
    <t>Charmaine.Black@DelanAssociates.com</t>
  </si>
  <si>
    <t>47QREB19D0001</t>
  </si>
  <si>
    <t>Full Circle Computing Inc</t>
  </si>
  <si>
    <t>47QREB19D0002</t>
  </si>
  <si>
    <t>Denean Williams</t>
  </si>
  <si>
    <t>610.594.9510</t>
  </si>
  <si>
    <t>drw@thefullcirclegroup.com</t>
  </si>
  <si>
    <t>Cindy Skiles</t>
  </si>
  <si>
    <t>cs@thefullcirclegroup.com</t>
  </si>
  <si>
    <t>Full Visibility LLC</t>
  </si>
  <si>
    <t>47QREB19D0016</t>
  </si>
  <si>
    <t>Thomas Kohler</t>
  </si>
  <si>
    <t>703-349-2579</t>
  </si>
  <si>
    <t>tkohler@fullvisibility.com</t>
  </si>
  <si>
    <t>Robert Andreev</t>
  </si>
  <si>
    <t>randreev@fullvisibility.com</t>
  </si>
  <si>
    <t>HigherEchelon, Inc.</t>
  </si>
  <si>
    <t>47QREB19D0014</t>
  </si>
  <si>
    <t>Rick Roper</t>
  </si>
  <si>
    <t>845-662-6564</t>
  </si>
  <si>
    <t>rick.roper@higherechelon.com</t>
  </si>
  <si>
    <t>Renee C. Elliott</t>
  </si>
  <si>
    <t>256-945-0091</t>
  </si>
  <si>
    <t>renee.elliott@higherechelon.com</t>
  </si>
  <si>
    <t xml:space="preserve">HIPAA Exams Inc dba Engaging 
E-Learning Solutions </t>
  </si>
  <si>
    <t>47QREB19D0026</t>
  </si>
  <si>
    <t>Greg Garner</t>
  </si>
  <si>
    <t>888-362-0411 x704</t>
  </si>
  <si>
    <t>greg@engagingelearning.com</t>
  </si>
  <si>
    <t>James Bright</t>
  </si>
  <si>
    <t>888-362-0411 x 727</t>
  </si>
  <si>
    <t>james@engagingelearning.com</t>
  </si>
  <si>
    <t>Ideation, Inc.</t>
  </si>
  <si>
    <t>47QREB19D0006</t>
  </si>
  <si>
    <t>JoAnna Wagschal</t>
  </si>
  <si>
    <t>703.935-0478</t>
  </si>
  <si>
    <t>joanna.wagschal@ideationinc.com</t>
  </si>
  <si>
    <t>Gopal Raja</t>
  </si>
  <si>
    <t>703-597-7592</t>
  </si>
  <si>
    <t>gopal.raja@ideationinc.com</t>
  </si>
  <si>
    <t>Innove, LLC</t>
  </si>
  <si>
    <t>47QREB19D0020</t>
  </si>
  <si>
    <t>Tony Ranieri</t>
  </si>
  <si>
    <t>210-585-4924</t>
  </si>
  <si>
    <t>tony.ranieri@innove.com</t>
  </si>
  <si>
    <t>Brad Morrison</t>
  </si>
  <si>
    <t>210-380-6189</t>
  </si>
  <si>
    <t>brad.morrison@innove.com</t>
  </si>
  <si>
    <t>JRogers Consulting, LLC</t>
  </si>
  <si>
    <t>47QREB19D0004</t>
  </si>
  <si>
    <t>Jill Rogers</t>
  </si>
  <si>
    <t>703-568-0715</t>
  </si>
  <si>
    <t>jill.rogers@jrcllc.com</t>
  </si>
  <si>
    <t>Nikki Harshman</t>
  </si>
  <si>
    <t>703-965-3681</t>
  </si>
  <si>
    <t>nikki.harshman@jrcllc.com</t>
  </si>
  <si>
    <t>47QREB19D0008</t>
  </si>
  <si>
    <t>(703) 442-4575</t>
  </si>
  <si>
    <t>ljohnson@linkvisum.com
rschmitz@linkvisum.com</t>
  </si>
  <si>
    <t>METCOR Ltd. DBA Learning Systems International (LSI)</t>
  </si>
  <si>
    <t>47QREB19D0010</t>
  </si>
  <si>
    <t>Stacey Friedman</t>
  </si>
  <si>
    <t>202-904-3287</t>
  </si>
  <si>
    <t>hcatspm@lsidc.com</t>
  </si>
  <si>
    <t>Joanne M. Dorval</t>
  </si>
  <si>
    <t>202-638-2788</t>
  </si>
  <si>
    <t>hcatscm@lsidc.com</t>
  </si>
  <si>
    <t>Pherson Associates, LLC</t>
  </si>
  <si>
    <t>Agander@pherson.org</t>
  </si>
  <si>
    <t>murphyw@pitonscience.com,shcats@pitonscience.com</t>
  </si>
  <si>
    <t>John DeCore, Lisa Sergent</t>
  </si>
  <si>
    <t>sbhcats@powertrain.com, lsergent@powertrain.com, JDeCore@powertrain.com</t>
  </si>
  <si>
    <t>Lisa C. Cox</t>
  </si>
  <si>
    <t>Prometheus Federal Services</t>
  </si>
  <si>
    <t>47QREB19D0007</t>
  </si>
  <si>
    <t>Greg Smallwood</t>
  </si>
  <si>
    <t>(609) 402-1792</t>
  </si>
  <si>
    <t>gsmallwood@pfs.us</t>
  </si>
  <si>
    <t>Shawn Boo</t>
  </si>
  <si>
    <t>(703) 217-2699</t>
  </si>
  <si>
    <t>sboo@pfs.us</t>
  </si>
  <si>
    <t>47QREB19D0015</t>
  </si>
  <si>
    <t>Glenn Hartung
Louisa Gantley</t>
  </si>
  <si>
    <t>703-662-4524
240-626-4393</t>
  </si>
  <si>
    <t>ghartung@r3consulting.com
lgantley@r3consulting.com</t>
  </si>
  <si>
    <t>Reed Integration, Inc.</t>
  </si>
  <si>
    <t>47QREB19D0017</t>
  </si>
  <si>
    <t>Jonathan Bell</t>
  </si>
  <si>
    <t>757-541-8039</t>
  </si>
  <si>
    <t>jbell@reedintegration.com</t>
  </si>
  <si>
    <t>Rebecca Reed</t>
  </si>
  <si>
    <t>757-638-3238</t>
  </si>
  <si>
    <t>rreed@reedintegration.com</t>
  </si>
  <si>
    <t>Shane Roberson</t>
  </si>
  <si>
    <t>571-328-8077</t>
  </si>
  <si>
    <t>shane@rigil.com, rigilhcatssb@rigil.com</t>
  </si>
  <si>
    <t>Jim Nunz</t>
  </si>
  <si>
    <t>703-376-7559</t>
  </si>
  <si>
    <t>jim@rigil.com, Pankaj@rigil.com</t>
  </si>
  <si>
    <t>TADE Group LLC</t>
  </si>
  <si>
    <t>47QREB19D0019</t>
  </si>
  <si>
    <t>Doris D. Teye</t>
  </si>
  <si>
    <t>202-455-8291</t>
  </si>
  <si>
    <t>dorisd@tadegroup.com</t>
  </si>
  <si>
    <t>Meg Djorenchin</t>
  </si>
  <si>
    <t>megd@tadegroup.com</t>
  </si>
  <si>
    <t>The Arbinger Company</t>
  </si>
  <si>
    <t>47QREB19D0011</t>
  </si>
  <si>
    <t>Cameron Cozzens</t>
  </si>
  <si>
    <t>540-623-7846</t>
  </si>
  <si>
    <t>ccozzens@arbinger.com</t>
  </si>
  <si>
    <t>Amy Sadeghzadeh</t>
  </si>
  <si>
    <t>619-243-6896</t>
  </si>
  <si>
    <t>amys@arbinger.com</t>
  </si>
  <si>
    <t>Wheelhouse Group, Inc.</t>
  </si>
  <si>
    <t>47QREB19D0024</t>
  </si>
  <si>
    <t>Robin Camarote</t>
  </si>
  <si>
    <t>(301) 442-0734</t>
  </si>
  <si>
    <t>Robin.Camarote@wheelhousegroup.com</t>
  </si>
  <si>
    <t>Megan Beidleman</t>
  </si>
  <si>
    <t>(703) 851-1721</t>
  </si>
  <si>
    <t>Megan.Beidleman@wheelhousegroup.com</t>
  </si>
  <si>
    <t>Whitespace Innovations, Inc</t>
  </si>
  <si>
    <t>47QREB19D0025</t>
  </si>
  <si>
    <t>Tom Houser</t>
  </si>
  <si>
    <t>(256) 890-2694</t>
  </si>
  <si>
    <t>tom.houser@whitespaceinnovations.com</t>
  </si>
  <si>
    <t>Joe Eversole</t>
  </si>
  <si>
    <t>joe.eversole@whitespaceinnovations.com</t>
  </si>
  <si>
    <t>Barbaricum, LLC</t>
  </si>
  <si>
    <t>Cherokee Nation Management &amp; Consulting, LLC</t>
  </si>
  <si>
    <t>CG Strategy, Inc.</t>
  </si>
  <si>
    <t>Grant Cheung</t>
  </si>
  <si>
    <t>(240) 669-2262</t>
  </si>
  <si>
    <t>grant.cheung@dsfederal.com</t>
  </si>
  <si>
    <t>Sarah Smith</t>
  </si>
  <si>
    <t>hcats@dynamis.com, ssmith@dynamis.com</t>
  </si>
  <si>
    <t>Matthew Pettinato</t>
  </si>
  <si>
    <t>518-469-1864</t>
  </si>
  <si>
    <t>HCATS@eaglehillconsulting.com, mpettinato@eaglehillconsulting.com</t>
  </si>
  <si>
    <t>Fors Marsh Group, LLC</t>
  </si>
  <si>
    <t>571-303-2895</t>
  </si>
  <si>
    <t>Growth Transitions, Inc. (DBA: Maher &amp; Maher)</t>
  </si>
  <si>
    <t>732-918-800</t>
  </si>
  <si>
    <t>202-626-8775</t>
  </si>
  <si>
    <t>415-454-4722</t>
  </si>
  <si>
    <t>703-448-8070 x 702</t>
  </si>
  <si>
    <t>301-577-3100 x 119</t>
  </si>
  <si>
    <t>703-243-0495, ext. 1304</t>
  </si>
  <si>
    <t>Performance Excellence Partners, LLC (PEP)</t>
  </si>
  <si>
    <t>jramirez@performexcel.com, hcats@performexcel.com</t>
  </si>
  <si>
    <t>(301) 873-4009</t>
  </si>
  <si>
    <t>260-420-7374 x 106</t>
  </si>
  <si>
    <t>703-366-3900 ext 101</t>
  </si>
  <si>
    <t>703-347-7825</t>
  </si>
  <si>
    <t>McKinley Group LLC, The</t>
  </si>
  <si>
    <t>301-363-1126</t>
  </si>
  <si>
    <t>Millennium Group International LLC, The</t>
  </si>
  <si>
    <t>703-260-6710</t>
  </si>
  <si>
    <t>Exit Date: 3/30/2019</t>
  </si>
  <si>
    <t>Exit Date: 2/15/2022</t>
  </si>
  <si>
    <t>Exit Date: 1/21/2020</t>
  </si>
  <si>
    <t>Exit Date: 1/3/2021</t>
  </si>
  <si>
    <t>Exit Date: 4/25/2023</t>
  </si>
  <si>
    <t>Exit Date: 3/14/2023</t>
  </si>
  <si>
    <t>VO, SDVO</t>
  </si>
  <si>
    <t>HubZ, VO, SDVO</t>
  </si>
  <si>
    <t>HubZ, WO, EDWO, 8(A)</t>
  </si>
  <si>
    <t>WO, EDWO</t>
  </si>
  <si>
    <t>HubZ, WO</t>
  </si>
  <si>
    <t>VO, SDVO, WO, EDWO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</si>
</sst>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m/d/yy;@"/>
  </numFmts>
  <fonts count="19" x14ac:knownFonts="1">
    <font>
      <sz val="12"/>
      <color rgb="FF000000"/>
      <name val="Arial"/>
      <charset val="1"/>
    </font>
    <font>
      <sz val="12"/>
      <color theme="1"/>
      <name val="Arial"/>
      <family val="2"/>
    </font>
    <font>
      <sz val="12"/>
      <color rgb="FF000000"/>
      <name val="Arial"/>
      <family val="2"/>
      <charset val="1"/>
    </font>
    <font>
      <b/>
      <sz val="2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53C95"/>
      <name val="Arial"/>
      <family val="2"/>
      <charset val="1"/>
    </font>
    <font>
      <b/>
      <sz val="14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24292E"/>
      <name val="Segoe UI"/>
      <family val="2"/>
    </font>
    <font>
      <b/>
      <sz val="12"/>
      <color rgb="FFFFFFFF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FFFFFF"/>
        <bgColor rgb="FFF6F8FA"/>
      </patternFill>
    </fill>
    <fill>
      <patternFill patternType="solid">
        <fgColor rgb="FFD9EAD3"/>
        <bgColor rgb="FFD7E4BD"/>
      </patternFill>
    </fill>
    <fill>
      <patternFill patternType="solid">
        <fgColor rgb="FFD7E4BD"/>
        <bgColor rgb="FFD9EAD3"/>
      </patternFill>
    </fill>
    <fill>
      <patternFill patternType="solid">
        <fgColor rgb="FF7F7F7F"/>
        <bgColor rgb="FF808080"/>
      </patternFill>
    </fill>
    <fill>
      <patternFill patternType="solid">
        <fgColor rgb="FFF6F8FA"/>
        <bgColor rgb="FFF2F2F2"/>
      </patternFill>
    </fill>
    <fill>
      <patternFill patternType="solid">
        <fgColor rgb="FFFFF2CC"/>
        <bgColor rgb="FFF2F2F2"/>
      </patternFill>
    </fill>
    <fill>
      <patternFill patternType="solid">
        <fgColor rgb="FFF6F8FA"/>
        <bgColor rgb="FFFFFF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 style="thin">
        <color rgb="FF4F81BD"/>
      </top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4">
    <xf numFmtId="0" fontId="0" fillId="0" borderId="0"/>
    <xf numFmtId="9" fontId="17" fillId="0" borderId="0" applyFont="0" applyFill="0" applyBorder="0" applyAlignment="0" applyProtection="0"/>
    <xf numFmtId="0" fontId="1" fillId="0" borderId="0"/>
    <xf numFmtId="0" fontId="17" fillId="0" borderId="0"/>
  </cellStyleXfs>
  <cellXfs count="5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7" fillId="6" borderId="5" xfId="0" applyFont="1" applyFill="1" applyBorder="1" applyAlignment="1">
      <alignment horizontal="left" vertical="center" wrapText="1"/>
    </xf>
    <xf numFmtId="164" fontId="8" fillId="7" borderId="6" xfId="0" applyNumberFormat="1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 wrapText="1"/>
    </xf>
    <xf numFmtId="164" fontId="9" fillId="9" borderId="10" xfId="0" applyNumberFormat="1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164" fontId="10" fillId="9" borderId="6" xfId="0" applyNumberFormat="1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left" vertical="center" wrapText="1"/>
    </xf>
    <xf numFmtId="164" fontId="10" fillId="9" borderId="1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13" fillId="10" borderId="12" xfId="0" applyFont="1" applyFill="1" applyBorder="1" applyAlignment="1">
      <alignment horizontal="left" vertical="center"/>
    </xf>
    <xf numFmtId="0" fontId="13" fillId="10" borderId="13" xfId="0" applyFont="1" applyFill="1" applyBorder="1" applyAlignment="1">
      <alignment horizontal="left" vertical="center"/>
    </xf>
    <xf numFmtId="0" fontId="14" fillId="10" borderId="14" xfId="0" applyFont="1" applyFill="1" applyBorder="1" applyAlignment="1">
      <alignment horizontal="left" vertical="center"/>
    </xf>
    <xf numFmtId="0" fontId="15" fillId="0" borderId="0" xfId="0" applyFont="1" applyAlignment="1">
      <alignment vertical="top" wrapText="1"/>
    </xf>
    <xf numFmtId="0" fontId="8" fillId="11" borderId="6" xfId="0" applyFont="1" applyFill="1" applyBorder="1" applyAlignment="1">
      <alignment vertical="center" wrapText="1"/>
    </xf>
    <xf numFmtId="164" fontId="8" fillId="11" borderId="6" xfId="0" applyNumberFormat="1" applyFont="1" applyFill="1" applyBorder="1" applyAlignment="1">
      <alignment vertical="center" wrapText="1"/>
    </xf>
    <xf numFmtId="0" fontId="8" fillId="11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10" borderId="15" xfId="0" applyFont="1" applyFill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8" fillId="7" borderId="6" xfId="0" applyFont="1" applyFill="1" applyBorder="1" applyAlignment="1">
      <alignment vertical="center" wrapText="1"/>
    </xf>
    <xf numFmtId="0" fontId="8" fillId="7" borderId="0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16" fillId="0" borderId="16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8" fillId="7" borderId="11" xfId="0" applyFont="1" applyFill="1" applyBorder="1" applyAlignment="1">
      <alignment vertical="center" wrapText="1"/>
    </xf>
    <xf numFmtId="0" fontId="13" fillId="12" borderId="17" xfId="0" applyFont="1" applyFill="1" applyBorder="1" applyAlignment="1">
      <alignment horizontal="left" vertical="center"/>
    </xf>
    <xf numFmtId="165" fontId="18" fillId="0" borderId="0" xfId="3" applyNumberFormat="1" applyFont="1" applyAlignment="1">
      <alignment horizontal="center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165" fontId="11" fillId="0" borderId="4" xfId="0" applyNumberFormat="1" applyFont="1" applyBorder="1" applyAlignment="1">
      <alignment horizontal="center" vertical="center"/>
    </xf>
    <xf numFmtId="9" fontId="12" fillId="6" borderId="6" xfId="1" applyFont="1" applyFill="1" applyBorder="1" applyAlignment="1">
      <alignment horizontal="center" vertical="center" wrapText="1"/>
    </xf>
    <xf numFmtId="0" fontId="17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2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/>
        <sz val="11"/>
        <name val="Calibri"/>
      </font>
      <numFmt numFmtId="165" formatCode="m/d/yy;@"/>
      <alignment horizontal="center" vertical="center" textRotation="0" wrapText="1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HCaTS-SB Pool 1-style" pivot="0" count="3">
      <tableStyleElement type="headerRow" dxfId="17"/>
      <tableStyleElement type="firstRowStripe" dxfId="16"/>
      <tableStyleElement type="secondRowStripe" dxfId="15"/>
    </tableStyle>
    <tableStyle name="HCaTS-SB Pool 2-style" pivot="0" count="3">
      <tableStyleElement type="headerRow" dxfId="14"/>
      <tableStyleElement type="firstRowStripe" dxfId="13"/>
      <tableStyleElement type="secondRowStripe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8FA"/>
      <rgbColor rgb="FFD9EAD3"/>
      <rgbColor rgb="FFD7E4BD"/>
      <rgbColor rgb="FFC3D69B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F81BD"/>
      <rgbColor rgb="FF7F7F7F"/>
      <rgbColor rgb="FF053C95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A1:Y38" totalsRowShown="0">
  <sortState ref="A2:Y12">
    <sortCondition ref="A2:A12"/>
  </sortState>
  <tableColumns count="25">
    <tableColumn id="1" name="ContractorName"/>
    <tableColumn id="2" name="ContractNumber"/>
    <tableColumn id="3" name="DUNS"/>
    <tableColumn id="4" name="POC1"/>
    <tableColumn id="5" name="Phone1"/>
    <tableColumn id="6" name="Email1"/>
    <tableColumn id="7" name="POC2"/>
    <tableColumn id="8" name="Phone2"/>
    <tableColumn id="9" name="Email2"/>
    <tableColumn id="10" name="SB"/>
    <tableColumn id="11" name="8(a)"/>
    <tableColumn id="12" name="8(a)Date" dataDxfId="11" dataCellStyle="Normal 2"/>
    <tableColumn id="13" name="HubZ" dataDxfId="10"/>
    <tableColumn id="14" name="SDB" dataDxfId="9"/>
    <tableColumn id="15" name="WO" dataDxfId="8"/>
    <tableColumn id="16" name="VO" dataDxfId="7"/>
    <tableColumn id="17" name="SDVOSB" dataDxfId="6"/>
    <tableColumn id="18" name="VIP"/>
    <tableColumn id="20" name="Zone1" dataDxfId="5"/>
    <tableColumn id="21" name="Zone2" dataDxfId="4"/>
    <tableColumn id="22" name="Zone3" dataDxfId="3"/>
    <tableColumn id="23" name="Zone4" dataDxfId="2"/>
    <tableColumn id="24" name="Zone5" dataDxfId="1"/>
    <tableColumn id="25" name="Zone6" dataDxfId="0"/>
    <tableColumn id="19" name="Contract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F7F7F"/>
    <pageSetUpPr autoPageBreaks="0"/>
  </sheetPr>
  <dimension ref="A1:K76"/>
  <sheetViews>
    <sheetView tabSelected="1" zoomScaleNormal="100" workbookViewId="0">
      <selection sqref="A1:J1"/>
    </sheetView>
  </sheetViews>
  <sheetFormatPr defaultRowHeight="15" x14ac:dyDescent="0.2"/>
  <cols>
    <col min="1" max="1" width="34.88671875" style="1" bestFit="1" customWidth="1"/>
    <col min="2" max="2" width="10" style="2" bestFit="1" customWidth="1"/>
    <col min="3" max="3" width="14.109375" style="1" bestFit="1" customWidth="1"/>
    <col min="4" max="4" width="13.33203125" style="1" bestFit="1" customWidth="1"/>
    <col min="5" max="6" width="12" style="3" bestFit="1" customWidth="1"/>
    <col min="7" max="7" width="5.44140625" style="3" bestFit="1" customWidth="1"/>
    <col min="8" max="8" width="12" style="3" bestFit="1" customWidth="1"/>
    <col min="9" max="9" width="5.88671875" style="3" bestFit="1" customWidth="1"/>
    <col min="10" max="10" width="14" style="4" bestFit="1" customWidth="1"/>
    <col min="11" max="11" width="19.88671875" bestFit="1" customWidth="1"/>
    <col min="12" max="1025" width="8.6640625" customWidth="1"/>
  </cols>
  <sheetData>
    <row r="1" spans="1:11" ht="88.15" customHeight="1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1" ht="37.5" customHeight="1" x14ac:dyDescent="0.2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 t="s">
        <v>9</v>
      </c>
      <c r="J2" s="8" t="s">
        <v>10</v>
      </c>
      <c r="K2" t="s">
        <v>11</v>
      </c>
    </row>
    <row r="3" spans="1:11" ht="5.25" customHeight="1" thickBot="1" x14ac:dyDescent="0.25">
      <c r="A3" s="10"/>
      <c r="B3" s="11"/>
      <c r="C3" s="10"/>
      <c r="D3" s="10"/>
      <c r="E3" s="12"/>
      <c r="F3" s="12"/>
      <c r="G3" s="12"/>
      <c r="H3" s="12"/>
      <c r="I3" s="13"/>
      <c r="J3" s="14"/>
    </row>
    <row r="4" spans="1:11" ht="18.75" thickBot="1" x14ac:dyDescent="0.25">
      <c r="A4" s="15" t="s">
        <v>117</v>
      </c>
      <c r="B4" s="16">
        <v>5752289</v>
      </c>
      <c r="C4" s="17" t="str">
        <f>VLOOKUP(A4,Table2[],2,FALSE)</f>
        <v>GS02Q16DCR0073</v>
      </c>
      <c r="D4" s="18" t="str">
        <f>VLOOKUP(A4,'HCaTS SB POOL (2)'!$A$2:$Y$37,2,FALSE)</f>
        <v>GS02Q16DCR0082</v>
      </c>
      <c r="E4" s="22"/>
      <c r="F4" s="22"/>
      <c r="G4" s="22"/>
      <c r="H4" s="52" t="str">
        <f>IF($C4&lt;&gt;0,VLOOKUP($A4,Table2[],15,FALSE),VLOOKUP($A4,'HCaTS SB POOL (2)'!$A$2:$Y$37,15,FALSE))</f>
        <v>X</v>
      </c>
      <c r="I4" s="52" t="s">
        <v>121</v>
      </c>
      <c r="J4" s="51" t="s">
        <v>14</v>
      </c>
      <c r="K4" s="53" t="s">
        <v>38</v>
      </c>
    </row>
    <row r="5" spans="1:11" ht="18.75" thickBot="1" x14ac:dyDescent="0.25">
      <c r="A5" s="19" t="s">
        <v>16</v>
      </c>
      <c r="B5" s="16">
        <v>169830200</v>
      </c>
      <c r="C5" s="17" t="str">
        <f>VLOOKUP(A5,Table2[],2,FALSE)</f>
        <v>GS02Q17DCR0007</v>
      </c>
      <c r="D5" s="20"/>
      <c r="E5" s="22"/>
      <c r="F5" s="52" t="str">
        <f>IF($C5&lt;&gt;0,VLOOKUP($A5,Table2[],16,FALSE),VLOOKUP($A5,'HCaTS SB POOL (2)'!$A$2:$Y$37,16,FALSE))</f>
        <v>X</v>
      </c>
      <c r="G5" s="52" t="str">
        <f>IF($C5&lt;&gt;0,VLOOKUP($A5,Table2[],17,FALSE),VLOOKUP($A5,'HCaTS SB POOL (2)'!$A$2:$Y$37,17,FALSE))</f>
        <v>X</v>
      </c>
      <c r="H5" s="22"/>
      <c r="I5" s="22"/>
      <c r="J5" s="22"/>
      <c r="K5" s="53" t="s">
        <v>555</v>
      </c>
    </row>
    <row r="6" spans="1:11" ht="18.75" thickBot="1" x14ac:dyDescent="0.25">
      <c r="A6" s="19" t="s">
        <v>19</v>
      </c>
      <c r="B6" s="16">
        <v>141415021</v>
      </c>
      <c r="C6" s="20"/>
      <c r="D6" s="18" t="str">
        <f>VLOOKUP(A6,'HCaTS SB POOL (2)'!$A$2:$Y$37,2,FALSE)</f>
        <v>GS02Q17DCR0008</v>
      </c>
      <c r="E6" s="22"/>
      <c r="F6" s="52" t="str">
        <f>IF($C6&lt;&gt;0,VLOOKUP($A6,Table2[],16,FALSE),VLOOKUP($A6,'HCaTS SB POOL (2)'!$A$2:$Y$37,16,FALSE))</f>
        <v>X</v>
      </c>
      <c r="G6" s="52" t="str">
        <f>IF($C6&lt;&gt;0,VLOOKUP($A6,Table2[],17,FALSE),VLOOKUP($A6,'HCaTS SB POOL (2)'!$A$2:$Y$37,17,FALSE))</f>
        <v>X</v>
      </c>
      <c r="H6" s="22"/>
      <c r="I6" s="22"/>
      <c r="J6" s="51" t="s">
        <v>21</v>
      </c>
      <c r="K6" s="53" t="s">
        <v>22</v>
      </c>
    </row>
    <row r="7" spans="1:11" ht="26.25" thickBot="1" x14ac:dyDescent="0.25">
      <c r="A7" s="19" t="s">
        <v>310</v>
      </c>
      <c r="B7" s="16">
        <v>49192649</v>
      </c>
      <c r="C7" s="17" t="str">
        <f>VLOOKUP(A7,Table2[],2,FALSE)</f>
        <v>47QREB19D0003</v>
      </c>
      <c r="D7" s="20"/>
      <c r="E7" s="22"/>
      <c r="F7" s="22"/>
      <c r="G7" s="22"/>
      <c r="H7" s="22"/>
      <c r="I7" s="22"/>
      <c r="J7" s="22"/>
      <c r="K7" s="53"/>
    </row>
    <row r="8" spans="1:11" ht="18.75" thickBot="1" x14ac:dyDescent="0.25">
      <c r="A8" s="23" t="s">
        <v>128</v>
      </c>
      <c r="B8" s="16">
        <v>136483547</v>
      </c>
      <c r="C8" s="17" t="str">
        <f>VLOOKUP(A8,Table2[],2,FALSE)</f>
        <v>GS02Q16DCR0074</v>
      </c>
      <c r="D8" s="18" t="str">
        <f>VLOOKUP(A8,'HCaTS SB POOL (2)'!$A$2:$Y$37,2,FALSE)</f>
        <v>GS02Q16DCR0083</v>
      </c>
      <c r="E8" s="22"/>
      <c r="F8" s="22"/>
      <c r="G8" s="22"/>
      <c r="H8" s="22"/>
      <c r="I8" s="22"/>
      <c r="J8" s="22"/>
    </row>
    <row r="9" spans="1:11" ht="18.75" thickBot="1" x14ac:dyDescent="0.25">
      <c r="A9" s="19" t="s">
        <v>322</v>
      </c>
      <c r="B9" s="16">
        <v>829407787</v>
      </c>
      <c r="C9" s="17" t="str">
        <f>VLOOKUP(A9,Table2[],2,FALSE)</f>
        <v>47QREB19D0013</v>
      </c>
      <c r="D9" s="20"/>
      <c r="E9" s="22"/>
      <c r="F9" s="22"/>
      <c r="G9" s="22"/>
      <c r="H9" s="52" t="str">
        <f>IF($C9&lt;&gt;0,VLOOKUP($A9,Table2[],15,FALSE),VLOOKUP($A9,'HCaTS SB POOL (2)'!$A$2:$Y$37,15,FALSE))</f>
        <v>X</v>
      </c>
      <c r="I9" s="22"/>
      <c r="J9" s="51" t="s">
        <v>549</v>
      </c>
      <c r="K9" s="53" t="s">
        <v>61</v>
      </c>
    </row>
    <row r="10" spans="1:11" ht="18.75" thickBot="1" x14ac:dyDescent="0.25">
      <c r="A10" s="19" t="s">
        <v>25</v>
      </c>
      <c r="B10" s="16">
        <v>168719552</v>
      </c>
      <c r="C10" s="20"/>
      <c r="D10" s="18" t="str">
        <f>VLOOKUP(A10,'HCaTS SB POOL (2)'!$A$2:$Y$37,2,FALSE)</f>
        <v>GS02Q17DCR0001</v>
      </c>
      <c r="E10" s="22"/>
      <c r="F10" s="22"/>
      <c r="G10" s="22"/>
      <c r="H10" s="52" t="str">
        <f>IF($C10&lt;&gt;0,VLOOKUP($A10,Table2[],15,FALSE),VLOOKUP($A10,'HCaTS SB POOL (2)'!$A$2:$Y$37,15,FALSE))</f>
        <v>X</v>
      </c>
      <c r="I10" s="22"/>
      <c r="J10" s="22"/>
      <c r="K10" s="53" t="s">
        <v>112</v>
      </c>
    </row>
    <row r="11" spans="1:11" ht="18.75" thickBot="1" x14ac:dyDescent="0.25">
      <c r="A11" s="23" t="s">
        <v>172</v>
      </c>
      <c r="B11" s="16">
        <v>827560744</v>
      </c>
      <c r="C11" s="17" t="str">
        <f>VLOOKUP(A11,Table2[],2,FALSE)</f>
        <v>GS02Q16DCR0075</v>
      </c>
      <c r="D11" s="18" t="str">
        <f>VLOOKUP(A11,'HCaTS SB POOL (2)'!$A$2:$Y$37,2,FALSE)</f>
        <v>GS02Q16DCR0084</v>
      </c>
      <c r="E11" s="22"/>
      <c r="F11" s="52" t="str">
        <f>IF($C11&lt;&gt;0,VLOOKUP($A11,Table2[],16,FALSE),VLOOKUP($A11,'HCaTS SB POOL (2)'!$A$2:$Y$37,16,FALSE))</f>
        <v>X</v>
      </c>
      <c r="G11" s="52" t="str">
        <f>IF($C11&lt;&gt;0,VLOOKUP($A11,Table2[],17,FALSE),VLOOKUP($A11,'HCaTS SB POOL (2)'!$A$2:$Y$37,17,FALSE))</f>
        <v>X</v>
      </c>
      <c r="H11" s="22"/>
      <c r="I11" s="22"/>
      <c r="J11" s="22"/>
      <c r="K11" s="53" t="s">
        <v>555</v>
      </c>
    </row>
    <row r="12" spans="1:11" ht="18.75" thickBot="1" x14ac:dyDescent="0.25">
      <c r="A12" s="19" t="s">
        <v>331</v>
      </c>
      <c r="B12" s="16">
        <v>968013792</v>
      </c>
      <c r="C12" s="17" t="str">
        <f>VLOOKUP(A12,Table2[],2,FALSE)</f>
        <v>47QREB19D0022</v>
      </c>
      <c r="D12" s="20"/>
      <c r="E12" s="22"/>
      <c r="F12" s="22"/>
      <c r="G12" s="22"/>
      <c r="H12" s="52" t="str">
        <f>IF($C12&lt;&gt;0,VLOOKUP($A12,Table2[],15,FALSE),VLOOKUP($A12,'HCaTS SB POOL (2)'!$A$2:$Y$37,15,FALSE))</f>
        <v>X</v>
      </c>
      <c r="I12" s="52" t="s">
        <v>121</v>
      </c>
      <c r="J12" s="51" t="s">
        <v>550</v>
      </c>
      <c r="K12" s="53" t="s">
        <v>38</v>
      </c>
    </row>
    <row r="13" spans="1:11" ht="18.75" thickBot="1" x14ac:dyDescent="0.25">
      <c r="A13" s="19" t="s">
        <v>519</v>
      </c>
      <c r="B13" s="16">
        <v>827620308</v>
      </c>
      <c r="C13" s="20"/>
      <c r="D13" s="18" t="str">
        <f>VLOOKUP(A13,'HCaTS SB POOL (2)'!$A$2:$Y$37,2,FALSE)</f>
        <v>GS02Q17DCR0002</v>
      </c>
      <c r="E13" s="52" t="str">
        <f>IF($C13&lt;&gt;0,VLOOKUP($A13,Table2[],13,FALSE),VLOOKUP($A13,'HCaTS SB POOL (2)'!$A$2:$Y$37,13,FALSE))</f>
        <v>X</v>
      </c>
      <c r="F13" s="52" t="str">
        <f>IF($C13&lt;&gt;0,VLOOKUP($A13,Table2[],16,FALSE),VLOOKUP($A13,'HCaTS SB POOL (2)'!$A$2:$Y$37,16,FALSE))</f>
        <v>X</v>
      </c>
      <c r="G13" s="52" t="str">
        <f>IF($C13&lt;&gt;0,VLOOKUP($A13,Table2[],17,FALSE),VLOOKUP($A13,'HCaTS SB POOL (2)'!$A$2:$Y$37,17,FALSE))</f>
        <v>X</v>
      </c>
      <c r="H13" s="22"/>
      <c r="I13" s="22"/>
      <c r="J13" s="22"/>
      <c r="K13" s="53" t="s">
        <v>556</v>
      </c>
    </row>
    <row r="14" spans="1:11" ht="18.75" thickBot="1" x14ac:dyDescent="0.25">
      <c r="A14" s="19" t="s">
        <v>521</v>
      </c>
      <c r="B14" s="16">
        <v>838295400</v>
      </c>
      <c r="C14" s="20"/>
      <c r="D14" s="18" t="str">
        <f>VLOOKUP(A14,'HCaTS SB POOL (2)'!$A$2:$Y$37,2,FALSE)</f>
        <v>GS02Q16DCR0085</v>
      </c>
      <c r="E14" s="22"/>
      <c r="F14" s="22"/>
      <c r="G14" s="22"/>
      <c r="H14" s="52" t="str">
        <f>IF($C14&lt;&gt;0,VLOOKUP($A14,Table2[],15,FALSE),VLOOKUP($A14,'HCaTS SB POOL (2)'!$A$2:$Y$37,15,FALSE))</f>
        <v>X</v>
      </c>
      <c r="I14" s="22"/>
      <c r="J14" s="22"/>
      <c r="K14" s="53" t="s">
        <v>112</v>
      </c>
    </row>
    <row r="15" spans="1:11" ht="26.25" thickBot="1" x14ac:dyDescent="0.25">
      <c r="A15" s="19" t="s">
        <v>520</v>
      </c>
      <c r="B15" s="16">
        <v>79089292</v>
      </c>
      <c r="C15" s="20"/>
      <c r="D15" s="18" t="str">
        <f>VLOOKUP(A15,'HCaTS SB POOL (2)'!$A$2:$Y$37,2,FALSE)</f>
        <v>GS02Q17DCR0003</v>
      </c>
      <c r="E15" s="22"/>
      <c r="F15" s="22"/>
      <c r="G15" s="22"/>
      <c r="H15" s="22"/>
      <c r="I15" s="22"/>
      <c r="J15" s="51" t="s">
        <v>31</v>
      </c>
      <c r="K15" s="53" t="s">
        <v>15</v>
      </c>
    </row>
    <row r="16" spans="1:11" ht="18.75" thickBot="1" x14ac:dyDescent="0.25">
      <c r="A16" s="19" t="s">
        <v>347</v>
      </c>
      <c r="B16" s="16">
        <v>828460712</v>
      </c>
      <c r="C16" s="17" t="str">
        <f>VLOOKUP(A16,Table2[],2,FALSE)</f>
        <v>47QREB19D0018</v>
      </c>
      <c r="D16" s="20"/>
      <c r="E16" s="21" t="str">
        <f>IF($C16&lt;&gt;0,VLOOKUP($A16,Table2[],13,FALSE),VLOOKUP($A16,'HCaTS SB POOL (2)'!$A$2:$Y$37,13,FALSE))</f>
        <v>X</v>
      </c>
      <c r="F16" s="22"/>
      <c r="G16" s="22"/>
      <c r="H16" s="52" t="str">
        <f>IF($C16&lt;&gt;0,VLOOKUP($A16,Table2[],15,FALSE),VLOOKUP($A16,'HCaTS SB POOL (2)'!$A$2:$Y$37,15,FALSE))</f>
        <v>X</v>
      </c>
      <c r="I16" s="52" t="s">
        <v>121</v>
      </c>
      <c r="J16" s="51" t="s">
        <v>551</v>
      </c>
      <c r="K16" s="53" t="s">
        <v>557</v>
      </c>
    </row>
    <row r="17" spans="1:11" ht="18.75" thickBot="1" x14ac:dyDescent="0.25">
      <c r="A17" s="19" t="s">
        <v>32</v>
      </c>
      <c r="B17" s="16">
        <v>137058413</v>
      </c>
      <c r="C17" s="17" t="str">
        <f>VLOOKUP(A17,Table2[],2,FALSE)</f>
        <v>GS02Q17DCR0010</v>
      </c>
      <c r="D17" s="20"/>
      <c r="E17" s="22"/>
      <c r="F17" s="22"/>
      <c r="G17" s="22"/>
      <c r="H17" s="22"/>
      <c r="I17" s="22"/>
      <c r="J17" s="22"/>
    </row>
    <row r="18" spans="1:11" ht="18.75" thickBot="1" x14ac:dyDescent="0.25">
      <c r="A18" s="23" t="s">
        <v>356</v>
      </c>
      <c r="B18" s="16">
        <v>825487234</v>
      </c>
      <c r="C18" s="17" t="str">
        <f>VLOOKUP(A18,Table2[],2,FALSE)</f>
        <v>47QREB19D0023</v>
      </c>
      <c r="D18" s="20"/>
      <c r="E18" s="22"/>
      <c r="F18" s="22"/>
      <c r="G18" s="22"/>
      <c r="H18" s="22"/>
      <c r="I18" s="22"/>
      <c r="J18" s="22"/>
    </row>
    <row r="19" spans="1:11" ht="18.75" thickBot="1" x14ac:dyDescent="0.25">
      <c r="A19" s="19" t="s">
        <v>364</v>
      </c>
      <c r="B19" s="16">
        <v>831054098</v>
      </c>
      <c r="C19" s="17" t="str">
        <f>VLOOKUP(A19,Table2[],2,FALSE)</f>
        <v>47QREB19D0009</v>
      </c>
      <c r="D19" s="20"/>
      <c r="E19" s="22"/>
      <c r="F19" s="22"/>
      <c r="G19" s="22"/>
      <c r="H19" s="22"/>
      <c r="I19" s="22"/>
      <c r="J19" s="51" t="s">
        <v>552</v>
      </c>
      <c r="K19" t="s">
        <v>15</v>
      </c>
    </row>
    <row r="20" spans="1:11" ht="18.75" thickBot="1" x14ac:dyDescent="0.25">
      <c r="A20" s="19" t="s">
        <v>372</v>
      </c>
      <c r="B20" s="16">
        <v>933922171</v>
      </c>
      <c r="C20" s="17" t="str">
        <f>VLOOKUP(A20,Table2[],2,FALSE)</f>
        <v>47QREB19D0012</v>
      </c>
      <c r="D20" s="20"/>
      <c r="E20" s="22"/>
      <c r="F20" s="22"/>
      <c r="G20" s="22"/>
      <c r="H20" s="52" t="str">
        <f>IF($C20&lt;&gt;0,VLOOKUP($A20,Table2[],15,FALSE),VLOOKUP($A20,'HCaTS SB POOL (2)'!$A$2:$Y$37,15,FALSE))</f>
        <v>X</v>
      </c>
      <c r="I20" s="22"/>
      <c r="J20" s="22"/>
      <c r="K20" s="53" t="s">
        <v>112</v>
      </c>
    </row>
    <row r="21" spans="1:11" ht="18.75" thickBot="1" x14ac:dyDescent="0.25">
      <c r="A21" s="19" t="s">
        <v>380</v>
      </c>
      <c r="B21" s="16">
        <v>790984186</v>
      </c>
      <c r="C21" s="17" t="str">
        <f>VLOOKUP(A21,Table2[],2,FALSE)</f>
        <v>GS02Q16DCR0076</v>
      </c>
      <c r="D21" s="20"/>
      <c r="E21" s="22"/>
      <c r="F21" s="22"/>
      <c r="G21" s="22"/>
      <c r="H21" s="22"/>
      <c r="I21" s="22"/>
      <c r="J21" s="22"/>
    </row>
    <row r="22" spans="1:11" ht="18.75" thickBot="1" x14ac:dyDescent="0.25">
      <c r="A22" s="19" t="s">
        <v>384</v>
      </c>
      <c r="B22" s="16">
        <v>131707031</v>
      </c>
      <c r="C22" s="17" t="str">
        <f>VLOOKUP(A22,Table2[],2,FALSE)</f>
        <v>47QREB19D0005</v>
      </c>
      <c r="D22" s="20"/>
      <c r="E22" s="22"/>
      <c r="F22" s="22"/>
      <c r="G22" s="22"/>
      <c r="H22" s="22"/>
      <c r="I22" s="22"/>
      <c r="J22" s="22"/>
    </row>
    <row r="23" spans="1:11" ht="18.75" thickBot="1" x14ac:dyDescent="0.25">
      <c r="A23" s="19" t="s">
        <v>35</v>
      </c>
      <c r="B23" s="16">
        <v>805643546</v>
      </c>
      <c r="C23" s="20"/>
      <c r="D23" s="18" t="str">
        <f>VLOOKUP(A23,'HCaTS SB POOL (2)'!$A$2:$Y$37,2,FALSE)</f>
        <v>GS02Q16DCR0086</v>
      </c>
      <c r="E23" s="22"/>
      <c r="F23" s="22"/>
      <c r="G23" s="22"/>
      <c r="H23" s="52" t="str">
        <f>IF($C23&lt;&gt;0,VLOOKUP($A23,Table2[],15,FALSE),VLOOKUP($A23,'HCaTS SB POOL (2)'!$A$2:$Y$37,15,FALSE))</f>
        <v>X</v>
      </c>
      <c r="I23" s="52" t="s">
        <v>121</v>
      </c>
      <c r="J23" s="51" t="s">
        <v>37</v>
      </c>
      <c r="K23" s="53" t="s">
        <v>38</v>
      </c>
    </row>
    <row r="24" spans="1:11" ht="18.75" thickBot="1" x14ac:dyDescent="0.25">
      <c r="A24" s="19" t="s">
        <v>39</v>
      </c>
      <c r="B24" s="16">
        <v>362623170</v>
      </c>
      <c r="C24" s="20"/>
      <c r="D24" s="18" t="str">
        <f>VLOOKUP(A24,'HCaTS SB POOL (2)'!$A$2:$Y$37,2,FALSE)</f>
        <v>GS02Q16DCR0087</v>
      </c>
      <c r="E24" s="22"/>
      <c r="F24" s="52" t="str">
        <f>IF($C24&lt;&gt;0,VLOOKUP($A24,Table2[],16,FALSE),VLOOKUP($A24,'HCaTS SB POOL (2)'!$A$2:$Y$37,16,FALSE))</f>
        <v>X</v>
      </c>
      <c r="G24" s="52" t="str">
        <f>IF($C24&lt;&gt;0,VLOOKUP($A24,Table2[],17,FALSE),VLOOKUP($A24,'HCaTS SB POOL (2)'!$A$2:$Y$37,17,FALSE))</f>
        <v>X</v>
      </c>
      <c r="H24" s="22"/>
      <c r="I24" s="22"/>
      <c r="J24" s="22"/>
      <c r="K24" s="53" t="s">
        <v>555</v>
      </c>
    </row>
    <row r="25" spans="1:11" ht="18.75" thickBot="1" x14ac:dyDescent="0.25">
      <c r="A25" s="19" t="s">
        <v>41</v>
      </c>
      <c r="B25" s="16">
        <v>809429728</v>
      </c>
      <c r="C25" s="20"/>
      <c r="D25" s="18" t="str">
        <f>VLOOKUP(A25,'HCaTS SB POOL (2)'!$A$2:$Y$37,2,FALSE)</f>
        <v>GS02Q16DCR0088</v>
      </c>
      <c r="E25" s="22"/>
      <c r="F25" s="22"/>
      <c r="G25" s="22"/>
      <c r="H25" s="22"/>
      <c r="I25" s="22"/>
      <c r="J25" s="22"/>
    </row>
    <row r="26" spans="1:11" ht="18.75" thickBot="1" x14ac:dyDescent="0.25">
      <c r="A26" s="19" t="s">
        <v>43</v>
      </c>
      <c r="B26" s="16">
        <v>137206202</v>
      </c>
      <c r="C26" s="20"/>
      <c r="D26" s="18" t="str">
        <f>VLOOKUP(A26,'HCaTS SB POOL (2)'!$A$2:$Y$37,2,FALSE)</f>
        <v>GS02Q16DCR0089</v>
      </c>
      <c r="E26" s="22"/>
      <c r="F26" s="22"/>
      <c r="G26" s="22"/>
      <c r="H26" s="52" t="str">
        <f>IF($C26&lt;&gt;0,VLOOKUP($A26,Table2[],15,FALSE),VLOOKUP($A26,'HCaTS SB POOL (2)'!$A$2:$Y$37,15,FALSE))</f>
        <v>X</v>
      </c>
      <c r="I26" s="52" t="s">
        <v>121</v>
      </c>
      <c r="J26" s="51" t="s">
        <v>45</v>
      </c>
      <c r="K26" s="53" t="s">
        <v>38</v>
      </c>
    </row>
    <row r="27" spans="1:11" ht="18.75" thickBot="1" x14ac:dyDescent="0.25">
      <c r="A27" s="19" t="s">
        <v>46</v>
      </c>
      <c r="B27" s="16">
        <v>624889189</v>
      </c>
      <c r="C27" s="17" t="str">
        <f>VLOOKUP(A27,Table2[],2,FALSE)</f>
        <v>47QREB19D0001</v>
      </c>
      <c r="D27" s="18" t="str">
        <f>VLOOKUP(A27,'HCaTS SB POOL (2)'!$A$2:$Y$37,2,FALSE)</f>
        <v>GS02Q16DCR0090</v>
      </c>
      <c r="E27" s="22"/>
      <c r="F27" s="22"/>
      <c r="G27" s="22"/>
      <c r="H27" s="22"/>
      <c r="I27" s="22"/>
      <c r="J27" s="51" t="s">
        <v>48</v>
      </c>
      <c r="K27" s="53" t="s">
        <v>15</v>
      </c>
    </row>
    <row r="28" spans="1:11" ht="18.75" thickBot="1" x14ac:dyDescent="0.25">
      <c r="A28" s="19" t="s">
        <v>530</v>
      </c>
      <c r="B28" s="16">
        <v>129842667</v>
      </c>
      <c r="C28" s="20"/>
      <c r="D28" s="18" t="str">
        <f>VLOOKUP(A28,'HCaTS SB POOL (2)'!$A$2:$Y$37,2,FALSE)</f>
        <v>GS02Q17DCR0004</v>
      </c>
      <c r="E28" s="22"/>
      <c r="F28" s="22"/>
      <c r="G28" s="22"/>
      <c r="H28" s="22"/>
      <c r="I28" s="22"/>
      <c r="J28" s="22"/>
    </row>
    <row r="29" spans="1:11" ht="18.75" thickBot="1" x14ac:dyDescent="0.25">
      <c r="A29" s="19" t="s">
        <v>392</v>
      </c>
      <c r="B29" s="16">
        <v>837121706</v>
      </c>
      <c r="C29" s="17" t="str">
        <f>VLOOKUP(A29,Table2[],2,FALSE)</f>
        <v>47QREB19D0002</v>
      </c>
      <c r="D29" s="20"/>
      <c r="E29" s="22"/>
      <c r="F29" s="22"/>
      <c r="G29" s="22"/>
      <c r="H29" s="52" t="str">
        <f>IF($C29&lt;&gt;0,VLOOKUP($A29,Table2[],15,FALSE),VLOOKUP($A29,'HCaTS SB POOL (2)'!$A$2:$Y$37,15,FALSE))</f>
        <v>X</v>
      </c>
      <c r="I29" s="52" t="s">
        <v>121</v>
      </c>
      <c r="J29" s="51" t="s">
        <v>553</v>
      </c>
      <c r="K29" s="53" t="s">
        <v>38</v>
      </c>
    </row>
    <row r="30" spans="1:11" ht="18.75" thickBot="1" x14ac:dyDescent="0.25">
      <c r="A30" s="19" t="s">
        <v>399</v>
      </c>
      <c r="B30" s="16">
        <v>796434582</v>
      </c>
      <c r="C30" s="17" t="str">
        <f>VLOOKUP(A30,Table2[],2,FALSE)</f>
        <v>47QREB19D0016</v>
      </c>
      <c r="D30" s="20"/>
      <c r="E30" s="22"/>
      <c r="F30" s="22"/>
      <c r="G30" s="22"/>
      <c r="H30" s="22"/>
      <c r="I30" s="22"/>
      <c r="J30" s="22"/>
    </row>
    <row r="31" spans="1:11" ht="18.75" thickBot="1" x14ac:dyDescent="0.25">
      <c r="A31" s="19" t="s">
        <v>50</v>
      </c>
      <c r="B31" s="16">
        <v>175319912</v>
      </c>
      <c r="C31" s="20"/>
      <c r="D31" s="18" t="str">
        <f>VLOOKUP(A31,'HCaTS SB POOL (2)'!$A$2:$Y$37,2,FALSE)</f>
        <v>GS02Q16DCR0091</v>
      </c>
      <c r="E31" s="22"/>
      <c r="F31" s="22"/>
      <c r="G31" s="22"/>
      <c r="H31" s="52" t="str">
        <f>IF($C31&lt;&gt;0,VLOOKUP($A31,Table2[],15,FALSE),VLOOKUP($A31,'HCaTS SB POOL (2)'!$A$2:$Y$37,15,FALSE))</f>
        <v>X</v>
      </c>
      <c r="I31" s="22"/>
      <c r="J31" s="22"/>
      <c r="K31" s="53" t="s">
        <v>112</v>
      </c>
    </row>
    <row r="32" spans="1:11" ht="18.75" thickBot="1" x14ac:dyDescent="0.25">
      <c r="A32" s="19" t="s">
        <v>532</v>
      </c>
      <c r="B32" s="16">
        <v>36796498</v>
      </c>
      <c r="C32" s="20"/>
      <c r="D32" s="18" t="str">
        <f>VLOOKUP(A32,'HCaTS SB POOL (2)'!$A$2:$Y$37,2,FALSE)</f>
        <v>GS02Q16DCR0092</v>
      </c>
      <c r="E32" s="22"/>
      <c r="F32" s="22"/>
      <c r="G32" s="22"/>
      <c r="H32" s="22"/>
      <c r="I32" s="22"/>
      <c r="J32" s="22"/>
    </row>
    <row r="33" spans="1:11" ht="18.75" thickBot="1" x14ac:dyDescent="0.25">
      <c r="A33" s="19" t="s">
        <v>406</v>
      </c>
      <c r="B33" s="16">
        <v>832344639</v>
      </c>
      <c r="C33" s="17" t="str">
        <f>VLOOKUP(A33,Table2[],2,FALSE)</f>
        <v>47QREB19D0014</v>
      </c>
      <c r="D33" s="20"/>
      <c r="E33" s="22"/>
      <c r="F33" s="52" t="str">
        <f>IF($C33&lt;&gt;0,VLOOKUP($A33,Table2[],16,FALSE),VLOOKUP($A33,'HCaTS SB POOL (2)'!$A$2:$Y$37,16,FALSE))</f>
        <v>X</v>
      </c>
      <c r="G33" s="52" t="str">
        <f>IF($C33&lt;&gt;0,VLOOKUP($A33,Table2[],17,FALSE),VLOOKUP($A33,'HCaTS SB POOL (2)'!$A$2:$Y$37,17,FALSE))</f>
        <v>X</v>
      </c>
      <c r="H33" s="22"/>
      <c r="I33" s="22"/>
      <c r="J33" s="22"/>
      <c r="K33" s="53" t="s">
        <v>555</v>
      </c>
    </row>
    <row r="34" spans="1:11" ht="26.25" thickBot="1" x14ac:dyDescent="0.25">
      <c r="A34" s="19" t="s">
        <v>414</v>
      </c>
      <c r="B34" s="16">
        <v>15766241</v>
      </c>
      <c r="C34" s="17" t="str">
        <f>VLOOKUP(A34,Table2[],2,FALSE)</f>
        <v>47QREB19D0026</v>
      </c>
      <c r="D34" s="20"/>
      <c r="E34" s="21" t="str">
        <f>IF($C34&lt;&gt;0,VLOOKUP($A34,Table2[],13,FALSE),VLOOKUP($A34,'HCaTS SB POOL (2)'!$A$2:$Y$37,13,FALSE))</f>
        <v>X</v>
      </c>
      <c r="F34" s="22"/>
      <c r="G34" s="22"/>
      <c r="H34" s="22"/>
      <c r="I34" s="22"/>
      <c r="J34" s="51" t="s">
        <v>554</v>
      </c>
      <c r="K34" s="53" t="s">
        <v>84</v>
      </c>
    </row>
    <row r="35" spans="1:11" ht="18.75" thickBot="1" x14ac:dyDescent="0.25">
      <c r="A35" s="19" t="s">
        <v>422</v>
      </c>
      <c r="B35" s="16">
        <v>5806133</v>
      </c>
      <c r="C35" s="17" t="str">
        <f>VLOOKUP(A35,Table2[],2,FALSE)</f>
        <v>47QREB19D0006</v>
      </c>
      <c r="D35" s="20"/>
      <c r="E35" s="22"/>
      <c r="F35" s="22"/>
      <c r="G35" s="22"/>
      <c r="H35" s="22"/>
      <c r="I35" s="22"/>
      <c r="J35" s="22"/>
    </row>
    <row r="36" spans="1:11" ht="18.75" thickBot="1" x14ac:dyDescent="0.25">
      <c r="A36" s="19" t="s">
        <v>430</v>
      </c>
      <c r="B36" s="16">
        <v>131861010</v>
      </c>
      <c r="C36" s="17" t="str">
        <f>VLOOKUP(A36,Table2[],2,FALSE)</f>
        <v>47QREB19D0020</v>
      </c>
      <c r="D36" s="20"/>
      <c r="E36" s="22"/>
      <c r="F36" s="52" t="str">
        <f>IF($C36&lt;&gt;0,VLOOKUP($A36,Table2[],16,FALSE),VLOOKUP($A36,'HCaTS SB POOL (2)'!$A$2:$Y$37,16,FALSE))</f>
        <v>X</v>
      </c>
      <c r="G36" s="52" t="str">
        <f>IF($C36&lt;&gt;0,VLOOKUP($A36,Table2[],17,FALSE),VLOOKUP($A36,'HCaTS SB POOL (2)'!$A$2:$Y$37,17,FALSE))</f>
        <v>X</v>
      </c>
      <c r="H36" s="22"/>
      <c r="I36" s="22"/>
      <c r="J36" s="22"/>
      <c r="K36" s="53" t="s">
        <v>555</v>
      </c>
    </row>
    <row r="37" spans="1:11" ht="18.75" thickBot="1" x14ac:dyDescent="0.25">
      <c r="A37" s="19" t="s">
        <v>53</v>
      </c>
      <c r="B37" s="16">
        <v>59493648</v>
      </c>
      <c r="C37" s="20"/>
      <c r="D37" s="18" t="str">
        <f>VLOOKUP(A37,'HCaTS SB POOL (2)'!$A$2:$Y$37,2,FALSE)</f>
        <v>GS02Q16DCR0093</v>
      </c>
      <c r="E37" s="22"/>
      <c r="F37" s="22"/>
      <c r="G37" s="22"/>
      <c r="H37" s="52" t="str">
        <f>IF($C37&lt;&gt;0,VLOOKUP($A37,Table2[],15,FALSE),VLOOKUP($A37,'HCaTS SB POOL (2)'!$A$2:$Y$37,15,FALSE))</f>
        <v>X</v>
      </c>
      <c r="I37" s="22"/>
      <c r="J37" s="22"/>
      <c r="K37" s="53" t="s">
        <v>112</v>
      </c>
    </row>
    <row r="38" spans="1:11" ht="18.75" thickBot="1" x14ac:dyDescent="0.25">
      <c r="A38" s="19" t="s">
        <v>55</v>
      </c>
      <c r="B38" s="16">
        <v>956123053</v>
      </c>
      <c r="C38" s="20"/>
      <c r="D38" s="18" t="str">
        <f>VLOOKUP(A38,'HCaTS SB POOL (2)'!$A$2:$Y$37,2,FALSE)</f>
        <v>GS02Q16DCR0094</v>
      </c>
      <c r="E38" s="22"/>
      <c r="F38" s="22"/>
      <c r="G38" s="22"/>
      <c r="H38" s="22"/>
      <c r="I38" s="22"/>
      <c r="J38" s="22"/>
    </row>
    <row r="39" spans="1:11" ht="18.75" thickBot="1" x14ac:dyDescent="0.25">
      <c r="A39" s="19" t="s">
        <v>438</v>
      </c>
      <c r="B39" s="16">
        <v>828460043</v>
      </c>
      <c r="C39" s="17" t="str">
        <f>VLOOKUP(A39,Table2[],2,FALSE)</f>
        <v>47QREB19D0004</v>
      </c>
      <c r="D39" s="20"/>
      <c r="E39" s="22"/>
      <c r="F39" s="22"/>
      <c r="G39" s="22"/>
      <c r="H39" s="52" t="str">
        <f>IF($C39&lt;&gt;0,VLOOKUP($A39,Table2[],15,FALSE),VLOOKUP($A39,'HCaTS SB POOL (2)'!$A$2:$Y$37,15,FALSE))</f>
        <v>X</v>
      </c>
      <c r="I39" s="22"/>
      <c r="J39" s="22"/>
      <c r="K39" s="53" t="s">
        <v>112</v>
      </c>
    </row>
    <row r="40" spans="1:11" ht="18.75" thickBot="1" x14ac:dyDescent="0.25">
      <c r="A40" s="19" t="s">
        <v>57</v>
      </c>
      <c r="B40" s="16">
        <v>132498200</v>
      </c>
      <c r="C40" s="20"/>
      <c r="D40" s="18" t="str">
        <f>VLOOKUP(A40,'HCaTS SB POOL (2)'!$A$2:$Y$37,2,FALSE)</f>
        <v>GS02Q16DCR0095</v>
      </c>
      <c r="E40" s="22"/>
      <c r="F40" s="22"/>
      <c r="G40" s="22"/>
      <c r="H40" s="22"/>
      <c r="I40" s="22"/>
      <c r="J40" s="22"/>
    </row>
    <row r="41" spans="1:11" ht="18.75" thickBot="1" x14ac:dyDescent="0.25">
      <c r="A41" s="19" t="s">
        <v>59</v>
      </c>
      <c r="B41" s="16">
        <v>798244468</v>
      </c>
      <c r="C41" s="17" t="str">
        <f>VLOOKUP(A41,Table2[],2,FALSE)</f>
        <v>47QREB19D0008</v>
      </c>
      <c r="D41" s="18" t="str">
        <f>VLOOKUP(A41,'HCaTS SB POOL (2)'!$A$2:$Y$37,2,FALSE)</f>
        <v>GS02Q16DCR0096</v>
      </c>
      <c r="E41" s="22"/>
      <c r="F41" s="22"/>
      <c r="G41" s="22"/>
      <c r="H41" s="52" t="str">
        <f>IF($C41&lt;&gt;0,VLOOKUP($A41,Table2[],15,FALSE),VLOOKUP($A41,'HCaTS SB POOL (2)'!$A$2:$Y$37,15,FALSE))</f>
        <v>X</v>
      </c>
      <c r="I41" s="52" t="s">
        <v>121</v>
      </c>
      <c r="J41" s="22"/>
      <c r="K41" s="53" t="s">
        <v>558</v>
      </c>
    </row>
    <row r="42" spans="1:11" ht="18.75" thickBot="1" x14ac:dyDescent="0.25">
      <c r="A42" s="19" t="s">
        <v>62</v>
      </c>
      <c r="B42" s="16">
        <v>113343870</v>
      </c>
      <c r="C42" s="20"/>
      <c r="D42" s="18" t="str">
        <f>VLOOKUP(A42,'HCaTS SB POOL (2)'!$A$2:$Y$37,2,FALSE)</f>
        <v>GS02Q16DCR0097</v>
      </c>
      <c r="E42" s="22"/>
      <c r="F42" s="22"/>
      <c r="G42" s="22"/>
      <c r="H42" s="52" t="str">
        <f>IF($C42&lt;&gt;0,VLOOKUP($A42,Table2[],15,FALSE),VLOOKUP($A42,'HCaTS SB POOL (2)'!$A$2:$Y$37,15,FALSE))</f>
        <v>X</v>
      </c>
      <c r="I42" s="22"/>
      <c r="J42" s="22"/>
      <c r="K42" s="53" t="s">
        <v>112</v>
      </c>
    </row>
    <row r="43" spans="1:11" ht="18.75" thickBot="1" x14ac:dyDescent="0.25">
      <c r="A43" s="19" t="s">
        <v>545</v>
      </c>
      <c r="B43" s="16">
        <v>128560328</v>
      </c>
      <c r="C43" s="20"/>
      <c r="D43" s="18" t="str">
        <f>VLOOKUP(A43,'HCaTS SB POOL (2)'!$A$2:$Y$37,2,FALSE)</f>
        <v>GS02Q17DCR0005</v>
      </c>
      <c r="E43" s="22"/>
      <c r="F43" s="22"/>
      <c r="G43" s="22"/>
      <c r="H43" s="22"/>
      <c r="I43" s="22"/>
      <c r="J43" s="22"/>
    </row>
    <row r="44" spans="1:11" ht="26.25" thickBot="1" x14ac:dyDescent="0.25">
      <c r="A44" s="23" t="s">
        <v>449</v>
      </c>
      <c r="B44" s="16">
        <v>26894972</v>
      </c>
      <c r="C44" s="17" t="str">
        <f>VLOOKUP(A44,Table2[],2,FALSE)</f>
        <v>47QREB19D0010</v>
      </c>
      <c r="D44" s="20"/>
      <c r="E44" s="22"/>
      <c r="F44" s="52" t="str">
        <f>IF($C44&lt;&gt;0,VLOOKUP($A44,Table2[],16,FALSE),VLOOKUP($A44,'HCaTS SB POOL (2)'!$A$2:$Y$37,16,FALSE))</f>
        <v>X</v>
      </c>
      <c r="G44" s="22"/>
      <c r="H44" s="22"/>
      <c r="I44" s="22"/>
      <c r="J44" s="22"/>
      <c r="K44" s="53" t="s">
        <v>113</v>
      </c>
    </row>
    <row r="45" spans="1:11" ht="18.75" thickBot="1" x14ac:dyDescent="0.25">
      <c r="A45" s="19" t="s">
        <v>249</v>
      </c>
      <c r="B45" s="16">
        <v>833266500</v>
      </c>
      <c r="C45" s="17" t="str">
        <f>VLOOKUP(A45,Table2[],2,FALSE)</f>
        <v>GS02Q16DCR0077</v>
      </c>
      <c r="D45" s="18" t="str">
        <f>VLOOKUP(A45,'HCaTS SB POOL (2)'!$A$2:$Y$37,2,FALSE)</f>
        <v>GS02Q16DCR0098</v>
      </c>
      <c r="E45" s="22"/>
      <c r="F45" s="22"/>
      <c r="G45" s="22"/>
      <c r="H45" s="52" t="str">
        <f>IF($C45&lt;&gt;0,VLOOKUP($A45,Table2[],15,FALSE),VLOOKUP($A45,'HCaTS SB POOL (2)'!$A$2:$Y$37,15,FALSE))</f>
        <v>X</v>
      </c>
      <c r="I45" s="22"/>
      <c r="J45" s="22"/>
      <c r="K45" s="53" t="s">
        <v>112</v>
      </c>
    </row>
    <row r="46" spans="1:11" ht="18.75" thickBot="1" x14ac:dyDescent="0.25">
      <c r="A46" s="19" t="s">
        <v>66</v>
      </c>
      <c r="B46" s="16">
        <v>608740957</v>
      </c>
      <c r="C46" s="20"/>
      <c r="D46" s="18" t="str">
        <f>VLOOKUP(A46,'HCaTS SB POOL (2)'!$A$2:$Y$37,2,FALSE)</f>
        <v>GS02Q16DCR0099</v>
      </c>
      <c r="E46" s="22"/>
      <c r="F46" s="52" t="str">
        <f>IF($C46&lt;&gt;0,VLOOKUP($A46,Table2[],16,FALSE),VLOOKUP($A46,'HCaTS SB POOL (2)'!$A$2:$Y$37,16,FALSE))</f>
        <v>X</v>
      </c>
      <c r="G46" s="52" t="str">
        <f>IF($C46&lt;&gt;0,VLOOKUP($A46,Table2[],17,FALSE),VLOOKUP($A46,'HCaTS SB POOL (2)'!$A$2:$Y$37,17,FALSE))</f>
        <v>X</v>
      </c>
      <c r="H46" s="22"/>
      <c r="I46" s="22"/>
      <c r="J46" s="22"/>
      <c r="K46" s="53" t="s">
        <v>555</v>
      </c>
    </row>
    <row r="47" spans="1:11" ht="18.75" thickBot="1" x14ac:dyDescent="0.25">
      <c r="A47" s="19" t="s">
        <v>547</v>
      </c>
      <c r="B47" s="16">
        <v>128132094</v>
      </c>
      <c r="C47" s="20"/>
      <c r="D47" s="18" t="str">
        <f>VLOOKUP(A47,'HCaTS SB POOL (2)'!$A$2:$Y$37,2,FALSE)</f>
        <v>GS02Q16DCR0109</v>
      </c>
      <c r="E47" s="22"/>
      <c r="F47" s="22"/>
      <c r="G47" s="22"/>
      <c r="H47" s="22"/>
      <c r="I47" s="22"/>
      <c r="J47" s="51" t="s">
        <v>98</v>
      </c>
      <c r="K47" s="53" t="s">
        <v>15</v>
      </c>
    </row>
    <row r="48" spans="1:11" ht="18.75" thickBot="1" x14ac:dyDescent="0.25">
      <c r="A48" s="19" t="s">
        <v>68</v>
      </c>
      <c r="B48" s="16">
        <v>809638765</v>
      </c>
      <c r="C48" s="20"/>
      <c r="D48" s="18" t="str">
        <f>VLOOKUP(A48,'HCaTS SB POOL (2)'!$A$2:$Y$37,2,FALSE)</f>
        <v>GS02Q17DCR0006</v>
      </c>
      <c r="E48" s="22"/>
      <c r="F48" s="52" t="str">
        <f>IF($C48&lt;&gt;0,VLOOKUP($A48,Table2[],16,FALSE),VLOOKUP($A48,'HCaTS SB POOL (2)'!$A$2:$Y$37,16,FALSE))</f>
        <v>X</v>
      </c>
      <c r="G48" s="52" t="str">
        <f>IF($C48&lt;&gt;0,VLOOKUP($A48,Table2[],17,FALSE),VLOOKUP($A48,'HCaTS SB POOL (2)'!$A$2:$Y$37,17,FALSE))</f>
        <v>X</v>
      </c>
      <c r="H48" s="22"/>
      <c r="I48" s="22"/>
      <c r="J48" s="22"/>
      <c r="K48" s="53" t="s">
        <v>555</v>
      </c>
    </row>
    <row r="49" spans="1:11" ht="18.75" thickBot="1" x14ac:dyDescent="0.25">
      <c r="A49" s="19" t="s">
        <v>70</v>
      </c>
      <c r="B49" s="16">
        <v>192252377</v>
      </c>
      <c r="C49" s="20"/>
      <c r="D49" s="18" t="str">
        <f>VLOOKUP(A49,'HCaTS SB POOL (2)'!$A$2:$Y$37,2,FALSE)</f>
        <v>GS02Q17DCR0009</v>
      </c>
      <c r="E49" s="22"/>
      <c r="F49" s="52" t="str">
        <f>IF($C49&lt;&gt;0,VLOOKUP($A49,Table2[],16,FALSE),VLOOKUP($A49,'HCaTS SB POOL (2)'!$A$2:$Y$37,16,FALSE))</f>
        <v>X</v>
      </c>
      <c r="G49" s="22"/>
      <c r="H49" s="22"/>
      <c r="I49" s="22"/>
      <c r="J49" s="22"/>
      <c r="K49" s="53" t="s">
        <v>113</v>
      </c>
    </row>
    <row r="50" spans="1:11" ht="18.75" thickBot="1" x14ac:dyDescent="0.25">
      <c r="A50" s="19" t="s">
        <v>72</v>
      </c>
      <c r="B50" s="16">
        <v>9043600</v>
      </c>
      <c r="C50" s="20"/>
      <c r="D50" s="18" t="str">
        <f>VLOOKUP(A50,'HCaTS SB POOL (2)'!$A$2:$Y$37,2,FALSE)</f>
        <v>GS02Q16DCR0100</v>
      </c>
      <c r="E50" s="22"/>
      <c r="F50" s="52" t="str">
        <f>IF($C50&lt;&gt;0,VLOOKUP($A50,Table2[],16,FALSE),VLOOKUP($A50,'HCaTS SB POOL (2)'!$A$2:$Y$37,16,FALSE))</f>
        <v>X</v>
      </c>
      <c r="G50" s="22"/>
      <c r="H50" s="22"/>
      <c r="I50" s="22"/>
      <c r="J50" s="22"/>
      <c r="K50" s="53" t="s">
        <v>113</v>
      </c>
    </row>
    <row r="51" spans="1:11" ht="18.75" thickBot="1" x14ac:dyDescent="0.25">
      <c r="A51" s="19" t="s">
        <v>539</v>
      </c>
      <c r="B51" s="16">
        <v>62756759</v>
      </c>
      <c r="C51" s="20"/>
      <c r="D51" s="18" t="str">
        <f>VLOOKUP(A51,'HCaTS SB POOL (2)'!$A$2:$Y$37,2,FALSE)</f>
        <v>GS02Q16DCR0101</v>
      </c>
      <c r="E51" s="22"/>
      <c r="F51" s="22"/>
      <c r="G51" s="22"/>
      <c r="H51" s="52" t="str">
        <f>IF($C51&lt;&gt;0,VLOOKUP($A51,Table2[],15,FALSE),VLOOKUP($A51,'HCaTS SB POOL (2)'!$A$2:$Y$37,15,FALSE))</f>
        <v>X</v>
      </c>
      <c r="I51" s="22"/>
      <c r="J51" s="22"/>
      <c r="K51" s="53" t="s">
        <v>112</v>
      </c>
    </row>
    <row r="52" spans="1:11" ht="18.75" thickBot="1" x14ac:dyDescent="0.25">
      <c r="A52" s="19" t="s">
        <v>457</v>
      </c>
      <c r="B52" s="16">
        <v>136659054</v>
      </c>
      <c r="C52" s="17" t="str">
        <f>VLOOKUP(A52,Table2[],2,FALSE)</f>
        <v>GS02Q16DCR0078</v>
      </c>
      <c r="D52" s="20"/>
      <c r="E52" s="22"/>
      <c r="F52" s="22"/>
      <c r="G52" s="22"/>
      <c r="H52" s="52" t="str">
        <f>IF($C52&lt;&gt;0,VLOOKUP($A52,Table2[],15,FALSE),VLOOKUP($A52,'HCaTS SB POOL (2)'!$A$2:$Y$37,15,FALSE))</f>
        <v>X</v>
      </c>
      <c r="I52" s="52" t="s">
        <v>121</v>
      </c>
      <c r="J52" s="22"/>
      <c r="K52" s="53" t="s">
        <v>558</v>
      </c>
    </row>
    <row r="53" spans="1:11" ht="18.75" thickBot="1" x14ac:dyDescent="0.25">
      <c r="A53" s="19" t="s">
        <v>76</v>
      </c>
      <c r="B53" s="16">
        <v>786931050</v>
      </c>
      <c r="C53" s="17" t="str">
        <f>VLOOKUP(A53,Table2[],2,FALSE)</f>
        <v>GS02Q16DCR0079</v>
      </c>
      <c r="D53" s="18" t="str">
        <f>VLOOKUP(A53,'HCaTS SB POOL (2)'!$A$2:$Y$37,2,FALSE)</f>
        <v>GS02Q16DCR0102</v>
      </c>
      <c r="E53" s="22"/>
      <c r="F53" s="52" t="str">
        <f>IF($C53&lt;&gt;0,VLOOKUP($A53,Table2[],16,FALSE),VLOOKUP($A53,'HCaTS SB POOL (2)'!$A$2:$Y$37,16,FALSE))</f>
        <v>X</v>
      </c>
      <c r="G53" s="52" t="str">
        <f>IF($C53&lt;&gt;0,VLOOKUP($A53,Table2[],17,FALSE),VLOOKUP($A53,'HCaTS SB POOL (2)'!$A$2:$Y$37,17,FALSE))</f>
        <v>X</v>
      </c>
      <c r="H53" s="22"/>
      <c r="I53" s="22"/>
      <c r="J53" s="22"/>
      <c r="K53" s="53" t="s">
        <v>555</v>
      </c>
    </row>
    <row r="54" spans="1:11" ht="18.75" thickBot="1" x14ac:dyDescent="0.25">
      <c r="A54" s="19" t="s">
        <v>79</v>
      </c>
      <c r="B54" s="16">
        <v>837788223</v>
      </c>
      <c r="C54" s="17" t="str">
        <f>VLOOKUP(A54,Table2[],2,FALSE)</f>
        <v>GS02Q16DCR0080</v>
      </c>
      <c r="D54" s="18" t="str">
        <f>VLOOKUP(A54,'HCaTS SB POOL (2)'!$A$2:$Y$37,2,FALSE)</f>
        <v>GS02Q16DCR0103</v>
      </c>
      <c r="E54" s="22"/>
      <c r="F54" s="22"/>
      <c r="G54" s="22"/>
      <c r="H54" s="52" t="str">
        <f>IF($C54&lt;&gt;0,VLOOKUP($A54,Table2[],15,FALSE),VLOOKUP($A54,'HCaTS SB POOL (2)'!$A$2:$Y$37,15,FALSE))</f>
        <v>X</v>
      </c>
      <c r="I54" s="22"/>
      <c r="J54" s="22"/>
      <c r="K54" s="53" t="s">
        <v>112</v>
      </c>
    </row>
    <row r="55" spans="1:11" ht="18.75" thickBot="1" x14ac:dyDescent="0.25">
      <c r="A55" s="19" t="s">
        <v>82</v>
      </c>
      <c r="B55" s="16">
        <v>154694298</v>
      </c>
      <c r="C55" s="20"/>
      <c r="D55" s="18" t="str">
        <f>VLOOKUP(A55,'HCaTS SB POOL (2)'!$A$2:$Y$37,2,FALSE)</f>
        <v>GS02Q16DCR0104</v>
      </c>
      <c r="E55" s="21" t="str">
        <f>IF($C55&lt;&gt;0,VLOOKUP($A55,Table2[],13,FALSE),VLOOKUP($A55,'HCaTS SB POOL (2)'!$A$2:$Y$37,13,FALSE))</f>
        <v>X</v>
      </c>
      <c r="F55" s="22"/>
      <c r="G55" s="22"/>
      <c r="H55" s="52" t="str">
        <f>IF($C55&lt;&gt;0,VLOOKUP($A55,Table2[],15,FALSE),VLOOKUP($A55,'HCaTS SB POOL (2)'!$A$2:$Y$37,15,FALSE))</f>
        <v>X</v>
      </c>
      <c r="I55" s="22"/>
      <c r="J55" s="22"/>
      <c r="K55" s="53" t="s">
        <v>559</v>
      </c>
    </row>
    <row r="56" spans="1:11" ht="18.75" thickBot="1" x14ac:dyDescent="0.25">
      <c r="A56" s="19" t="s">
        <v>463</v>
      </c>
      <c r="B56" s="16">
        <v>80014960</v>
      </c>
      <c r="C56" s="17" t="str">
        <f>VLOOKUP(A56,Table2[],2,FALSE)</f>
        <v>47QREB19D0007</v>
      </c>
      <c r="D56" s="20"/>
      <c r="E56" s="22"/>
      <c r="F56" s="52" t="str">
        <f>IF($C56&lt;&gt;0,VLOOKUP($A56,Table2[],16,FALSE),VLOOKUP($A56,'HCaTS SB POOL (2)'!$A$2:$Y$37,16,FALSE))</f>
        <v>X</v>
      </c>
      <c r="G56" s="52" t="str">
        <f>IF($C56&lt;&gt;0,VLOOKUP($A56,Table2[],17,FALSE),VLOOKUP($A56,'HCaTS SB POOL (2)'!$A$2:$Y$37,17,FALSE))</f>
        <v>X</v>
      </c>
      <c r="H56" s="52" t="str">
        <f>IF($C56&lt;&gt;0,VLOOKUP($A56,Table2[],15,FALSE),VLOOKUP($A56,'HCaTS SB POOL (2)'!$A$2:$Y$37,15,FALSE))</f>
        <v>X</v>
      </c>
      <c r="I56" s="52" t="s">
        <v>121</v>
      </c>
      <c r="J56" s="22"/>
      <c r="K56" s="53" t="s">
        <v>560</v>
      </c>
    </row>
    <row r="57" spans="1:11" ht="18.75" thickBot="1" x14ac:dyDescent="0.25">
      <c r="A57" s="23" t="s">
        <v>85</v>
      </c>
      <c r="B57" s="16">
        <v>831214619</v>
      </c>
      <c r="C57" s="17" t="str">
        <f>VLOOKUP(A57,Table2[],2,FALSE)</f>
        <v>47QREB19D0015</v>
      </c>
      <c r="D57" s="18" t="str">
        <f>VLOOKUP(A57,'HCaTS SB POOL (2)'!$A$2:$Y$37,2,FALSE)</f>
        <v>GS02Q16DCR0105</v>
      </c>
      <c r="E57" s="22"/>
      <c r="F57" s="52" t="str">
        <f>IF($C57&lt;&gt;0,VLOOKUP($A57,Table2[],16,FALSE),VLOOKUP($A57,'HCaTS SB POOL (2)'!$A$2:$Y$37,16,FALSE))</f>
        <v>X</v>
      </c>
      <c r="G57" s="52" t="str">
        <f>IF($C57&lt;&gt;0,VLOOKUP($A57,Table2[],17,FALSE),VLOOKUP($A57,'HCaTS SB POOL (2)'!$A$2:$Y$37,17,FALSE))</f>
        <v>X</v>
      </c>
      <c r="H57" s="22"/>
      <c r="I57" s="22"/>
      <c r="J57" s="22"/>
      <c r="K57" s="53" t="s">
        <v>555</v>
      </c>
    </row>
    <row r="58" spans="1:11" ht="18.75" thickBot="1" x14ac:dyDescent="0.25">
      <c r="A58" s="23" t="s">
        <v>475</v>
      </c>
      <c r="B58" s="16">
        <v>124777058</v>
      </c>
      <c r="C58" s="17" t="str">
        <f>VLOOKUP(A58,Table2[],2,FALSE)</f>
        <v>47QREB19D0017</v>
      </c>
      <c r="D58" s="20"/>
      <c r="E58" s="22"/>
      <c r="F58" s="22"/>
      <c r="G58" s="22"/>
      <c r="H58" s="52" t="str">
        <f>IF($C58&lt;&gt;0,VLOOKUP($A58,Table2[],15,FALSE),VLOOKUP($A58,'HCaTS SB POOL (2)'!$A$2:$Y$37,15,FALSE))</f>
        <v>X</v>
      </c>
      <c r="I58" s="52" t="s">
        <v>121</v>
      </c>
      <c r="J58" s="22"/>
      <c r="K58" s="53" t="s">
        <v>558</v>
      </c>
    </row>
    <row r="59" spans="1:11" ht="18.75" thickBot="1" x14ac:dyDescent="0.25">
      <c r="A59" s="23" t="s">
        <v>87</v>
      </c>
      <c r="B59" s="16">
        <v>786713599</v>
      </c>
      <c r="C59" s="17" t="str">
        <f>VLOOKUP(A59,Table2[],2,FALSE)</f>
        <v>GS02Q16DCR0081</v>
      </c>
      <c r="D59" s="18" t="str">
        <f>VLOOKUP(A59,'HCaTS SB POOL (2)'!$A$2:$Y$37,2,FALSE)</f>
        <v>GS02Q16DCR0106</v>
      </c>
      <c r="E59" s="22"/>
      <c r="F59" s="22"/>
      <c r="G59" s="22"/>
      <c r="H59" s="52" t="str">
        <f>IF($C59&lt;&gt;0,VLOOKUP($A59,Table2[],15,FALSE),VLOOKUP($A59,'HCaTS SB POOL (2)'!$A$2:$Y$37,15,FALSE))</f>
        <v>X</v>
      </c>
      <c r="I59" s="52" t="s">
        <v>121</v>
      </c>
      <c r="J59" s="51" t="s">
        <v>90</v>
      </c>
      <c r="K59" s="53" t="s">
        <v>38</v>
      </c>
    </row>
    <row r="60" spans="1:11" ht="18.75" thickBot="1" x14ac:dyDescent="0.25">
      <c r="A60" s="19" t="s">
        <v>91</v>
      </c>
      <c r="B60" s="16">
        <v>827489035</v>
      </c>
      <c r="C60" s="20"/>
      <c r="D60" s="18" t="str">
        <f>VLOOKUP(A60,'HCaTS SB POOL (2)'!$A$2:$Y$37,2,FALSE)</f>
        <v>GS02Q16DCR0107</v>
      </c>
      <c r="E60" s="22"/>
      <c r="F60" s="52" t="str">
        <f>IF($C60&lt;&gt;0,VLOOKUP($A60,Table2[],16,FALSE),VLOOKUP($A60,'HCaTS SB POOL (2)'!$A$2:$Y$37,16,FALSE))</f>
        <v>X</v>
      </c>
      <c r="G60" s="52" t="str">
        <f>IF($C60&lt;&gt;0,VLOOKUP($A60,Table2[],17,FALSE),VLOOKUP($A60,'HCaTS SB POOL (2)'!$A$2:$Y$37,17,FALSE))</f>
        <v>X</v>
      </c>
      <c r="H60" s="22"/>
      <c r="I60" s="22"/>
      <c r="J60" s="51" t="s">
        <v>93</v>
      </c>
      <c r="K60" s="53" t="s">
        <v>22</v>
      </c>
    </row>
    <row r="61" spans="1:11" ht="18.75" thickBot="1" x14ac:dyDescent="0.25">
      <c r="A61" s="19" t="s">
        <v>489</v>
      </c>
      <c r="B61" s="16">
        <v>620059811</v>
      </c>
      <c r="C61" s="17" t="str">
        <f>VLOOKUP(A61,Table2[],2,FALSE)</f>
        <v>47QREB19D0019</v>
      </c>
      <c r="D61" s="20"/>
      <c r="E61" s="22"/>
      <c r="F61" s="22"/>
      <c r="G61" s="22"/>
      <c r="H61" s="52" t="str">
        <f>IF($C61&lt;&gt;0,VLOOKUP($A61,Table2[],15,FALSE),VLOOKUP($A61,'HCaTS SB POOL (2)'!$A$2:$Y$37,15,FALSE))</f>
        <v>X</v>
      </c>
      <c r="I61" s="52" t="s">
        <v>121</v>
      </c>
      <c r="J61" s="22"/>
      <c r="K61" s="53" t="s">
        <v>558</v>
      </c>
    </row>
    <row r="62" spans="1:11" ht="18.75" thickBot="1" x14ac:dyDescent="0.25">
      <c r="A62" s="19" t="s">
        <v>339</v>
      </c>
      <c r="B62" s="16">
        <v>869205930</v>
      </c>
      <c r="C62" s="17" t="str">
        <f>VLOOKUP(A62,Table2[],2,FALSE)</f>
        <v>47QREB19D0021</v>
      </c>
      <c r="D62" s="20"/>
      <c r="E62" s="22"/>
      <c r="F62" s="22"/>
      <c r="G62" s="22"/>
      <c r="H62" s="22"/>
      <c r="I62" s="22"/>
      <c r="J62" s="22"/>
    </row>
    <row r="63" spans="1:11" ht="18.75" thickBot="1" x14ac:dyDescent="0.25">
      <c r="A63" s="19" t="s">
        <v>94</v>
      </c>
      <c r="B63" s="16">
        <v>147004451</v>
      </c>
      <c r="C63" s="20"/>
      <c r="D63" s="18" t="str">
        <f>VLOOKUP(A63,'HCaTS SB POOL (2)'!$A$2:$Y$37,2,FALSE)</f>
        <v>GS02Q16DCR0108</v>
      </c>
      <c r="E63" s="22"/>
      <c r="F63" s="52" t="str">
        <f>IF($C63&lt;&gt;0,VLOOKUP($A63,Table2[],16,FALSE),VLOOKUP($A63,'HCaTS SB POOL (2)'!$A$2:$Y$37,16,FALSE))</f>
        <v>X</v>
      </c>
      <c r="G63" s="22"/>
      <c r="H63" s="22"/>
      <c r="I63" s="22"/>
      <c r="J63" s="22"/>
      <c r="K63" s="53" t="s">
        <v>113</v>
      </c>
    </row>
    <row r="64" spans="1:11" ht="18.75" thickBot="1" x14ac:dyDescent="0.25">
      <c r="A64" s="19" t="s">
        <v>496</v>
      </c>
      <c r="B64" s="16">
        <v>840239586</v>
      </c>
      <c r="C64" s="17" t="str">
        <f>VLOOKUP(A64,Table2[],2,FALSE)</f>
        <v>47QREB19D0011</v>
      </c>
      <c r="D64" s="20"/>
      <c r="E64" s="22"/>
      <c r="F64" s="22"/>
      <c r="G64" s="22"/>
      <c r="H64" s="22"/>
      <c r="I64" s="22"/>
      <c r="J64" s="22"/>
    </row>
    <row r="65" spans="1:11" ht="18.75" thickBot="1" x14ac:dyDescent="0.25">
      <c r="A65" s="23" t="s">
        <v>504</v>
      </c>
      <c r="B65" s="16">
        <v>137298811</v>
      </c>
      <c r="C65" s="17" t="str">
        <f>VLOOKUP(A65,Table2[],2,FALSE)</f>
        <v>47QREB19D0024</v>
      </c>
      <c r="D65" s="20"/>
      <c r="E65" s="22"/>
      <c r="F65" s="22"/>
      <c r="G65" s="22"/>
      <c r="H65" s="52" t="str">
        <f>IF($C65&lt;&gt;0,VLOOKUP($A65,Table2[],15,FALSE),VLOOKUP($A65,'HCaTS SB POOL (2)'!$A$2:$Y$37,15,FALSE))</f>
        <v>X</v>
      </c>
      <c r="I65" s="22"/>
      <c r="J65" s="22"/>
      <c r="K65" s="53" t="s">
        <v>112</v>
      </c>
    </row>
    <row r="66" spans="1:11" ht="18.75" thickBot="1" x14ac:dyDescent="0.25">
      <c r="A66" s="19" t="s">
        <v>512</v>
      </c>
      <c r="B66" s="16">
        <v>137298812</v>
      </c>
      <c r="C66" s="17" t="str">
        <f>VLOOKUP(A66,Table2[],2,FALSE)</f>
        <v>47QREB19D0025</v>
      </c>
      <c r="D66" s="20"/>
      <c r="E66" s="22"/>
      <c r="F66" s="52" t="str">
        <f>IF($C66&lt;&gt;0,VLOOKUP($A66,Table2[],16,FALSE),VLOOKUP($A66,'HCaTS SB POOL (2)'!$A$2:$Y$37,16,FALSE))</f>
        <v>X</v>
      </c>
      <c r="G66" s="22"/>
      <c r="H66" s="22"/>
      <c r="I66" s="24"/>
      <c r="J66" s="22"/>
      <c r="K66" s="53" t="s">
        <v>113</v>
      </c>
    </row>
    <row r="67" spans="1:11" x14ac:dyDescent="0.2">
      <c r="A67"/>
    </row>
    <row r="68" spans="1:11" x14ac:dyDescent="0.2">
      <c r="A68"/>
    </row>
    <row r="69" spans="1:11" x14ac:dyDescent="0.2">
      <c r="A69"/>
    </row>
    <row r="70" spans="1:11" x14ac:dyDescent="0.2">
      <c r="A70"/>
    </row>
    <row r="71" spans="1:11" x14ac:dyDescent="0.2">
      <c r="A71"/>
    </row>
    <row r="72" spans="1:11" x14ac:dyDescent="0.2">
      <c r="A72"/>
    </row>
    <row r="73" spans="1:11" x14ac:dyDescent="0.2">
      <c r="A73"/>
    </row>
    <row r="74" spans="1:11" x14ac:dyDescent="0.2">
      <c r="A74"/>
    </row>
    <row r="75" spans="1:11" x14ac:dyDescent="0.2">
      <c r="A75"/>
    </row>
    <row r="76" spans="1:11" x14ac:dyDescent="0.2">
      <c r="A76"/>
    </row>
  </sheetData>
  <sortState ref="A4:A76">
    <sortCondition ref="A4:A76"/>
  </sortState>
  <mergeCells count="1">
    <mergeCell ref="A1:J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AC090"/>
  </sheetPr>
  <dimension ref="A1:AMQ1048576"/>
  <sheetViews>
    <sheetView zoomScaleNormal="100" workbookViewId="0"/>
  </sheetViews>
  <sheetFormatPr defaultRowHeight="15" x14ac:dyDescent="0.2"/>
  <cols>
    <col min="1" max="1" width="31.88671875" style="25" bestFit="1" customWidth="1"/>
    <col min="2" max="2" width="13.33203125" style="25" bestFit="1" customWidth="1"/>
    <col min="3" max="3" width="7.77734375" bestFit="1" customWidth="1"/>
    <col min="4" max="4" width="8.21875" style="26" bestFit="1" customWidth="1"/>
    <col min="5" max="5" width="13.109375" bestFit="1" customWidth="1"/>
    <col min="6" max="6" width="22" style="25" bestFit="1" customWidth="1"/>
    <col min="7" max="7" width="15" style="26" bestFit="1" customWidth="1"/>
    <col min="8" max="8" width="17.44140625" bestFit="1" customWidth="1"/>
    <col min="9" max="9" width="36.6640625" bestFit="1" customWidth="1"/>
    <col min="10" max="10" width="2.33203125" bestFit="1" customWidth="1"/>
    <col min="11" max="11" width="3.21875" style="25" bestFit="1" customWidth="1"/>
    <col min="12" max="12" width="10.33203125" style="25" bestFit="1" customWidth="1"/>
    <col min="13" max="18" width="6.44140625" style="25" customWidth="1"/>
    <col min="19" max="24" width="4.77734375" style="25" bestFit="1" customWidth="1"/>
    <col min="25" max="25" width="8.6640625" style="25" bestFit="1" customWidth="1"/>
    <col min="26" max="1031" width="13.44140625" style="25" customWidth="1"/>
  </cols>
  <sheetData>
    <row r="1" spans="1:25" s="30" customFormat="1" ht="38.25" customHeight="1" x14ac:dyDescent="0.2">
      <c r="A1" s="27" t="s">
        <v>99</v>
      </c>
      <c r="B1" s="28" t="s">
        <v>100</v>
      </c>
      <c r="C1" s="28" t="s">
        <v>101</v>
      </c>
      <c r="D1" s="28" t="s">
        <v>102</v>
      </c>
      <c r="E1" s="28" t="s">
        <v>103</v>
      </c>
      <c r="F1" s="28" t="s">
        <v>104</v>
      </c>
      <c r="G1" s="28" t="s">
        <v>105</v>
      </c>
      <c r="H1" s="28" t="s">
        <v>106</v>
      </c>
      <c r="I1" s="28" t="s">
        <v>107</v>
      </c>
      <c r="J1" s="28" t="s">
        <v>108</v>
      </c>
      <c r="K1" s="28" t="s">
        <v>10</v>
      </c>
      <c r="L1" s="28" t="s">
        <v>109</v>
      </c>
      <c r="M1" s="28" t="s">
        <v>110</v>
      </c>
      <c r="N1" s="28" t="s">
        <v>111</v>
      </c>
      <c r="O1" s="28" t="s">
        <v>112</v>
      </c>
      <c r="P1" s="28" t="s">
        <v>113</v>
      </c>
      <c r="Q1" s="28" t="s">
        <v>114</v>
      </c>
      <c r="R1" s="28" t="s">
        <v>115</v>
      </c>
      <c r="S1" s="28" t="s">
        <v>302</v>
      </c>
      <c r="T1" s="28" t="s">
        <v>303</v>
      </c>
      <c r="U1" s="28" t="s">
        <v>304</v>
      </c>
      <c r="V1" s="28" t="s">
        <v>305</v>
      </c>
      <c r="W1" s="28" t="s">
        <v>306</v>
      </c>
      <c r="X1" s="28" t="s">
        <v>307</v>
      </c>
      <c r="Y1" s="29" t="s">
        <v>116</v>
      </c>
    </row>
    <row r="2" spans="1:25" s="35" customFormat="1" ht="39" customHeight="1" x14ac:dyDescent="0.2">
      <c r="A2" s="31" t="s">
        <v>117</v>
      </c>
      <c r="B2" s="31" t="s">
        <v>12</v>
      </c>
      <c r="C2" s="32">
        <v>5752289</v>
      </c>
      <c r="D2" s="31" t="s">
        <v>118</v>
      </c>
      <c r="E2" s="31" t="s">
        <v>119</v>
      </c>
      <c r="F2" s="31" t="s">
        <v>120</v>
      </c>
      <c r="G2" s="31" t="s">
        <v>308</v>
      </c>
      <c r="H2" s="31" t="s">
        <v>119</v>
      </c>
      <c r="I2" s="31" t="s">
        <v>309</v>
      </c>
      <c r="J2" s="33" t="s">
        <v>121</v>
      </c>
      <c r="K2" s="34" t="s">
        <v>121</v>
      </c>
      <c r="L2" s="49">
        <v>44761</v>
      </c>
      <c r="M2" s="34"/>
      <c r="N2" s="34"/>
      <c r="O2" s="34" t="s">
        <v>18</v>
      </c>
      <c r="P2" s="34"/>
      <c r="Q2" s="34"/>
      <c r="S2" s="35" t="s">
        <v>121</v>
      </c>
      <c r="T2" s="35" t="s">
        <v>121</v>
      </c>
      <c r="U2" s="35" t="s">
        <v>121</v>
      </c>
      <c r="V2" s="35" t="s">
        <v>121</v>
      </c>
      <c r="W2" s="35" t="s">
        <v>121</v>
      </c>
      <c r="X2" s="35" t="s">
        <v>121</v>
      </c>
    </row>
    <row r="3" spans="1:25" s="36" customFormat="1" ht="39" customHeight="1" x14ac:dyDescent="0.2">
      <c r="A3" s="31" t="s">
        <v>16</v>
      </c>
      <c r="B3" s="31" t="s">
        <v>17</v>
      </c>
      <c r="C3" s="32">
        <v>169830200</v>
      </c>
      <c r="D3" s="31" t="s">
        <v>122</v>
      </c>
      <c r="E3" s="31" t="s">
        <v>123</v>
      </c>
      <c r="F3" s="31" t="s">
        <v>124</v>
      </c>
      <c r="G3" s="31" t="s">
        <v>125</v>
      </c>
      <c r="H3" s="31" t="s">
        <v>127</v>
      </c>
      <c r="I3" s="31" t="s">
        <v>126</v>
      </c>
      <c r="J3" s="33" t="s">
        <v>121</v>
      </c>
      <c r="K3" s="34"/>
      <c r="L3" s="49"/>
      <c r="M3" s="34"/>
      <c r="N3" s="34"/>
      <c r="O3" s="34"/>
      <c r="P3" s="34" t="s">
        <v>18</v>
      </c>
      <c r="Q3" s="34" t="s">
        <v>18</v>
      </c>
      <c r="S3" s="35" t="s">
        <v>121</v>
      </c>
      <c r="T3" s="35" t="s">
        <v>121</v>
      </c>
      <c r="U3" s="35" t="s">
        <v>121</v>
      </c>
      <c r="V3" s="35" t="s">
        <v>121</v>
      </c>
      <c r="W3" s="35" t="s">
        <v>121</v>
      </c>
      <c r="X3" s="35" t="s">
        <v>121</v>
      </c>
    </row>
    <row r="4" spans="1:25" s="36" customFormat="1" ht="39" customHeight="1" x14ac:dyDescent="0.2">
      <c r="A4" s="31" t="s">
        <v>310</v>
      </c>
      <c r="B4" s="31" t="s">
        <v>311</v>
      </c>
      <c r="C4" s="32">
        <v>49192649</v>
      </c>
      <c r="D4" s="31" t="s">
        <v>312</v>
      </c>
      <c r="E4" s="31" t="s">
        <v>313</v>
      </c>
      <c r="F4" s="31" t="s">
        <v>314</v>
      </c>
      <c r="G4" s="31" t="s">
        <v>315</v>
      </c>
      <c r="H4" s="31" t="s">
        <v>316</v>
      </c>
      <c r="I4" s="31" t="s">
        <v>317</v>
      </c>
      <c r="J4" s="33" t="s">
        <v>121</v>
      </c>
      <c r="K4" s="34"/>
      <c r="L4" s="34"/>
      <c r="M4" s="34"/>
      <c r="N4" s="34"/>
      <c r="O4" s="34"/>
      <c r="P4" s="34"/>
      <c r="Q4" s="34"/>
      <c r="R4" s="34"/>
      <c r="S4" s="35" t="s">
        <v>121</v>
      </c>
      <c r="T4" s="35" t="s">
        <v>121</v>
      </c>
      <c r="U4" s="35" t="s">
        <v>121</v>
      </c>
      <c r="V4" s="35" t="s">
        <v>121</v>
      </c>
      <c r="W4" s="35" t="s">
        <v>121</v>
      </c>
      <c r="X4" s="35" t="s">
        <v>121</v>
      </c>
    </row>
    <row r="5" spans="1:25" s="36" customFormat="1" ht="39" customHeight="1" x14ac:dyDescent="0.2">
      <c r="A5" s="31" t="s">
        <v>128</v>
      </c>
      <c r="B5" s="31" t="s">
        <v>23</v>
      </c>
      <c r="C5" s="32">
        <v>136483547</v>
      </c>
      <c r="D5" s="31" t="s">
        <v>318</v>
      </c>
      <c r="E5" s="31" t="s">
        <v>129</v>
      </c>
      <c r="F5" s="31" t="s">
        <v>319</v>
      </c>
      <c r="G5" s="31" t="s">
        <v>320</v>
      </c>
      <c r="H5" s="31" t="s">
        <v>129</v>
      </c>
      <c r="I5" s="31" t="s">
        <v>321</v>
      </c>
      <c r="J5" s="33" t="s">
        <v>121</v>
      </c>
      <c r="K5" s="34"/>
      <c r="L5" s="49"/>
      <c r="M5" s="34"/>
      <c r="N5" s="34"/>
      <c r="O5" s="34"/>
      <c r="P5" s="34"/>
      <c r="Q5" s="34"/>
      <c r="S5" s="35" t="s">
        <v>121</v>
      </c>
      <c r="T5" s="35" t="s">
        <v>121</v>
      </c>
      <c r="U5" s="35" t="s">
        <v>121</v>
      </c>
      <c r="V5" s="35" t="s">
        <v>121</v>
      </c>
      <c r="W5" s="35" t="s">
        <v>121</v>
      </c>
      <c r="X5" s="35" t="s">
        <v>121</v>
      </c>
    </row>
    <row r="6" spans="1:25" s="36" customFormat="1" ht="39" customHeight="1" x14ac:dyDescent="0.2">
      <c r="A6" s="31" t="s">
        <v>322</v>
      </c>
      <c r="B6" s="31" t="s">
        <v>323</v>
      </c>
      <c r="C6" s="32">
        <v>829407787</v>
      </c>
      <c r="D6" s="31" t="s">
        <v>324</v>
      </c>
      <c r="E6" s="31" t="s">
        <v>325</v>
      </c>
      <c r="F6" s="31" t="s">
        <v>326</v>
      </c>
      <c r="G6" s="31" t="s">
        <v>327</v>
      </c>
      <c r="H6" s="31" t="s">
        <v>328</v>
      </c>
      <c r="I6" s="31" t="s">
        <v>329</v>
      </c>
      <c r="J6" s="33" t="s">
        <v>121</v>
      </c>
      <c r="K6" s="34" t="s">
        <v>121</v>
      </c>
      <c r="L6" s="49">
        <v>43554</v>
      </c>
      <c r="M6" s="34"/>
      <c r="N6" s="34" t="s">
        <v>18</v>
      </c>
      <c r="O6" s="34" t="s">
        <v>18</v>
      </c>
      <c r="P6" s="34"/>
      <c r="Q6" s="34"/>
      <c r="S6" s="35" t="s">
        <v>121</v>
      </c>
      <c r="T6" s="35" t="s">
        <v>121</v>
      </c>
      <c r="U6" s="35" t="s">
        <v>121</v>
      </c>
      <c r="V6" s="35" t="s">
        <v>121</v>
      </c>
      <c r="W6" s="35" t="s">
        <v>121</v>
      </c>
      <c r="X6" s="35" t="s">
        <v>121</v>
      </c>
    </row>
    <row r="7" spans="1:25" s="36" customFormat="1" ht="39" customHeight="1" x14ac:dyDescent="0.2">
      <c r="A7" s="31" t="s">
        <v>172</v>
      </c>
      <c r="B7" s="31" t="s">
        <v>27</v>
      </c>
      <c r="C7" s="32">
        <v>827560744</v>
      </c>
      <c r="D7" s="31" t="s">
        <v>130</v>
      </c>
      <c r="E7" s="31" t="s">
        <v>133</v>
      </c>
      <c r="F7" s="31" t="s">
        <v>330</v>
      </c>
      <c r="G7" s="31" t="s">
        <v>131</v>
      </c>
      <c r="H7" s="31" t="s">
        <v>133</v>
      </c>
      <c r="I7" s="31" t="s">
        <v>132</v>
      </c>
      <c r="J7" s="33" t="s">
        <v>121</v>
      </c>
      <c r="K7" s="34"/>
      <c r="L7" s="49"/>
      <c r="M7" s="34"/>
      <c r="N7" s="34"/>
      <c r="O7" s="34"/>
      <c r="P7" s="34" t="s">
        <v>18</v>
      </c>
      <c r="Q7" s="34" t="s">
        <v>18</v>
      </c>
      <c r="S7" s="35" t="s">
        <v>121</v>
      </c>
      <c r="T7" s="35" t="s">
        <v>121</v>
      </c>
      <c r="U7" s="35" t="s">
        <v>121</v>
      </c>
      <c r="V7" s="35" t="s">
        <v>121</v>
      </c>
      <c r="W7" s="35" t="s">
        <v>121</v>
      </c>
      <c r="X7" s="35" t="s">
        <v>121</v>
      </c>
    </row>
    <row r="8" spans="1:25" s="36" customFormat="1" ht="39" customHeight="1" x14ac:dyDescent="0.2">
      <c r="A8" s="31" t="s">
        <v>331</v>
      </c>
      <c r="B8" s="31" t="s">
        <v>332</v>
      </c>
      <c r="C8" s="32">
        <v>968013792</v>
      </c>
      <c r="D8" s="31" t="s">
        <v>333</v>
      </c>
      <c r="E8" s="31" t="s">
        <v>334</v>
      </c>
      <c r="F8" s="31" t="s">
        <v>335</v>
      </c>
      <c r="G8" s="31" t="s">
        <v>336</v>
      </c>
      <c r="H8" s="31" t="s">
        <v>337</v>
      </c>
      <c r="I8" s="31" t="s">
        <v>338</v>
      </c>
      <c r="J8" s="33" t="s">
        <v>121</v>
      </c>
      <c r="K8" s="34" t="s">
        <v>121</v>
      </c>
      <c r="L8" s="49">
        <v>44607</v>
      </c>
      <c r="M8" s="34"/>
      <c r="N8" s="34" t="s">
        <v>18</v>
      </c>
      <c r="O8" s="34" t="s">
        <v>18</v>
      </c>
      <c r="P8" s="34"/>
      <c r="Q8" s="34"/>
      <c r="S8" s="35" t="s">
        <v>121</v>
      </c>
      <c r="T8" s="35" t="s">
        <v>121</v>
      </c>
      <c r="U8" s="35" t="s">
        <v>121</v>
      </c>
      <c r="V8" s="35" t="s">
        <v>121</v>
      </c>
      <c r="W8" s="35" t="s">
        <v>121</v>
      </c>
      <c r="X8" s="35" t="s">
        <v>121</v>
      </c>
    </row>
    <row r="9" spans="1:25" s="36" customFormat="1" ht="39" customHeight="1" x14ac:dyDescent="0.2">
      <c r="A9" s="31" t="s">
        <v>339</v>
      </c>
      <c r="B9" s="31" t="s">
        <v>340</v>
      </c>
      <c r="C9" s="32">
        <v>869205930</v>
      </c>
      <c r="D9" s="31" t="s">
        <v>341</v>
      </c>
      <c r="E9" s="31" t="s">
        <v>342</v>
      </c>
      <c r="F9" s="31" t="s">
        <v>343</v>
      </c>
      <c r="G9" s="31" t="s">
        <v>344</v>
      </c>
      <c r="H9" s="31" t="s">
        <v>345</v>
      </c>
      <c r="I9" s="31" t="s">
        <v>346</v>
      </c>
      <c r="J9" s="33" t="s">
        <v>121</v>
      </c>
      <c r="K9" s="34"/>
      <c r="L9" s="49"/>
      <c r="M9" s="34"/>
      <c r="N9" s="34"/>
      <c r="O9" s="34"/>
      <c r="P9" s="34"/>
      <c r="Q9" s="34"/>
      <c r="S9" s="35" t="s">
        <v>121</v>
      </c>
      <c r="T9" s="35" t="s">
        <v>121</v>
      </c>
      <c r="U9" s="35" t="s">
        <v>121</v>
      </c>
      <c r="V9" s="35" t="s">
        <v>121</v>
      </c>
      <c r="W9" s="35" t="s">
        <v>121</v>
      </c>
      <c r="X9" s="35" t="s">
        <v>121</v>
      </c>
    </row>
    <row r="10" spans="1:25" s="36" customFormat="1" ht="39" customHeight="1" x14ac:dyDescent="0.2">
      <c r="A10" s="31" t="s">
        <v>347</v>
      </c>
      <c r="B10" s="31" t="s">
        <v>348</v>
      </c>
      <c r="C10" s="32">
        <v>828460712</v>
      </c>
      <c r="D10" s="31" t="s">
        <v>349</v>
      </c>
      <c r="E10" s="31" t="s">
        <v>350</v>
      </c>
      <c r="F10" s="31" t="s">
        <v>351</v>
      </c>
      <c r="G10" s="31" t="s">
        <v>352</v>
      </c>
      <c r="H10" s="31" t="s">
        <v>350</v>
      </c>
      <c r="I10" s="31" t="s">
        <v>353</v>
      </c>
      <c r="J10" s="33" t="s">
        <v>121</v>
      </c>
      <c r="K10" s="34" t="s">
        <v>121</v>
      </c>
      <c r="L10" s="49">
        <v>43851</v>
      </c>
      <c r="M10" s="34" t="s">
        <v>18</v>
      </c>
      <c r="N10" s="34" t="s">
        <v>18</v>
      </c>
      <c r="O10" s="34" t="s">
        <v>18</v>
      </c>
      <c r="P10" s="34"/>
      <c r="Q10" s="34"/>
      <c r="S10" s="35" t="s">
        <v>121</v>
      </c>
      <c r="T10" s="35" t="s">
        <v>121</v>
      </c>
      <c r="U10" s="35" t="s">
        <v>121</v>
      </c>
      <c r="V10" s="35" t="s">
        <v>121</v>
      </c>
      <c r="W10" s="35" t="s">
        <v>121</v>
      </c>
      <c r="X10" s="35" t="s">
        <v>121</v>
      </c>
    </row>
    <row r="11" spans="1:25" s="36" customFormat="1" ht="39" customHeight="1" x14ac:dyDescent="0.2">
      <c r="A11" s="31" t="s">
        <v>32</v>
      </c>
      <c r="B11" s="31" t="s">
        <v>354</v>
      </c>
      <c r="C11" s="32">
        <v>137058413</v>
      </c>
      <c r="D11" s="31" t="s">
        <v>134</v>
      </c>
      <c r="E11" s="31" t="s">
        <v>135</v>
      </c>
      <c r="F11" s="31" t="s">
        <v>355</v>
      </c>
      <c r="G11" s="31" t="s">
        <v>136</v>
      </c>
      <c r="H11" s="31" t="s">
        <v>138</v>
      </c>
      <c r="I11" s="31" t="s">
        <v>137</v>
      </c>
      <c r="J11" s="33" t="s">
        <v>121</v>
      </c>
      <c r="K11" s="34"/>
      <c r="L11" s="49"/>
      <c r="M11" s="34"/>
      <c r="N11" s="34"/>
      <c r="O11" s="34"/>
      <c r="P11" s="34"/>
      <c r="Q11" s="34"/>
      <c r="S11" s="35" t="s">
        <v>121</v>
      </c>
      <c r="T11" s="35" t="s">
        <v>121</v>
      </c>
      <c r="U11" s="35" t="s">
        <v>121</v>
      </c>
      <c r="V11" s="35" t="s">
        <v>121</v>
      </c>
      <c r="W11" s="35" t="s">
        <v>121</v>
      </c>
      <c r="X11" s="35" t="s">
        <v>121</v>
      </c>
    </row>
    <row r="12" spans="1:25" ht="39" customHeight="1" x14ac:dyDescent="0.2">
      <c r="A12" s="31" t="s">
        <v>356</v>
      </c>
      <c r="B12" s="31" t="s">
        <v>357</v>
      </c>
      <c r="C12" s="32">
        <v>825487234</v>
      </c>
      <c r="D12" s="31" t="s">
        <v>358</v>
      </c>
      <c r="E12" s="31" t="s">
        <v>359</v>
      </c>
      <c r="F12" s="31" t="s">
        <v>360</v>
      </c>
      <c r="G12" s="31" t="s">
        <v>361</v>
      </c>
      <c r="H12" s="31" t="s">
        <v>362</v>
      </c>
      <c r="I12" s="31" t="s">
        <v>363</v>
      </c>
      <c r="J12" s="33" t="s">
        <v>121</v>
      </c>
      <c r="K12" s="34"/>
      <c r="L12" s="49"/>
      <c r="M12" s="34"/>
      <c r="N12" s="34"/>
      <c r="O12" s="34"/>
      <c r="P12" s="34"/>
      <c r="Q12" s="34"/>
      <c r="S12" s="35" t="s">
        <v>121</v>
      </c>
      <c r="T12" s="35" t="s">
        <v>121</v>
      </c>
      <c r="U12" s="35" t="s">
        <v>121</v>
      </c>
      <c r="V12" s="35" t="s">
        <v>121</v>
      </c>
      <c r="W12" s="35" t="s">
        <v>121</v>
      </c>
      <c r="X12" s="35" t="s">
        <v>121</v>
      </c>
      <c r="Y12" s="36"/>
    </row>
    <row r="13" spans="1:25" ht="25.5" x14ac:dyDescent="0.2">
      <c r="A13" s="31" t="s">
        <v>364</v>
      </c>
      <c r="B13" s="31" t="s">
        <v>365</v>
      </c>
      <c r="C13" s="32">
        <v>831054098</v>
      </c>
      <c r="D13" s="31" t="s">
        <v>366</v>
      </c>
      <c r="E13" s="31" t="s">
        <v>367</v>
      </c>
      <c r="F13" s="31" t="s">
        <v>368</v>
      </c>
      <c r="G13" s="31" t="s">
        <v>369</v>
      </c>
      <c r="H13" s="31" t="s">
        <v>370</v>
      </c>
      <c r="I13" s="31" t="s">
        <v>371</v>
      </c>
      <c r="J13" s="33" t="s">
        <v>121</v>
      </c>
      <c r="K13" s="25" t="s">
        <v>121</v>
      </c>
      <c r="L13" s="49">
        <v>44199</v>
      </c>
      <c r="M13" s="34"/>
      <c r="N13" s="34"/>
      <c r="O13" s="34"/>
      <c r="P13" s="34"/>
      <c r="Q13" s="34"/>
      <c r="S13" s="35" t="s">
        <v>121</v>
      </c>
      <c r="T13" s="35" t="s">
        <v>121</v>
      </c>
      <c r="U13" s="35" t="s">
        <v>121</v>
      </c>
      <c r="V13" s="35" t="s">
        <v>121</v>
      </c>
      <c r="W13" s="35" t="s">
        <v>121</v>
      </c>
      <c r="X13" s="35" t="s">
        <v>121</v>
      </c>
    </row>
    <row r="14" spans="1:25" ht="25.5" x14ac:dyDescent="0.2">
      <c r="A14" s="31" t="s">
        <v>372</v>
      </c>
      <c r="B14" s="31" t="s">
        <v>373</v>
      </c>
      <c r="C14" s="32">
        <v>933922171</v>
      </c>
      <c r="D14" s="31" t="s">
        <v>374</v>
      </c>
      <c r="E14" s="31" t="s">
        <v>375</v>
      </c>
      <c r="F14" s="31" t="s">
        <v>376</v>
      </c>
      <c r="G14" s="31" t="s">
        <v>377</v>
      </c>
      <c r="H14" s="31" t="s">
        <v>378</v>
      </c>
      <c r="I14" s="31" t="s">
        <v>379</v>
      </c>
      <c r="J14" s="33" t="s">
        <v>121</v>
      </c>
      <c r="L14" s="49"/>
      <c r="M14" s="34"/>
      <c r="N14" s="34" t="s">
        <v>18</v>
      </c>
      <c r="O14" s="34" t="s">
        <v>18</v>
      </c>
      <c r="P14" s="34"/>
      <c r="Q14" s="34"/>
      <c r="S14" s="35" t="s">
        <v>121</v>
      </c>
      <c r="T14" s="35" t="s">
        <v>121</v>
      </c>
      <c r="U14" s="35" t="s">
        <v>121</v>
      </c>
      <c r="V14" s="35" t="s">
        <v>121</v>
      </c>
      <c r="W14" s="35" t="s">
        <v>121</v>
      </c>
      <c r="X14" s="35" t="s">
        <v>121</v>
      </c>
    </row>
    <row r="15" spans="1:25" ht="25.5" x14ac:dyDescent="0.2">
      <c r="A15" s="31" t="s">
        <v>380</v>
      </c>
      <c r="B15" s="31" t="s">
        <v>34</v>
      </c>
      <c r="C15" s="32">
        <v>790984186</v>
      </c>
      <c r="D15" s="31" t="s">
        <v>381</v>
      </c>
      <c r="E15" s="31" t="s">
        <v>382</v>
      </c>
      <c r="F15" s="31" t="s">
        <v>383</v>
      </c>
      <c r="G15" s="31" t="s">
        <v>139</v>
      </c>
      <c r="H15" s="31" t="s">
        <v>141</v>
      </c>
      <c r="I15" s="31" t="s">
        <v>140</v>
      </c>
      <c r="J15" s="33" t="s">
        <v>121</v>
      </c>
      <c r="L15" s="49"/>
      <c r="M15" s="34"/>
      <c r="N15" s="34"/>
      <c r="O15" s="34"/>
      <c r="P15" s="34"/>
      <c r="Q15" s="34"/>
      <c r="S15" s="35" t="s">
        <v>121</v>
      </c>
      <c r="T15" s="35" t="s">
        <v>121</v>
      </c>
      <c r="U15" s="35" t="s">
        <v>121</v>
      </c>
      <c r="V15" s="35" t="s">
        <v>121</v>
      </c>
      <c r="W15" s="35" t="s">
        <v>121</v>
      </c>
      <c r="X15" s="35" t="s">
        <v>121</v>
      </c>
    </row>
    <row r="16" spans="1:25" ht="25.5" x14ac:dyDescent="0.2">
      <c r="A16" s="31" t="s">
        <v>384</v>
      </c>
      <c r="B16" s="31" t="s">
        <v>385</v>
      </c>
      <c r="C16" s="32">
        <v>131707031</v>
      </c>
      <c r="D16" s="31" t="s">
        <v>386</v>
      </c>
      <c r="E16" s="31" t="s">
        <v>387</v>
      </c>
      <c r="F16" s="31" t="s">
        <v>388</v>
      </c>
      <c r="G16" s="31" t="s">
        <v>389</v>
      </c>
      <c r="H16" s="31" t="s">
        <v>387</v>
      </c>
      <c r="I16" s="31" t="s">
        <v>390</v>
      </c>
      <c r="J16" s="33" t="s">
        <v>121</v>
      </c>
      <c r="L16" s="49"/>
      <c r="M16" s="34"/>
      <c r="N16" s="34" t="s">
        <v>18</v>
      </c>
      <c r="O16" s="34"/>
      <c r="P16" s="34"/>
      <c r="Q16" s="34"/>
      <c r="S16" s="35" t="s">
        <v>121</v>
      </c>
      <c r="T16" s="35" t="s">
        <v>121</v>
      </c>
      <c r="U16" s="35" t="s">
        <v>121</v>
      </c>
      <c r="V16" s="35" t="s">
        <v>121</v>
      </c>
      <c r="W16" s="35" t="s">
        <v>121</v>
      </c>
      <c r="X16" s="35" t="s">
        <v>121</v>
      </c>
    </row>
    <row r="17" spans="1:24" ht="25.5" x14ac:dyDescent="0.2">
      <c r="A17" s="31" t="s">
        <v>46</v>
      </c>
      <c r="B17" s="31" t="s">
        <v>391</v>
      </c>
      <c r="C17" s="32">
        <v>624889189</v>
      </c>
      <c r="D17" s="31" t="s">
        <v>202</v>
      </c>
      <c r="E17" s="31" t="s">
        <v>203</v>
      </c>
      <c r="F17" s="31" t="s">
        <v>204</v>
      </c>
      <c r="G17" s="31" t="s">
        <v>205</v>
      </c>
      <c r="H17" s="31" t="s">
        <v>206</v>
      </c>
      <c r="I17" s="31" t="s">
        <v>207</v>
      </c>
      <c r="J17" s="33" t="s">
        <v>121</v>
      </c>
      <c r="K17" s="25" t="s">
        <v>121</v>
      </c>
      <c r="L17" s="49">
        <v>42869</v>
      </c>
      <c r="M17" s="34"/>
      <c r="N17" s="34" t="s">
        <v>18</v>
      </c>
      <c r="O17" s="34"/>
      <c r="P17" s="34"/>
      <c r="Q17" s="34"/>
      <c r="S17" s="35" t="s">
        <v>121</v>
      </c>
      <c r="T17" s="35" t="s">
        <v>121</v>
      </c>
      <c r="U17" s="35" t="s">
        <v>121</v>
      </c>
      <c r="V17" s="35" t="s">
        <v>121</v>
      </c>
      <c r="W17" s="35" t="s">
        <v>121</v>
      </c>
      <c r="X17" s="35" t="s">
        <v>121</v>
      </c>
    </row>
    <row r="18" spans="1:24" ht="25.5" x14ac:dyDescent="0.2">
      <c r="A18" s="31" t="s">
        <v>392</v>
      </c>
      <c r="B18" s="31" t="s">
        <v>393</v>
      </c>
      <c r="C18" s="32">
        <v>837121706</v>
      </c>
      <c r="D18" s="31" t="s">
        <v>394</v>
      </c>
      <c r="E18" s="31" t="s">
        <v>395</v>
      </c>
      <c r="F18" s="31" t="s">
        <v>396</v>
      </c>
      <c r="G18" s="31" t="s">
        <v>397</v>
      </c>
      <c r="H18" s="31" t="s">
        <v>395</v>
      </c>
      <c r="I18" s="31" t="s">
        <v>398</v>
      </c>
      <c r="J18" s="33" t="s">
        <v>121</v>
      </c>
      <c r="K18" s="25" t="s">
        <v>121</v>
      </c>
      <c r="L18" s="49">
        <v>45041</v>
      </c>
      <c r="M18" s="34"/>
      <c r="N18" s="34" t="s">
        <v>18</v>
      </c>
      <c r="O18" s="34" t="s">
        <v>18</v>
      </c>
      <c r="P18" s="34"/>
      <c r="Q18" s="34"/>
      <c r="S18" s="35" t="s">
        <v>121</v>
      </c>
      <c r="T18" s="35" t="s">
        <v>121</v>
      </c>
      <c r="U18" s="35" t="s">
        <v>121</v>
      </c>
      <c r="V18" s="35" t="s">
        <v>121</v>
      </c>
      <c r="W18" s="35" t="s">
        <v>121</v>
      </c>
      <c r="X18" s="35" t="s">
        <v>121</v>
      </c>
    </row>
    <row r="19" spans="1:24" ht="25.5" x14ac:dyDescent="0.2">
      <c r="A19" s="31" t="s">
        <v>399</v>
      </c>
      <c r="B19" s="31" t="s">
        <v>400</v>
      </c>
      <c r="C19" s="32">
        <v>796434582</v>
      </c>
      <c r="D19" s="31" t="s">
        <v>401</v>
      </c>
      <c r="E19" s="31" t="s">
        <v>402</v>
      </c>
      <c r="F19" s="31" t="s">
        <v>403</v>
      </c>
      <c r="G19" s="31" t="s">
        <v>404</v>
      </c>
      <c r="H19" s="31" t="s">
        <v>402</v>
      </c>
      <c r="I19" s="31" t="s">
        <v>405</v>
      </c>
      <c r="J19" s="33" t="s">
        <v>121</v>
      </c>
      <c r="L19" s="49"/>
      <c r="M19" s="34"/>
      <c r="N19" s="34"/>
      <c r="O19" s="34"/>
      <c r="P19" s="34"/>
      <c r="Q19" s="34"/>
      <c r="S19" s="35" t="s">
        <v>121</v>
      </c>
      <c r="T19" s="35" t="s">
        <v>121</v>
      </c>
      <c r="U19" s="35" t="s">
        <v>121</v>
      </c>
      <c r="V19" s="35" t="s">
        <v>121</v>
      </c>
      <c r="W19" s="35" t="s">
        <v>121</v>
      </c>
      <c r="X19" s="35" t="s">
        <v>121</v>
      </c>
    </row>
    <row r="20" spans="1:24" x14ac:dyDescent="0.2">
      <c r="A20" s="31" t="s">
        <v>406</v>
      </c>
      <c r="B20" s="31" t="s">
        <v>407</v>
      </c>
      <c r="C20" s="32">
        <v>832344639</v>
      </c>
      <c r="D20" s="31" t="s">
        <v>408</v>
      </c>
      <c r="E20" s="31" t="s">
        <v>409</v>
      </c>
      <c r="F20" s="31" t="s">
        <v>410</v>
      </c>
      <c r="G20" s="31" t="s">
        <v>411</v>
      </c>
      <c r="H20" s="31" t="s">
        <v>412</v>
      </c>
      <c r="I20" s="31" t="s">
        <v>413</v>
      </c>
      <c r="J20" s="33" t="s">
        <v>121</v>
      </c>
      <c r="L20" s="49"/>
      <c r="M20" s="34"/>
      <c r="N20" s="34"/>
      <c r="O20" s="34"/>
      <c r="P20" s="34" t="s">
        <v>18</v>
      </c>
      <c r="Q20" s="34" t="s">
        <v>18</v>
      </c>
      <c r="S20" s="35" t="s">
        <v>121</v>
      </c>
      <c r="T20" s="35" t="s">
        <v>121</v>
      </c>
      <c r="U20" s="35" t="s">
        <v>121</v>
      </c>
      <c r="V20" s="35" t="s">
        <v>121</v>
      </c>
      <c r="W20" s="35" t="s">
        <v>121</v>
      </c>
      <c r="X20" s="35" t="s">
        <v>121</v>
      </c>
    </row>
    <row r="21" spans="1:24" ht="30" customHeight="1" x14ac:dyDescent="0.2">
      <c r="A21" s="31" t="s">
        <v>414</v>
      </c>
      <c r="B21" s="31" t="s">
        <v>415</v>
      </c>
      <c r="C21" s="32">
        <v>15766241</v>
      </c>
      <c r="D21" s="31" t="s">
        <v>416</v>
      </c>
      <c r="E21" s="31" t="s">
        <v>417</v>
      </c>
      <c r="F21" s="31" t="s">
        <v>418</v>
      </c>
      <c r="G21" s="31" t="s">
        <v>419</v>
      </c>
      <c r="H21" s="31" t="s">
        <v>420</v>
      </c>
      <c r="I21" s="31" t="s">
        <v>421</v>
      </c>
      <c r="J21" s="33" t="s">
        <v>121</v>
      </c>
      <c r="K21" s="25" t="s">
        <v>121</v>
      </c>
      <c r="L21" s="49">
        <v>44999</v>
      </c>
      <c r="M21" s="34" t="s">
        <v>18</v>
      </c>
      <c r="N21" s="34" t="s">
        <v>18</v>
      </c>
      <c r="O21" s="34"/>
      <c r="P21" s="34"/>
      <c r="Q21" s="34"/>
      <c r="S21" s="35" t="s">
        <v>121</v>
      </c>
      <c r="T21" s="35" t="s">
        <v>121</v>
      </c>
      <c r="U21" s="35" t="s">
        <v>121</v>
      </c>
      <c r="V21" s="35" t="s">
        <v>121</v>
      </c>
      <c r="W21" s="35" t="s">
        <v>121</v>
      </c>
      <c r="X21" s="35" t="s">
        <v>121</v>
      </c>
    </row>
    <row r="22" spans="1:24" ht="25.5" x14ac:dyDescent="0.2">
      <c r="A22" s="31" t="s">
        <v>422</v>
      </c>
      <c r="B22" s="31" t="s">
        <v>423</v>
      </c>
      <c r="C22" s="32">
        <v>5806133</v>
      </c>
      <c r="D22" s="31" t="s">
        <v>424</v>
      </c>
      <c r="E22" s="31" t="s">
        <v>425</v>
      </c>
      <c r="F22" s="31" t="s">
        <v>426</v>
      </c>
      <c r="G22" s="31" t="s">
        <v>427</v>
      </c>
      <c r="H22" s="31" t="s">
        <v>428</v>
      </c>
      <c r="I22" s="31" t="s">
        <v>429</v>
      </c>
      <c r="J22" s="33" t="s">
        <v>121</v>
      </c>
      <c r="L22" s="49"/>
      <c r="M22" s="34"/>
      <c r="N22" s="34" t="s">
        <v>18</v>
      </c>
      <c r="O22" s="34"/>
      <c r="P22" s="34"/>
      <c r="Q22" s="34"/>
      <c r="S22" s="35" t="s">
        <v>121</v>
      </c>
      <c r="T22" s="35" t="s">
        <v>121</v>
      </c>
      <c r="U22" s="35" t="s">
        <v>121</v>
      </c>
      <c r="V22" s="35" t="s">
        <v>121</v>
      </c>
      <c r="W22" s="35" t="s">
        <v>121</v>
      </c>
      <c r="X22" s="35" t="s">
        <v>121</v>
      </c>
    </row>
    <row r="23" spans="1:24" ht="25.5" x14ac:dyDescent="0.2">
      <c r="A23" s="31" t="s">
        <v>430</v>
      </c>
      <c r="B23" s="31" t="s">
        <v>431</v>
      </c>
      <c r="C23" s="32">
        <v>131861010</v>
      </c>
      <c r="D23" s="31" t="s">
        <v>432</v>
      </c>
      <c r="E23" s="31" t="s">
        <v>433</v>
      </c>
      <c r="F23" s="31" t="s">
        <v>434</v>
      </c>
      <c r="G23" s="31" t="s">
        <v>435</v>
      </c>
      <c r="H23" s="31" t="s">
        <v>436</v>
      </c>
      <c r="I23" s="31" t="s">
        <v>437</v>
      </c>
      <c r="J23" s="33" t="s">
        <v>121</v>
      </c>
      <c r="L23" s="49"/>
      <c r="M23" s="34"/>
      <c r="N23" s="34"/>
      <c r="O23" s="34"/>
      <c r="P23" s="34" t="s">
        <v>18</v>
      </c>
      <c r="Q23" s="34" t="s">
        <v>18</v>
      </c>
      <c r="S23" s="35" t="s">
        <v>121</v>
      </c>
      <c r="T23" s="35" t="s">
        <v>121</v>
      </c>
      <c r="U23" s="35" t="s">
        <v>121</v>
      </c>
      <c r="V23" s="35" t="s">
        <v>121</v>
      </c>
      <c r="W23" s="35" t="s">
        <v>121</v>
      </c>
      <c r="X23" s="35" t="s">
        <v>121</v>
      </c>
    </row>
    <row r="24" spans="1:24" x14ac:dyDescent="0.2">
      <c r="A24" s="31" t="s">
        <v>438</v>
      </c>
      <c r="B24" s="31" t="s">
        <v>439</v>
      </c>
      <c r="C24" s="32">
        <v>828460043</v>
      </c>
      <c r="D24" s="31" t="s">
        <v>440</v>
      </c>
      <c r="E24" s="31" t="s">
        <v>441</v>
      </c>
      <c r="F24" s="31" t="s">
        <v>442</v>
      </c>
      <c r="G24" s="31" t="s">
        <v>443</v>
      </c>
      <c r="H24" s="31" t="s">
        <v>444</v>
      </c>
      <c r="I24" s="31" t="s">
        <v>445</v>
      </c>
      <c r="J24" s="33" t="s">
        <v>121</v>
      </c>
      <c r="L24" s="49"/>
      <c r="M24" s="34"/>
      <c r="N24" s="34"/>
      <c r="O24" s="34" t="s">
        <v>18</v>
      </c>
      <c r="P24" s="34"/>
      <c r="Q24" s="34"/>
      <c r="S24" s="35" t="s">
        <v>121</v>
      </c>
      <c r="T24" s="35" t="s">
        <v>121</v>
      </c>
      <c r="U24" s="35" t="s">
        <v>121</v>
      </c>
      <c r="V24" s="35" t="s">
        <v>121</v>
      </c>
      <c r="W24" s="35" t="s">
        <v>121</v>
      </c>
      <c r="X24" s="35" t="s">
        <v>121</v>
      </c>
    </row>
    <row r="25" spans="1:24" ht="25.5" x14ac:dyDescent="0.2">
      <c r="A25" s="31" t="s">
        <v>59</v>
      </c>
      <c r="B25" s="31" t="s">
        <v>446</v>
      </c>
      <c r="C25" s="32">
        <v>798244468</v>
      </c>
      <c r="D25" s="31" t="s">
        <v>241</v>
      </c>
      <c r="E25" s="31" t="s">
        <v>447</v>
      </c>
      <c r="F25" s="31" t="s">
        <v>242</v>
      </c>
      <c r="G25" s="31" t="s">
        <v>243</v>
      </c>
      <c r="H25" s="31" t="s">
        <v>447</v>
      </c>
      <c r="I25" s="31" t="s">
        <v>448</v>
      </c>
      <c r="J25" s="33" t="s">
        <v>121</v>
      </c>
      <c r="L25" s="49"/>
      <c r="M25" s="34"/>
      <c r="N25" s="34" t="s">
        <v>18</v>
      </c>
      <c r="O25" s="34" t="s">
        <v>18</v>
      </c>
      <c r="P25" s="34"/>
      <c r="Q25" s="34"/>
      <c r="S25" s="35" t="s">
        <v>121</v>
      </c>
      <c r="T25" s="35" t="s">
        <v>121</v>
      </c>
      <c r="U25" s="35" t="s">
        <v>121</v>
      </c>
      <c r="V25" s="35" t="s">
        <v>121</v>
      </c>
      <c r="W25" s="35" t="s">
        <v>121</v>
      </c>
      <c r="X25" s="35" t="s">
        <v>121</v>
      </c>
    </row>
    <row r="26" spans="1:24" ht="25.5" x14ac:dyDescent="0.2">
      <c r="A26" s="31" t="s">
        <v>449</v>
      </c>
      <c r="B26" s="31" t="s">
        <v>450</v>
      </c>
      <c r="C26" s="32">
        <v>26894972</v>
      </c>
      <c r="D26" s="31" t="s">
        <v>451</v>
      </c>
      <c r="E26" s="31" t="s">
        <v>452</v>
      </c>
      <c r="F26" s="31" t="s">
        <v>453</v>
      </c>
      <c r="G26" s="31" t="s">
        <v>454</v>
      </c>
      <c r="H26" s="31" t="s">
        <v>455</v>
      </c>
      <c r="I26" s="31" t="s">
        <v>456</v>
      </c>
      <c r="J26" s="33" t="s">
        <v>121</v>
      </c>
      <c r="L26" s="49"/>
      <c r="M26" s="34"/>
      <c r="N26" s="34"/>
      <c r="O26" s="34"/>
      <c r="P26" s="34" t="s">
        <v>18</v>
      </c>
      <c r="Q26" s="34"/>
      <c r="S26" s="35" t="s">
        <v>121</v>
      </c>
      <c r="T26" s="35" t="s">
        <v>121</v>
      </c>
      <c r="U26" s="35" t="s">
        <v>121</v>
      </c>
      <c r="V26" s="35" t="s">
        <v>121</v>
      </c>
      <c r="W26" s="35" t="s">
        <v>121</v>
      </c>
      <c r="X26" s="35" t="s">
        <v>121</v>
      </c>
    </row>
    <row r="27" spans="1:24" ht="25.5" x14ac:dyDescent="0.2">
      <c r="A27" s="31" t="s">
        <v>249</v>
      </c>
      <c r="B27" s="31" t="s">
        <v>64</v>
      </c>
      <c r="C27" s="32">
        <v>833266500</v>
      </c>
      <c r="D27" s="31" t="s">
        <v>142</v>
      </c>
      <c r="E27" s="31" t="s">
        <v>143</v>
      </c>
      <c r="F27" s="31" t="s">
        <v>144</v>
      </c>
      <c r="G27" s="31" t="s">
        <v>145</v>
      </c>
      <c r="H27" s="31" t="s">
        <v>147</v>
      </c>
      <c r="I27" s="31" t="s">
        <v>146</v>
      </c>
      <c r="J27" s="33" t="s">
        <v>121</v>
      </c>
      <c r="L27" s="49"/>
      <c r="M27" s="34"/>
      <c r="N27" s="34"/>
      <c r="O27" s="34" t="s">
        <v>18</v>
      </c>
      <c r="P27" s="34"/>
      <c r="Q27" s="34"/>
      <c r="S27" s="35" t="s">
        <v>121</v>
      </c>
      <c r="T27" s="35" t="s">
        <v>121</v>
      </c>
      <c r="U27" s="35" t="s">
        <v>121</v>
      </c>
      <c r="V27" s="35" t="s">
        <v>121</v>
      </c>
      <c r="W27" s="35" t="s">
        <v>121</v>
      </c>
      <c r="X27" s="35" t="s">
        <v>121</v>
      </c>
    </row>
    <row r="28" spans="1:24" ht="25.5" x14ac:dyDescent="0.2">
      <c r="A28" s="31" t="s">
        <v>457</v>
      </c>
      <c r="B28" s="31" t="s">
        <v>75</v>
      </c>
      <c r="C28" s="32">
        <v>136659054</v>
      </c>
      <c r="D28" s="31" t="s">
        <v>148</v>
      </c>
      <c r="E28" s="31" t="s">
        <v>149</v>
      </c>
      <c r="F28" s="31" t="s">
        <v>150</v>
      </c>
      <c r="G28" s="31" t="s">
        <v>151</v>
      </c>
      <c r="H28" s="31" t="s">
        <v>152</v>
      </c>
      <c r="I28" s="31" t="s">
        <v>458</v>
      </c>
      <c r="J28" s="33" t="s">
        <v>121</v>
      </c>
      <c r="L28" s="49"/>
      <c r="M28" s="34"/>
      <c r="N28" s="34"/>
      <c r="O28" s="34" t="s">
        <v>18</v>
      </c>
      <c r="P28" s="34"/>
      <c r="Q28" s="34"/>
      <c r="S28" s="35" t="s">
        <v>121</v>
      </c>
      <c r="T28" s="35" t="s">
        <v>121</v>
      </c>
      <c r="U28" s="35" t="s">
        <v>121</v>
      </c>
      <c r="V28" s="35" t="s">
        <v>121</v>
      </c>
      <c r="W28" s="35" t="s">
        <v>121</v>
      </c>
      <c r="X28" s="35" t="s">
        <v>121</v>
      </c>
    </row>
    <row r="29" spans="1:24" ht="25.5" x14ac:dyDescent="0.2">
      <c r="A29" s="31" t="s">
        <v>76</v>
      </c>
      <c r="B29" s="31" t="s">
        <v>77</v>
      </c>
      <c r="C29" s="32">
        <v>786931050</v>
      </c>
      <c r="D29" s="31" t="s">
        <v>153</v>
      </c>
      <c r="E29" s="31" t="s">
        <v>154</v>
      </c>
      <c r="F29" s="31" t="s">
        <v>459</v>
      </c>
      <c r="G29" s="31" t="s">
        <v>155</v>
      </c>
      <c r="H29" s="31" t="s">
        <v>157</v>
      </c>
      <c r="I29" s="31" t="s">
        <v>156</v>
      </c>
      <c r="J29" s="33" t="s">
        <v>121</v>
      </c>
      <c r="L29" s="49"/>
      <c r="M29" s="34"/>
      <c r="N29" s="34"/>
      <c r="O29" s="34"/>
      <c r="P29" s="34" t="s">
        <v>18</v>
      </c>
      <c r="Q29" s="34" t="s">
        <v>18</v>
      </c>
      <c r="S29" s="35" t="s">
        <v>121</v>
      </c>
      <c r="T29" s="35" t="s">
        <v>121</v>
      </c>
      <c r="U29" s="35" t="s">
        <v>121</v>
      </c>
      <c r="V29" s="35" t="s">
        <v>121</v>
      </c>
      <c r="W29" s="35" t="s">
        <v>121</v>
      </c>
      <c r="X29" s="35" t="s">
        <v>121</v>
      </c>
    </row>
    <row r="30" spans="1:24" ht="51" x14ac:dyDescent="0.2">
      <c r="A30" s="31" t="s">
        <v>79</v>
      </c>
      <c r="B30" s="31" t="s">
        <v>80</v>
      </c>
      <c r="C30" s="32">
        <v>837788223</v>
      </c>
      <c r="D30" s="31" t="s">
        <v>460</v>
      </c>
      <c r="E30" s="31" t="s">
        <v>158</v>
      </c>
      <c r="F30" s="31" t="s">
        <v>461</v>
      </c>
      <c r="G30" s="31" t="s">
        <v>462</v>
      </c>
      <c r="H30" s="31" t="s">
        <v>160</v>
      </c>
      <c r="I30" s="31" t="s">
        <v>159</v>
      </c>
      <c r="J30" s="33" t="s">
        <v>121</v>
      </c>
      <c r="L30" s="49"/>
      <c r="M30" s="34"/>
      <c r="N30" s="34"/>
      <c r="O30" s="34" t="s">
        <v>18</v>
      </c>
      <c r="P30" s="34"/>
      <c r="Q30" s="34"/>
      <c r="S30" s="35" t="s">
        <v>121</v>
      </c>
      <c r="T30" s="35" t="s">
        <v>121</v>
      </c>
      <c r="U30" s="35" t="s">
        <v>121</v>
      </c>
      <c r="V30" s="35" t="s">
        <v>121</v>
      </c>
      <c r="W30" s="35" t="s">
        <v>121</v>
      </c>
      <c r="X30" s="35" t="s">
        <v>121</v>
      </c>
    </row>
    <row r="31" spans="1:24" ht="25.5" x14ac:dyDescent="0.2">
      <c r="A31" s="31" t="s">
        <v>463</v>
      </c>
      <c r="B31" s="31" t="s">
        <v>464</v>
      </c>
      <c r="C31" s="32">
        <v>80014960</v>
      </c>
      <c r="D31" s="31" t="s">
        <v>465</v>
      </c>
      <c r="E31" s="31" t="s">
        <v>466</v>
      </c>
      <c r="F31" s="31" t="s">
        <v>467</v>
      </c>
      <c r="G31" s="31" t="s">
        <v>468</v>
      </c>
      <c r="H31" s="31" t="s">
        <v>469</v>
      </c>
      <c r="I31" s="31" t="s">
        <v>470</v>
      </c>
      <c r="J31" s="33" t="s">
        <v>121</v>
      </c>
      <c r="L31" s="49"/>
      <c r="M31" s="34"/>
      <c r="N31" s="34"/>
      <c r="O31" s="34" t="s">
        <v>18</v>
      </c>
      <c r="P31" s="34" t="s">
        <v>18</v>
      </c>
      <c r="Q31" s="34" t="s">
        <v>18</v>
      </c>
      <c r="S31" s="35" t="s">
        <v>121</v>
      </c>
      <c r="T31" s="35" t="s">
        <v>121</v>
      </c>
      <c r="U31" s="35" t="s">
        <v>121</v>
      </c>
      <c r="V31" s="35" t="s">
        <v>121</v>
      </c>
      <c r="W31" s="35" t="s">
        <v>121</v>
      </c>
      <c r="X31" s="35" t="s">
        <v>121</v>
      </c>
    </row>
    <row r="32" spans="1:24" ht="25.5" x14ac:dyDescent="0.2">
      <c r="A32" s="31" t="s">
        <v>85</v>
      </c>
      <c r="B32" s="31" t="s">
        <v>471</v>
      </c>
      <c r="C32" s="32">
        <v>831214619</v>
      </c>
      <c r="D32" s="31" t="s">
        <v>279</v>
      </c>
      <c r="E32" s="31" t="s">
        <v>280</v>
      </c>
      <c r="F32" s="31" t="s">
        <v>281</v>
      </c>
      <c r="G32" s="31" t="s">
        <v>472</v>
      </c>
      <c r="H32" s="31" t="s">
        <v>473</v>
      </c>
      <c r="I32" s="31" t="s">
        <v>474</v>
      </c>
      <c r="J32" s="33" t="s">
        <v>121</v>
      </c>
      <c r="L32" s="49"/>
      <c r="M32" s="34"/>
      <c r="N32" s="34"/>
      <c r="O32" s="34"/>
      <c r="P32" s="34" t="s">
        <v>18</v>
      </c>
      <c r="Q32" s="34" t="s">
        <v>18</v>
      </c>
      <c r="S32" s="35" t="s">
        <v>121</v>
      </c>
      <c r="T32" s="35" t="s">
        <v>121</v>
      </c>
      <c r="U32" s="35" t="s">
        <v>121</v>
      </c>
      <c r="V32" s="35" t="s">
        <v>121</v>
      </c>
      <c r="W32" s="35" t="s">
        <v>121</v>
      </c>
      <c r="X32" s="35" t="s">
        <v>121</v>
      </c>
    </row>
    <row r="33" spans="1:24" ht="25.5" x14ac:dyDescent="0.2">
      <c r="A33" s="31" t="s">
        <v>475</v>
      </c>
      <c r="B33" s="31" t="s">
        <v>476</v>
      </c>
      <c r="C33" s="32">
        <v>124777058</v>
      </c>
      <c r="D33" s="31" t="s">
        <v>477</v>
      </c>
      <c r="E33" s="31" t="s">
        <v>478</v>
      </c>
      <c r="F33" s="31" t="s">
        <v>479</v>
      </c>
      <c r="G33" s="31" t="s">
        <v>480</v>
      </c>
      <c r="H33" s="31" t="s">
        <v>481</v>
      </c>
      <c r="I33" s="31" t="s">
        <v>482</v>
      </c>
      <c r="J33" s="33" t="s">
        <v>121</v>
      </c>
      <c r="L33" s="49"/>
      <c r="M33" s="34"/>
      <c r="N33" s="34" t="s">
        <v>18</v>
      </c>
      <c r="O33" s="34" t="s">
        <v>18</v>
      </c>
      <c r="P33" s="34"/>
      <c r="Q33" s="34"/>
      <c r="S33" s="35" t="s">
        <v>121</v>
      </c>
      <c r="T33" s="35" t="s">
        <v>121</v>
      </c>
      <c r="U33" s="35" t="s">
        <v>121</v>
      </c>
      <c r="V33" s="35" t="s">
        <v>121</v>
      </c>
      <c r="W33" s="35" t="s">
        <v>121</v>
      </c>
      <c r="X33" s="35" t="s">
        <v>121</v>
      </c>
    </row>
    <row r="34" spans="1:24" ht="25.5" x14ac:dyDescent="0.2">
      <c r="A34" s="31" t="s">
        <v>87</v>
      </c>
      <c r="B34" s="31" t="s">
        <v>88</v>
      </c>
      <c r="C34" s="32">
        <v>786713599</v>
      </c>
      <c r="D34" s="31" t="s">
        <v>483</v>
      </c>
      <c r="E34" s="31" t="s">
        <v>484</v>
      </c>
      <c r="F34" s="31" t="s">
        <v>485</v>
      </c>
      <c r="G34" s="31" t="s">
        <v>486</v>
      </c>
      <c r="H34" s="31" t="s">
        <v>487</v>
      </c>
      <c r="I34" s="31" t="s">
        <v>488</v>
      </c>
      <c r="J34" s="33" t="s">
        <v>121</v>
      </c>
      <c r="K34" s="25" t="s">
        <v>121</v>
      </c>
      <c r="L34" s="49">
        <v>43023</v>
      </c>
      <c r="M34" s="34"/>
      <c r="N34" s="34"/>
      <c r="O34" s="34" t="s">
        <v>18</v>
      </c>
      <c r="P34" s="34"/>
      <c r="Q34" s="34"/>
      <c r="S34" s="35" t="s">
        <v>121</v>
      </c>
      <c r="T34" s="35" t="s">
        <v>121</v>
      </c>
      <c r="U34" s="35" t="s">
        <v>121</v>
      </c>
      <c r="V34" s="35" t="s">
        <v>121</v>
      </c>
      <c r="W34" s="35" t="s">
        <v>121</v>
      </c>
      <c r="X34" s="35" t="s">
        <v>121</v>
      </c>
    </row>
    <row r="35" spans="1:24" ht="25.5" x14ac:dyDescent="0.2">
      <c r="A35" s="31" t="s">
        <v>489</v>
      </c>
      <c r="B35" s="31" t="s">
        <v>490</v>
      </c>
      <c r="C35" s="32">
        <v>620059811</v>
      </c>
      <c r="D35" s="31" t="s">
        <v>491</v>
      </c>
      <c r="E35" s="31" t="s">
        <v>492</v>
      </c>
      <c r="F35" s="31" t="s">
        <v>493</v>
      </c>
      <c r="G35" s="31" t="s">
        <v>494</v>
      </c>
      <c r="H35" s="31" t="s">
        <v>492</v>
      </c>
      <c r="I35" s="31" t="s">
        <v>495</v>
      </c>
      <c r="J35" s="33" t="s">
        <v>121</v>
      </c>
      <c r="L35" s="49"/>
      <c r="M35" s="34"/>
      <c r="N35" s="34" t="s">
        <v>18</v>
      </c>
      <c r="O35" s="34" t="s">
        <v>18</v>
      </c>
      <c r="P35" s="34"/>
      <c r="Q35" s="34"/>
      <c r="S35" s="35" t="s">
        <v>121</v>
      </c>
      <c r="T35" s="35" t="s">
        <v>121</v>
      </c>
      <c r="U35" s="35" t="s">
        <v>121</v>
      </c>
      <c r="V35" s="35" t="s">
        <v>121</v>
      </c>
      <c r="W35" s="35" t="s">
        <v>121</v>
      </c>
      <c r="X35" s="35" t="s">
        <v>121</v>
      </c>
    </row>
    <row r="36" spans="1:24" ht="25.5" x14ac:dyDescent="0.2">
      <c r="A36" s="31" t="s">
        <v>496</v>
      </c>
      <c r="B36" s="31" t="s">
        <v>497</v>
      </c>
      <c r="C36" s="32">
        <v>840239586</v>
      </c>
      <c r="D36" s="31" t="s">
        <v>498</v>
      </c>
      <c r="E36" s="31" t="s">
        <v>499</v>
      </c>
      <c r="F36" s="31" t="s">
        <v>500</v>
      </c>
      <c r="G36" s="31" t="s">
        <v>501</v>
      </c>
      <c r="H36" s="31" t="s">
        <v>502</v>
      </c>
      <c r="I36" s="31" t="s">
        <v>503</v>
      </c>
      <c r="J36" s="33" t="s">
        <v>121</v>
      </c>
      <c r="L36" s="49"/>
      <c r="M36" s="34"/>
      <c r="N36" s="34"/>
      <c r="O36" s="34"/>
      <c r="P36" s="34"/>
      <c r="Q36" s="34"/>
      <c r="S36" s="35" t="s">
        <v>121</v>
      </c>
      <c r="T36" s="35" t="s">
        <v>121</v>
      </c>
      <c r="U36" s="35" t="s">
        <v>121</v>
      </c>
      <c r="V36" s="35" t="s">
        <v>121</v>
      </c>
      <c r="W36" s="35" t="s">
        <v>121</v>
      </c>
      <c r="X36" s="35" t="s">
        <v>121</v>
      </c>
    </row>
    <row r="37" spans="1:24" ht="30" customHeight="1" x14ac:dyDescent="0.2">
      <c r="A37" s="31" t="s">
        <v>504</v>
      </c>
      <c r="B37" s="31" t="s">
        <v>505</v>
      </c>
      <c r="C37" s="32">
        <v>137298811</v>
      </c>
      <c r="D37" s="31" t="s">
        <v>506</v>
      </c>
      <c r="E37" s="31" t="s">
        <v>507</v>
      </c>
      <c r="F37" s="31" t="s">
        <v>508</v>
      </c>
      <c r="G37" s="31" t="s">
        <v>509</v>
      </c>
      <c r="H37" s="31" t="s">
        <v>510</v>
      </c>
      <c r="I37" s="31" t="s">
        <v>511</v>
      </c>
      <c r="J37" s="33" t="s">
        <v>121</v>
      </c>
      <c r="L37" s="49"/>
      <c r="M37" s="34"/>
      <c r="N37" s="34"/>
      <c r="O37" s="34" t="s">
        <v>18</v>
      </c>
      <c r="P37" s="34"/>
      <c r="Q37" s="34"/>
      <c r="S37" s="35" t="s">
        <v>121</v>
      </c>
      <c r="T37" s="35" t="s">
        <v>121</v>
      </c>
      <c r="U37" s="35" t="s">
        <v>121</v>
      </c>
      <c r="V37" s="35" t="s">
        <v>121</v>
      </c>
      <c r="W37" s="35" t="s">
        <v>121</v>
      </c>
      <c r="X37" s="35" t="s">
        <v>121</v>
      </c>
    </row>
    <row r="38" spans="1:24" ht="25.5" x14ac:dyDescent="0.2">
      <c r="A38" s="31" t="s">
        <v>512</v>
      </c>
      <c r="B38" s="31" t="s">
        <v>513</v>
      </c>
      <c r="C38" s="32">
        <v>137298812</v>
      </c>
      <c r="D38" s="31" t="s">
        <v>514</v>
      </c>
      <c r="E38" s="31" t="s">
        <v>515</v>
      </c>
      <c r="F38" s="31" t="s">
        <v>516</v>
      </c>
      <c r="G38" s="31" t="s">
        <v>517</v>
      </c>
      <c r="H38" s="31" t="s">
        <v>515</v>
      </c>
      <c r="I38" s="31" t="s">
        <v>518</v>
      </c>
      <c r="J38" s="33" t="s">
        <v>121</v>
      </c>
      <c r="L38" s="49"/>
      <c r="M38" s="34"/>
      <c r="N38" s="34"/>
      <c r="O38" s="34"/>
      <c r="P38" s="34" t="s">
        <v>18</v>
      </c>
      <c r="Q38" s="34"/>
      <c r="S38" s="35" t="s">
        <v>121</v>
      </c>
      <c r="T38" s="35" t="s">
        <v>121</v>
      </c>
      <c r="U38" s="35" t="s">
        <v>121</v>
      </c>
      <c r="V38" s="35" t="s">
        <v>121</v>
      </c>
      <c r="W38" s="35" t="s">
        <v>121</v>
      </c>
      <c r="X38" s="35" t="s">
        <v>121</v>
      </c>
    </row>
    <row r="1048576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3D69B"/>
  </sheetPr>
  <dimension ref="A1:AMQ1048576"/>
  <sheetViews>
    <sheetView zoomScaleNormal="100" workbookViewId="0"/>
  </sheetViews>
  <sheetFormatPr defaultRowHeight="15" x14ac:dyDescent="0.2"/>
  <cols>
    <col min="1" max="1" width="30.88671875" style="37" customWidth="1"/>
    <col min="2" max="2" width="13.33203125" style="37" bestFit="1" customWidth="1"/>
    <col min="3" max="3" width="7.77734375" style="37" bestFit="1" customWidth="1"/>
    <col min="4" max="4" width="15.21875" style="37" bestFit="1" customWidth="1"/>
    <col min="5" max="5" width="13.5546875" style="37" bestFit="1" customWidth="1"/>
    <col min="6" max="6" width="24.109375" style="37" bestFit="1" customWidth="1"/>
    <col min="7" max="7" width="13" style="37" bestFit="1" customWidth="1"/>
    <col min="8" max="8" width="10.33203125" style="37" bestFit="1" customWidth="1"/>
    <col min="9" max="9" width="22.77734375" style="37" bestFit="1" customWidth="1"/>
    <col min="10" max="10" width="5.44140625" style="37" customWidth="1"/>
    <col min="11" max="11" width="3.21875" style="37" bestFit="1" customWidth="1"/>
    <col min="12" max="12" width="10.33203125" style="37" bestFit="1" customWidth="1"/>
    <col min="13" max="13" width="4.21875" style="37" bestFit="1" customWidth="1"/>
    <col min="14" max="14" width="3.33203125" style="37" bestFit="1" customWidth="1"/>
    <col min="15" max="15" width="3.21875" style="37" bestFit="1" customWidth="1"/>
    <col min="16" max="16" width="2.77734375" style="37" bestFit="1" customWidth="1"/>
    <col min="17" max="17" width="6.109375" style="37" bestFit="1" customWidth="1"/>
    <col min="18" max="18" width="2.77734375" style="37" bestFit="1" customWidth="1"/>
    <col min="19" max="24" width="4.77734375" style="37" bestFit="1" customWidth="1"/>
    <col min="25" max="25" width="8.6640625" style="37" bestFit="1" customWidth="1"/>
    <col min="26" max="1031" width="13.44140625" style="37" customWidth="1"/>
  </cols>
  <sheetData>
    <row r="1" spans="1:25" s="39" customFormat="1" ht="38.25" customHeight="1" thickBot="1" x14ac:dyDescent="0.25">
      <c r="A1" s="27" t="s">
        <v>99</v>
      </c>
      <c r="B1" s="28" t="s">
        <v>100</v>
      </c>
      <c r="C1" s="28" t="s">
        <v>101</v>
      </c>
      <c r="D1" s="28" t="s">
        <v>102</v>
      </c>
      <c r="E1" s="28" t="s">
        <v>103</v>
      </c>
      <c r="F1" s="28" t="s">
        <v>104</v>
      </c>
      <c r="G1" s="28" t="s">
        <v>105</v>
      </c>
      <c r="H1" s="28" t="s">
        <v>106</v>
      </c>
      <c r="I1" s="28" t="s">
        <v>107</v>
      </c>
      <c r="J1" s="28" t="s">
        <v>108</v>
      </c>
      <c r="K1" s="28" t="s">
        <v>10</v>
      </c>
      <c r="L1" s="28" t="s">
        <v>109</v>
      </c>
      <c r="M1" s="28" t="s">
        <v>110</v>
      </c>
      <c r="N1" s="28" t="s">
        <v>111</v>
      </c>
      <c r="O1" s="28" t="s">
        <v>112</v>
      </c>
      <c r="P1" s="28" t="s">
        <v>113</v>
      </c>
      <c r="Q1" s="28" t="s">
        <v>114</v>
      </c>
      <c r="R1" s="28" t="s">
        <v>115</v>
      </c>
      <c r="S1" s="48" t="s">
        <v>302</v>
      </c>
      <c r="T1" s="48" t="s">
        <v>303</v>
      </c>
      <c r="U1" s="48" t="s">
        <v>304</v>
      </c>
      <c r="V1" s="48" t="s">
        <v>305</v>
      </c>
      <c r="W1" s="48" t="s">
        <v>306</v>
      </c>
      <c r="X1" s="48" t="s">
        <v>307</v>
      </c>
      <c r="Y1" s="38" t="s">
        <v>116</v>
      </c>
    </row>
    <row r="2" spans="1:25" s="34" customFormat="1" ht="45.75" customHeight="1" x14ac:dyDescent="0.2">
      <c r="A2" s="40" t="s">
        <v>117</v>
      </c>
      <c r="B2" s="40" t="s">
        <v>13</v>
      </c>
      <c r="C2" s="16">
        <v>5752289</v>
      </c>
      <c r="D2" s="40" t="s">
        <v>118</v>
      </c>
      <c r="E2" s="40" t="s">
        <v>119</v>
      </c>
      <c r="F2" s="40" t="s">
        <v>120</v>
      </c>
      <c r="G2" s="40" t="s">
        <v>308</v>
      </c>
      <c r="H2" s="40" t="s">
        <v>119</v>
      </c>
      <c r="I2" s="40" t="s">
        <v>309</v>
      </c>
      <c r="J2" s="41" t="s">
        <v>121</v>
      </c>
      <c r="K2" s="42" t="s">
        <v>18</v>
      </c>
      <c r="L2" s="50">
        <v>44761</v>
      </c>
      <c r="M2" s="43"/>
      <c r="N2" s="44"/>
      <c r="O2" s="44" t="s">
        <v>18</v>
      </c>
      <c r="P2" s="44"/>
      <c r="Q2" s="44"/>
      <c r="S2" s="34" t="s">
        <v>121</v>
      </c>
      <c r="T2" s="34" t="s">
        <v>121</v>
      </c>
      <c r="U2" s="34" t="s">
        <v>121</v>
      </c>
      <c r="V2" s="34" t="s">
        <v>121</v>
      </c>
      <c r="W2" s="34" t="s">
        <v>121</v>
      </c>
      <c r="X2" s="34" t="s">
        <v>121</v>
      </c>
    </row>
    <row r="3" spans="1:25" s="34" customFormat="1" ht="45.75" customHeight="1" x14ac:dyDescent="0.2">
      <c r="A3" s="40" t="s">
        <v>19</v>
      </c>
      <c r="B3" s="40" t="s">
        <v>20</v>
      </c>
      <c r="C3" s="16">
        <v>141415021</v>
      </c>
      <c r="D3" s="40" t="s">
        <v>161</v>
      </c>
      <c r="E3" s="40" t="s">
        <v>162</v>
      </c>
      <c r="F3" s="40" t="s">
        <v>163</v>
      </c>
      <c r="G3" s="40" t="s">
        <v>164</v>
      </c>
      <c r="H3" s="40" t="s">
        <v>165</v>
      </c>
      <c r="I3" s="40" t="s">
        <v>166</v>
      </c>
      <c r="J3" s="41" t="s">
        <v>121</v>
      </c>
      <c r="K3" s="42" t="s">
        <v>18</v>
      </c>
      <c r="L3" s="50">
        <v>44372</v>
      </c>
      <c r="M3" s="43"/>
      <c r="N3" s="44"/>
      <c r="O3" s="44"/>
      <c r="P3" s="44" t="s">
        <v>18</v>
      </c>
      <c r="Q3" s="44" t="s">
        <v>18</v>
      </c>
      <c r="S3" s="34" t="s">
        <v>121</v>
      </c>
      <c r="T3" s="34" t="s">
        <v>121</v>
      </c>
      <c r="U3" s="34" t="s">
        <v>121</v>
      </c>
      <c r="V3" s="34" t="s">
        <v>121</v>
      </c>
      <c r="W3" s="34" t="s">
        <v>121</v>
      </c>
      <c r="X3" s="34" t="s">
        <v>121</v>
      </c>
    </row>
    <row r="4" spans="1:25" s="34" customFormat="1" ht="45.75" customHeight="1" x14ac:dyDescent="0.2">
      <c r="A4" s="40" t="s">
        <v>128</v>
      </c>
      <c r="B4" s="40" t="s">
        <v>24</v>
      </c>
      <c r="C4" s="16">
        <v>136483547</v>
      </c>
      <c r="D4" s="40" t="s">
        <v>318</v>
      </c>
      <c r="E4" s="40" t="s">
        <v>129</v>
      </c>
      <c r="F4" s="40" t="s">
        <v>319</v>
      </c>
      <c r="G4" s="40" t="s">
        <v>320</v>
      </c>
      <c r="H4" s="40" t="s">
        <v>129</v>
      </c>
      <c r="I4" s="40" t="s">
        <v>321</v>
      </c>
      <c r="J4" s="41" t="s">
        <v>121</v>
      </c>
      <c r="K4" s="42"/>
      <c r="L4" s="42"/>
      <c r="M4" s="43"/>
      <c r="N4" s="44"/>
      <c r="O4" s="44"/>
      <c r="P4" s="44"/>
      <c r="Q4" s="44"/>
      <c r="S4" s="34" t="s">
        <v>121</v>
      </c>
      <c r="T4" s="34" t="s">
        <v>121</v>
      </c>
      <c r="U4" s="34" t="s">
        <v>121</v>
      </c>
      <c r="V4" s="34" t="s">
        <v>121</v>
      </c>
      <c r="W4" s="34" t="s">
        <v>121</v>
      </c>
      <c r="X4" s="34" t="s">
        <v>121</v>
      </c>
    </row>
    <row r="5" spans="1:25" s="34" customFormat="1" ht="45.75" customHeight="1" x14ac:dyDescent="0.2">
      <c r="A5" s="40" t="s">
        <v>25</v>
      </c>
      <c r="B5" s="40" t="s">
        <v>26</v>
      </c>
      <c r="C5" s="16">
        <v>168719552</v>
      </c>
      <c r="D5" s="40" t="s">
        <v>167</v>
      </c>
      <c r="E5" s="40" t="s">
        <v>168</v>
      </c>
      <c r="F5" s="40" t="s">
        <v>169</v>
      </c>
      <c r="G5" s="40" t="s">
        <v>170</v>
      </c>
      <c r="H5" s="40" t="s">
        <v>168</v>
      </c>
      <c r="I5" s="40" t="s">
        <v>171</v>
      </c>
      <c r="J5" s="41" t="s">
        <v>121</v>
      </c>
      <c r="K5" s="42"/>
      <c r="L5" s="42"/>
      <c r="M5" s="43"/>
      <c r="N5" s="44"/>
      <c r="O5" s="44" t="s">
        <v>18</v>
      </c>
      <c r="P5" s="44"/>
      <c r="Q5" s="44"/>
      <c r="S5" s="34" t="s">
        <v>121</v>
      </c>
      <c r="T5" s="34" t="s">
        <v>121</v>
      </c>
      <c r="U5" s="34" t="s">
        <v>121</v>
      </c>
      <c r="V5" s="34" t="s">
        <v>121</v>
      </c>
      <c r="W5" s="34" t="s">
        <v>121</v>
      </c>
      <c r="X5" s="34" t="s">
        <v>121</v>
      </c>
    </row>
    <row r="6" spans="1:25" s="34" customFormat="1" ht="45.75" customHeight="1" x14ac:dyDescent="0.2">
      <c r="A6" s="40" t="s">
        <v>172</v>
      </c>
      <c r="B6" s="40" t="s">
        <v>28</v>
      </c>
      <c r="C6" s="16">
        <v>827560744</v>
      </c>
      <c r="D6" s="40" t="s">
        <v>130</v>
      </c>
      <c r="E6" s="40" t="s">
        <v>133</v>
      </c>
      <c r="F6" s="40" t="s">
        <v>330</v>
      </c>
      <c r="G6" s="40" t="s">
        <v>131</v>
      </c>
      <c r="H6" s="40" t="s">
        <v>133</v>
      </c>
      <c r="I6" s="40" t="s">
        <v>132</v>
      </c>
      <c r="J6" s="41" t="s">
        <v>121</v>
      </c>
      <c r="K6" s="42"/>
      <c r="L6" s="42"/>
      <c r="M6" s="43"/>
      <c r="N6" s="44"/>
      <c r="O6" s="44"/>
      <c r="P6" s="44" t="s">
        <v>18</v>
      </c>
      <c r="Q6" s="44" t="s">
        <v>18</v>
      </c>
      <c r="S6" s="34" t="s">
        <v>121</v>
      </c>
      <c r="T6" s="34" t="s">
        <v>121</v>
      </c>
      <c r="U6" s="34" t="s">
        <v>121</v>
      </c>
      <c r="V6" s="34" t="s">
        <v>121</v>
      </c>
      <c r="W6" s="34" t="s">
        <v>121</v>
      </c>
      <c r="X6" s="34" t="s">
        <v>121</v>
      </c>
    </row>
    <row r="7" spans="1:25" s="34" customFormat="1" ht="45.75" customHeight="1" x14ac:dyDescent="0.2">
      <c r="A7" s="40" t="s">
        <v>519</v>
      </c>
      <c r="B7" s="40" t="s">
        <v>29</v>
      </c>
      <c r="C7" s="16">
        <v>827620308</v>
      </c>
      <c r="D7" s="40" t="s">
        <v>173</v>
      </c>
      <c r="E7" s="40" t="s">
        <v>174</v>
      </c>
      <c r="F7" s="40" t="s">
        <v>175</v>
      </c>
      <c r="G7" s="40" t="s">
        <v>176</v>
      </c>
      <c r="H7" s="40" t="s">
        <v>177</v>
      </c>
      <c r="I7" s="40" t="s">
        <v>178</v>
      </c>
      <c r="J7" s="41" t="s">
        <v>121</v>
      </c>
      <c r="K7" s="42"/>
      <c r="L7" s="42"/>
      <c r="M7" s="43" t="s">
        <v>18</v>
      </c>
      <c r="N7" s="44"/>
      <c r="O7" s="44"/>
      <c r="P7" s="44" t="s">
        <v>18</v>
      </c>
      <c r="Q7" s="44" t="s">
        <v>18</v>
      </c>
      <c r="S7" s="34" t="s">
        <v>121</v>
      </c>
      <c r="T7" s="34" t="s">
        <v>121</v>
      </c>
      <c r="U7" s="34" t="s">
        <v>121</v>
      </c>
      <c r="V7" s="34" t="s">
        <v>121</v>
      </c>
      <c r="W7" s="34" t="s">
        <v>121</v>
      </c>
      <c r="X7" s="34" t="s">
        <v>121</v>
      </c>
    </row>
    <row r="8" spans="1:25" s="34" customFormat="1" ht="45.75" customHeight="1" x14ac:dyDescent="0.2">
      <c r="A8" s="40" t="s">
        <v>520</v>
      </c>
      <c r="B8" s="40" t="s">
        <v>30</v>
      </c>
      <c r="C8" s="16">
        <v>79089292</v>
      </c>
      <c r="D8" s="40" t="s">
        <v>179</v>
      </c>
      <c r="E8" s="40" t="s">
        <v>180</v>
      </c>
      <c r="F8" s="40" t="s">
        <v>181</v>
      </c>
      <c r="G8" s="40" t="s">
        <v>182</v>
      </c>
      <c r="H8" s="40" t="s">
        <v>183</v>
      </c>
      <c r="I8" s="40" t="s">
        <v>184</v>
      </c>
      <c r="J8" s="41" t="s">
        <v>121</v>
      </c>
      <c r="K8" s="42" t="s">
        <v>18</v>
      </c>
      <c r="L8" s="50">
        <v>45317</v>
      </c>
      <c r="M8" s="43"/>
      <c r="N8" s="44"/>
      <c r="O8" s="44"/>
      <c r="P8" s="44"/>
      <c r="Q8" s="44"/>
      <c r="S8" s="34" t="s">
        <v>121</v>
      </c>
      <c r="T8" s="34" t="s">
        <v>121</v>
      </c>
      <c r="U8" s="34" t="s">
        <v>121</v>
      </c>
      <c r="V8" s="34" t="s">
        <v>121</v>
      </c>
      <c r="W8" s="34" t="s">
        <v>121</v>
      </c>
      <c r="X8" s="34" t="s">
        <v>121</v>
      </c>
    </row>
    <row r="9" spans="1:25" s="34" customFormat="1" ht="45.75" customHeight="1" x14ac:dyDescent="0.2">
      <c r="A9" s="40" t="s">
        <v>521</v>
      </c>
      <c r="B9" s="40" t="s">
        <v>33</v>
      </c>
      <c r="C9" s="16">
        <v>838295400</v>
      </c>
      <c r="D9" s="40" t="s">
        <v>185</v>
      </c>
      <c r="E9" s="40" t="s">
        <v>186</v>
      </c>
      <c r="F9" s="40" t="s">
        <v>187</v>
      </c>
      <c r="G9" s="40" t="s">
        <v>188</v>
      </c>
      <c r="H9" s="40" t="s">
        <v>186</v>
      </c>
      <c r="I9" s="40" t="s">
        <v>189</v>
      </c>
      <c r="J9" s="41" t="s">
        <v>121</v>
      </c>
      <c r="K9" s="42"/>
      <c r="L9" s="42"/>
      <c r="M9" s="43"/>
      <c r="N9" s="44"/>
      <c r="O9" s="44" t="s">
        <v>18</v>
      </c>
      <c r="P9" s="44"/>
      <c r="Q9" s="44"/>
      <c r="S9" s="34" t="s">
        <v>121</v>
      </c>
      <c r="T9" s="34" t="s">
        <v>121</v>
      </c>
      <c r="U9" s="34" t="s">
        <v>121</v>
      </c>
      <c r="V9" s="34" t="s">
        <v>121</v>
      </c>
      <c r="W9" s="34" t="s">
        <v>121</v>
      </c>
      <c r="X9" s="34" t="s">
        <v>121</v>
      </c>
    </row>
    <row r="10" spans="1:25" s="34" customFormat="1" ht="45.75" customHeight="1" x14ac:dyDescent="0.2">
      <c r="A10" s="40" t="s">
        <v>35</v>
      </c>
      <c r="B10" s="40" t="s">
        <v>36</v>
      </c>
      <c r="C10" s="16">
        <v>805643546</v>
      </c>
      <c r="D10" s="40" t="s">
        <v>522</v>
      </c>
      <c r="E10" s="40" t="s">
        <v>523</v>
      </c>
      <c r="F10" s="40" t="s">
        <v>524</v>
      </c>
      <c r="G10" s="40" t="s">
        <v>190</v>
      </c>
      <c r="H10" s="40" t="s">
        <v>191</v>
      </c>
      <c r="I10" s="40" t="s">
        <v>192</v>
      </c>
      <c r="J10" s="41" t="s">
        <v>121</v>
      </c>
      <c r="K10" s="42" t="s">
        <v>18</v>
      </c>
      <c r="L10" s="50">
        <v>42958</v>
      </c>
      <c r="M10" s="43"/>
      <c r="N10" s="44"/>
      <c r="O10" s="44" t="s">
        <v>18</v>
      </c>
      <c r="P10" s="44"/>
      <c r="Q10" s="44"/>
      <c r="S10" s="34" t="s">
        <v>121</v>
      </c>
      <c r="T10" s="34" t="s">
        <v>121</v>
      </c>
      <c r="U10" s="34" t="s">
        <v>121</v>
      </c>
      <c r="V10" s="34" t="s">
        <v>121</v>
      </c>
      <c r="W10" s="34" t="s">
        <v>121</v>
      </c>
      <c r="X10" s="34" t="s">
        <v>121</v>
      </c>
    </row>
    <row r="11" spans="1:25" s="45" customFormat="1" ht="45.75" customHeight="1" x14ac:dyDescent="0.2">
      <c r="A11" s="40" t="s">
        <v>39</v>
      </c>
      <c r="B11" s="40" t="s">
        <v>40</v>
      </c>
      <c r="C11" s="16">
        <v>362623170</v>
      </c>
      <c r="D11" s="40" t="s">
        <v>193</v>
      </c>
      <c r="E11" s="40" t="s">
        <v>194</v>
      </c>
      <c r="F11" s="40" t="s">
        <v>195</v>
      </c>
      <c r="G11" s="40" t="s">
        <v>196</v>
      </c>
      <c r="H11" s="40" t="s">
        <v>197</v>
      </c>
      <c r="I11" s="40" t="s">
        <v>198</v>
      </c>
      <c r="J11" s="41" t="s">
        <v>121</v>
      </c>
      <c r="K11" s="42"/>
      <c r="L11" s="42"/>
      <c r="M11" s="43"/>
      <c r="N11" s="44"/>
      <c r="O11" s="44"/>
      <c r="P11" s="44" t="s">
        <v>18</v>
      </c>
      <c r="Q11" s="44" t="s">
        <v>18</v>
      </c>
      <c r="S11" s="34" t="s">
        <v>121</v>
      </c>
      <c r="T11" s="34" t="s">
        <v>121</v>
      </c>
      <c r="U11" s="34" t="s">
        <v>121</v>
      </c>
      <c r="V11" s="34" t="s">
        <v>121</v>
      </c>
      <c r="W11" s="34" t="s">
        <v>121</v>
      </c>
      <c r="X11" s="34" t="s">
        <v>121</v>
      </c>
    </row>
    <row r="12" spans="1:25" s="34" customFormat="1" ht="45.75" customHeight="1" x14ac:dyDescent="0.2">
      <c r="A12" s="40" t="s">
        <v>41</v>
      </c>
      <c r="B12" s="40" t="s">
        <v>42</v>
      </c>
      <c r="C12" s="16">
        <v>809429728</v>
      </c>
      <c r="D12" s="40" t="s">
        <v>525</v>
      </c>
      <c r="E12" s="40" t="s">
        <v>199</v>
      </c>
      <c r="F12" s="40" t="s">
        <v>526</v>
      </c>
      <c r="G12" s="40" t="s">
        <v>200</v>
      </c>
      <c r="H12" s="40" t="s">
        <v>199</v>
      </c>
      <c r="I12" s="40" t="s">
        <v>201</v>
      </c>
      <c r="J12" s="41" t="s">
        <v>121</v>
      </c>
      <c r="K12" s="42"/>
      <c r="L12" s="42"/>
      <c r="M12" s="43"/>
      <c r="N12" s="44"/>
      <c r="O12" s="44"/>
      <c r="P12" s="44"/>
      <c r="Q12" s="44"/>
      <c r="S12" s="34" t="s">
        <v>121</v>
      </c>
      <c r="T12" s="34" t="s">
        <v>121</v>
      </c>
      <c r="U12" s="34" t="s">
        <v>121</v>
      </c>
      <c r="V12" s="34" t="s">
        <v>121</v>
      </c>
      <c r="W12" s="34" t="s">
        <v>121</v>
      </c>
      <c r="X12" s="34" t="s">
        <v>121</v>
      </c>
    </row>
    <row r="13" spans="1:25" s="34" customFormat="1" ht="45.75" customHeight="1" x14ac:dyDescent="0.2">
      <c r="A13" s="40" t="s">
        <v>46</v>
      </c>
      <c r="B13" s="40" t="s">
        <v>47</v>
      </c>
      <c r="C13" s="16">
        <v>624889189</v>
      </c>
      <c r="D13" s="40" t="s">
        <v>202</v>
      </c>
      <c r="E13" s="40" t="s">
        <v>203</v>
      </c>
      <c r="F13" s="40" t="s">
        <v>204</v>
      </c>
      <c r="G13" s="40" t="s">
        <v>205</v>
      </c>
      <c r="H13" s="40" t="s">
        <v>206</v>
      </c>
      <c r="I13" s="40" t="s">
        <v>207</v>
      </c>
      <c r="J13" s="41" t="s">
        <v>121</v>
      </c>
      <c r="K13" s="42" t="s">
        <v>18</v>
      </c>
      <c r="L13" s="50">
        <v>42869</v>
      </c>
      <c r="M13" s="43"/>
      <c r="N13" s="44" t="s">
        <v>18</v>
      </c>
      <c r="O13" s="44"/>
      <c r="P13" s="44"/>
      <c r="Q13" s="44"/>
      <c r="S13" s="34" t="s">
        <v>121</v>
      </c>
      <c r="T13" s="34" t="s">
        <v>121</v>
      </c>
      <c r="U13" s="34" t="s">
        <v>121</v>
      </c>
      <c r="V13" s="34" t="s">
        <v>121</v>
      </c>
      <c r="W13" s="34" t="s">
        <v>121</v>
      </c>
      <c r="X13" s="34" t="s">
        <v>121</v>
      </c>
    </row>
    <row r="14" spans="1:25" s="34" customFormat="1" ht="45.75" customHeight="1" x14ac:dyDescent="0.2">
      <c r="A14" s="40" t="s">
        <v>43</v>
      </c>
      <c r="B14" s="40" t="s">
        <v>44</v>
      </c>
      <c r="C14" s="16">
        <v>137206202</v>
      </c>
      <c r="D14" s="40" t="s">
        <v>527</v>
      </c>
      <c r="E14" s="40" t="s">
        <v>528</v>
      </c>
      <c r="F14" s="40" t="s">
        <v>529</v>
      </c>
      <c r="G14" s="40" t="s">
        <v>208</v>
      </c>
      <c r="H14" s="40" t="s">
        <v>209</v>
      </c>
      <c r="I14" s="40" t="s">
        <v>210</v>
      </c>
      <c r="J14" s="41" t="s">
        <v>121</v>
      </c>
      <c r="K14" s="42" t="s">
        <v>18</v>
      </c>
      <c r="L14" s="50">
        <v>42631</v>
      </c>
      <c r="M14" s="43"/>
      <c r="N14" s="44"/>
      <c r="O14" s="44" t="s">
        <v>18</v>
      </c>
      <c r="P14" s="44"/>
      <c r="Q14" s="44"/>
      <c r="S14" s="34" t="s">
        <v>121</v>
      </c>
      <c r="T14" s="34" t="s">
        <v>121</v>
      </c>
      <c r="U14" s="34" t="s">
        <v>121</v>
      </c>
      <c r="V14" s="34" t="s">
        <v>121</v>
      </c>
      <c r="W14" s="34" t="s">
        <v>121</v>
      </c>
      <c r="X14" s="34" t="s">
        <v>121</v>
      </c>
    </row>
    <row r="15" spans="1:25" s="34" customFormat="1" ht="45.75" customHeight="1" x14ac:dyDescent="0.2">
      <c r="A15" s="40" t="s">
        <v>530</v>
      </c>
      <c r="B15" s="40" t="s">
        <v>49</v>
      </c>
      <c r="C15" s="16">
        <v>129842667</v>
      </c>
      <c r="D15" s="40" t="s">
        <v>211</v>
      </c>
      <c r="E15" s="40" t="s">
        <v>212</v>
      </c>
      <c r="F15" s="40" t="s">
        <v>213</v>
      </c>
      <c r="G15" s="40" t="s">
        <v>214</v>
      </c>
      <c r="H15" s="40" t="s">
        <v>531</v>
      </c>
      <c r="I15" s="40" t="s">
        <v>215</v>
      </c>
      <c r="J15" s="41" t="s">
        <v>121</v>
      </c>
      <c r="K15" s="42"/>
      <c r="L15" s="42"/>
      <c r="M15" s="43"/>
      <c r="N15" s="44"/>
      <c r="O15" s="44"/>
      <c r="P15" s="44"/>
      <c r="Q15" s="44"/>
      <c r="S15" s="34" t="s">
        <v>121</v>
      </c>
      <c r="T15" s="34" t="s">
        <v>121</v>
      </c>
      <c r="U15" s="34" t="s">
        <v>121</v>
      </c>
      <c r="V15" s="34" t="s">
        <v>121</v>
      </c>
      <c r="W15" s="34" t="s">
        <v>121</v>
      </c>
      <c r="X15" s="34" t="s">
        <v>121</v>
      </c>
    </row>
    <row r="16" spans="1:25" s="34" customFormat="1" ht="45.75" customHeight="1" x14ac:dyDescent="0.2">
      <c r="A16" s="40" t="s">
        <v>50</v>
      </c>
      <c r="B16" s="40" t="s">
        <v>51</v>
      </c>
      <c r="C16" s="16">
        <v>175319912</v>
      </c>
      <c r="D16" s="40" t="s">
        <v>216</v>
      </c>
      <c r="E16" s="40" t="s">
        <v>217</v>
      </c>
      <c r="F16" s="40" t="s">
        <v>218</v>
      </c>
      <c r="G16" s="40" t="s">
        <v>219</v>
      </c>
      <c r="H16" s="40" t="s">
        <v>217</v>
      </c>
      <c r="I16" s="40" t="s">
        <v>220</v>
      </c>
      <c r="J16" s="41" t="s">
        <v>121</v>
      </c>
      <c r="K16" s="42"/>
      <c r="L16" s="42"/>
      <c r="M16" s="43"/>
      <c r="N16" s="44"/>
      <c r="O16" s="44" t="s">
        <v>18</v>
      </c>
      <c r="P16" s="44"/>
      <c r="Q16" s="44"/>
      <c r="S16" s="34" t="s">
        <v>121</v>
      </c>
      <c r="T16" s="34" t="s">
        <v>121</v>
      </c>
      <c r="U16" s="34" t="s">
        <v>121</v>
      </c>
      <c r="V16" s="34" t="s">
        <v>121</v>
      </c>
      <c r="W16" s="34" t="s">
        <v>121</v>
      </c>
      <c r="X16" s="34" t="s">
        <v>121</v>
      </c>
    </row>
    <row r="17" spans="1:24" s="34" customFormat="1" ht="45.75" customHeight="1" x14ac:dyDescent="0.2">
      <c r="A17" s="40" t="s">
        <v>532</v>
      </c>
      <c r="B17" s="40" t="s">
        <v>52</v>
      </c>
      <c r="C17" s="16">
        <v>36796498</v>
      </c>
      <c r="D17" s="40" t="s">
        <v>221</v>
      </c>
      <c r="E17" s="40" t="s">
        <v>222</v>
      </c>
      <c r="F17" s="40" t="s">
        <v>223</v>
      </c>
      <c r="G17" s="40" t="s">
        <v>224</v>
      </c>
      <c r="H17" s="40" t="s">
        <v>533</v>
      </c>
      <c r="I17" s="40" t="s">
        <v>225</v>
      </c>
      <c r="J17" s="41" t="s">
        <v>121</v>
      </c>
      <c r="K17" s="42"/>
      <c r="L17" s="42"/>
      <c r="M17" s="43"/>
      <c r="N17" s="44"/>
      <c r="O17" s="44"/>
      <c r="P17" s="44"/>
      <c r="Q17" s="44"/>
      <c r="S17" s="34" t="s">
        <v>121</v>
      </c>
      <c r="T17" s="34" t="s">
        <v>121</v>
      </c>
      <c r="U17" s="34" t="s">
        <v>121</v>
      </c>
      <c r="V17" s="34" t="s">
        <v>121</v>
      </c>
      <c r="W17" s="34" t="s">
        <v>121</v>
      </c>
      <c r="X17" s="34" t="s">
        <v>121</v>
      </c>
    </row>
    <row r="18" spans="1:24" s="34" customFormat="1" ht="45.75" customHeight="1" x14ac:dyDescent="0.2">
      <c r="A18" s="40" t="s">
        <v>53</v>
      </c>
      <c r="B18" s="40" t="s">
        <v>54</v>
      </c>
      <c r="C18" s="16">
        <v>59493648</v>
      </c>
      <c r="D18" s="40" t="s">
        <v>226</v>
      </c>
      <c r="E18" s="40" t="s">
        <v>227</v>
      </c>
      <c r="F18" s="40" t="s">
        <v>228</v>
      </c>
      <c r="G18" s="40" t="s">
        <v>229</v>
      </c>
      <c r="H18" s="40" t="s">
        <v>534</v>
      </c>
      <c r="I18" s="40" t="s">
        <v>230</v>
      </c>
      <c r="J18" s="41" t="s">
        <v>121</v>
      </c>
      <c r="K18" s="42"/>
      <c r="L18" s="42"/>
      <c r="M18" s="43"/>
      <c r="N18" s="44"/>
      <c r="O18" s="44" t="s">
        <v>18</v>
      </c>
      <c r="P18" s="44"/>
      <c r="Q18" s="44"/>
      <c r="S18" s="34" t="s">
        <v>121</v>
      </c>
      <c r="T18" s="34" t="s">
        <v>121</v>
      </c>
      <c r="U18" s="34" t="s">
        <v>121</v>
      </c>
      <c r="V18" s="34" t="s">
        <v>121</v>
      </c>
      <c r="W18" s="34" t="s">
        <v>121</v>
      </c>
      <c r="X18" s="34" t="s">
        <v>121</v>
      </c>
    </row>
    <row r="19" spans="1:24" s="34" customFormat="1" ht="45.75" customHeight="1" x14ac:dyDescent="0.2">
      <c r="A19" s="40" t="s">
        <v>55</v>
      </c>
      <c r="B19" s="40" t="s">
        <v>56</v>
      </c>
      <c r="C19" s="16">
        <v>956123053</v>
      </c>
      <c r="D19" s="40" t="s">
        <v>231</v>
      </c>
      <c r="E19" s="40" t="s">
        <v>232</v>
      </c>
      <c r="F19" s="40" t="s">
        <v>233</v>
      </c>
      <c r="G19" s="40" t="s">
        <v>234</v>
      </c>
      <c r="H19" s="40" t="s">
        <v>535</v>
      </c>
      <c r="I19" s="40" t="s">
        <v>235</v>
      </c>
      <c r="J19" s="41" t="s">
        <v>121</v>
      </c>
      <c r="K19" s="42"/>
      <c r="L19" s="42"/>
      <c r="M19" s="43"/>
      <c r="N19" s="44"/>
      <c r="O19" s="44"/>
      <c r="P19" s="44"/>
      <c r="Q19" s="44"/>
      <c r="S19" s="34" t="s">
        <v>121</v>
      </c>
      <c r="T19" s="34" t="s">
        <v>121</v>
      </c>
      <c r="U19" s="34" t="s">
        <v>121</v>
      </c>
      <c r="V19" s="34" t="s">
        <v>121</v>
      </c>
      <c r="W19" s="34" t="s">
        <v>121</v>
      </c>
      <c r="X19" s="34" t="s">
        <v>121</v>
      </c>
    </row>
    <row r="20" spans="1:24" s="34" customFormat="1" ht="45.75" customHeight="1" x14ac:dyDescent="0.2">
      <c r="A20" s="40" t="s">
        <v>57</v>
      </c>
      <c r="B20" s="40" t="s">
        <v>58</v>
      </c>
      <c r="C20" s="16">
        <v>132498200</v>
      </c>
      <c r="D20" s="40" t="s">
        <v>236</v>
      </c>
      <c r="E20" s="40" t="s">
        <v>237</v>
      </c>
      <c r="F20" s="40" t="s">
        <v>238</v>
      </c>
      <c r="G20" s="40" t="s">
        <v>239</v>
      </c>
      <c r="H20" s="40" t="s">
        <v>536</v>
      </c>
      <c r="I20" s="40" t="s">
        <v>240</v>
      </c>
      <c r="J20" s="41" t="s">
        <v>121</v>
      </c>
      <c r="K20" s="42"/>
      <c r="L20" s="42"/>
      <c r="M20" s="43"/>
      <c r="N20" s="44"/>
      <c r="O20" s="44"/>
      <c r="P20" s="44"/>
      <c r="Q20" s="44"/>
      <c r="S20" s="34" t="s">
        <v>121</v>
      </c>
      <c r="T20" s="34" t="s">
        <v>121</v>
      </c>
      <c r="U20" s="34" t="s">
        <v>121</v>
      </c>
      <c r="V20" s="34" t="s">
        <v>121</v>
      </c>
      <c r="W20" s="34" t="s">
        <v>121</v>
      </c>
      <c r="X20" s="34" t="s">
        <v>121</v>
      </c>
    </row>
    <row r="21" spans="1:24" s="34" customFormat="1" ht="45.75" customHeight="1" x14ac:dyDescent="0.2">
      <c r="A21" s="40" t="s">
        <v>59</v>
      </c>
      <c r="B21" s="40" t="s">
        <v>60</v>
      </c>
      <c r="C21" s="16">
        <v>798244468</v>
      </c>
      <c r="D21" s="40" t="s">
        <v>241</v>
      </c>
      <c r="E21" s="40" t="s">
        <v>447</v>
      </c>
      <c r="F21" s="40" t="s">
        <v>242</v>
      </c>
      <c r="G21" s="40" t="s">
        <v>243</v>
      </c>
      <c r="H21" s="40" t="s">
        <v>447</v>
      </c>
      <c r="I21" s="40" t="s">
        <v>448</v>
      </c>
      <c r="J21" s="41" t="s">
        <v>121</v>
      </c>
      <c r="K21" s="42"/>
      <c r="L21" s="42"/>
      <c r="M21" s="43"/>
      <c r="N21" s="44" t="s">
        <v>18</v>
      </c>
      <c r="O21" s="44" t="s">
        <v>18</v>
      </c>
      <c r="P21" s="44"/>
      <c r="Q21" s="44"/>
      <c r="S21" s="34" t="s">
        <v>121</v>
      </c>
      <c r="T21" s="34" t="s">
        <v>121</v>
      </c>
      <c r="U21" s="34" t="s">
        <v>121</v>
      </c>
      <c r="V21" s="34" t="s">
        <v>121</v>
      </c>
      <c r="W21" s="34" t="s">
        <v>121</v>
      </c>
      <c r="X21" s="34" t="s">
        <v>121</v>
      </c>
    </row>
    <row r="22" spans="1:24" s="34" customFormat="1" ht="45.75" customHeight="1" x14ac:dyDescent="0.2">
      <c r="A22" s="40" t="s">
        <v>62</v>
      </c>
      <c r="B22" s="40" t="s">
        <v>63</v>
      </c>
      <c r="C22" s="16">
        <v>113343870</v>
      </c>
      <c r="D22" s="40" t="s">
        <v>244</v>
      </c>
      <c r="E22" s="40" t="s">
        <v>245</v>
      </c>
      <c r="F22" s="40" t="s">
        <v>246</v>
      </c>
      <c r="G22" s="40" t="s">
        <v>247</v>
      </c>
      <c r="H22" s="40" t="s">
        <v>537</v>
      </c>
      <c r="I22" s="40" t="s">
        <v>248</v>
      </c>
      <c r="J22" s="41" t="s">
        <v>121</v>
      </c>
      <c r="K22" s="42"/>
      <c r="L22" s="42"/>
      <c r="M22" s="43"/>
      <c r="N22" s="44"/>
      <c r="O22" s="44" t="s">
        <v>18</v>
      </c>
      <c r="P22" s="44"/>
      <c r="Q22" s="44"/>
      <c r="S22" s="34" t="s">
        <v>121</v>
      </c>
      <c r="T22" s="34" t="s">
        <v>121</v>
      </c>
      <c r="U22" s="34" t="s">
        <v>121</v>
      </c>
      <c r="V22" s="34" t="s">
        <v>121</v>
      </c>
      <c r="W22" s="34" t="s">
        <v>121</v>
      </c>
      <c r="X22" s="34" t="s">
        <v>121</v>
      </c>
    </row>
    <row r="23" spans="1:24" s="34" customFormat="1" ht="45.75" customHeight="1" x14ac:dyDescent="0.2">
      <c r="A23" s="40" t="s">
        <v>249</v>
      </c>
      <c r="B23" s="40" t="s">
        <v>65</v>
      </c>
      <c r="C23" s="16">
        <v>833266500</v>
      </c>
      <c r="D23" s="40" t="s">
        <v>142</v>
      </c>
      <c r="E23" s="40" t="s">
        <v>143</v>
      </c>
      <c r="F23" s="40" t="s">
        <v>144</v>
      </c>
      <c r="G23" s="40" t="s">
        <v>145</v>
      </c>
      <c r="H23" s="40" t="s">
        <v>147</v>
      </c>
      <c r="I23" s="40" t="s">
        <v>146</v>
      </c>
      <c r="J23" s="41" t="s">
        <v>121</v>
      </c>
      <c r="K23" s="42"/>
      <c r="L23" s="42"/>
      <c r="M23" s="43"/>
      <c r="N23" s="44"/>
      <c r="O23" s="44" t="s">
        <v>18</v>
      </c>
      <c r="P23" s="44"/>
      <c r="Q23" s="44"/>
      <c r="S23" s="34" t="s">
        <v>121</v>
      </c>
      <c r="T23" s="34" t="s">
        <v>121</v>
      </c>
      <c r="U23" s="34" t="s">
        <v>121</v>
      </c>
      <c r="V23" s="34" t="s">
        <v>121</v>
      </c>
      <c r="W23" s="34" t="s">
        <v>121</v>
      </c>
      <c r="X23" s="34" t="s">
        <v>121</v>
      </c>
    </row>
    <row r="24" spans="1:24" s="34" customFormat="1" ht="45.75" customHeight="1" x14ac:dyDescent="0.2">
      <c r="A24" s="40" t="s">
        <v>66</v>
      </c>
      <c r="B24" s="40" t="s">
        <v>67</v>
      </c>
      <c r="C24" s="16">
        <v>608740957</v>
      </c>
      <c r="D24" s="40" t="s">
        <v>250</v>
      </c>
      <c r="E24" s="40" t="s">
        <v>251</v>
      </c>
      <c r="F24" s="40" t="s">
        <v>252</v>
      </c>
      <c r="G24" s="40" t="s">
        <v>253</v>
      </c>
      <c r="H24" s="40" t="s">
        <v>251</v>
      </c>
      <c r="I24" s="40" t="s">
        <v>254</v>
      </c>
      <c r="J24" s="41" t="s">
        <v>121</v>
      </c>
      <c r="K24" s="42"/>
      <c r="L24" s="42"/>
      <c r="M24" s="43"/>
      <c r="N24" s="44"/>
      <c r="O24" s="44"/>
      <c r="P24" s="44" t="s">
        <v>18</v>
      </c>
      <c r="Q24" s="44" t="s">
        <v>18</v>
      </c>
      <c r="S24" s="34" t="s">
        <v>121</v>
      </c>
      <c r="T24" s="34" t="s">
        <v>121</v>
      </c>
      <c r="U24" s="34" t="s">
        <v>121</v>
      </c>
      <c r="V24" s="34" t="s">
        <v>121</v>
      </c>
      <c r="W24" s="34" t="s">
        <v>121</v>
      </c>
      <c r="X24" s="34" t="s">
        <v>121</v>
      </c>
    </row>
    <row r="25" spans="1:24" s="34" customFormat="1" ht="45.75" customHeight="1" x14ac:dyDescent="0.2">
      <c r="A25" s="40" t="s">
        <v>68</v>
      </c>
      <c r="B25" s="40" t="s">
        <v>69</v>
      </c>
      <c r="C25" s="16">
        <v>809638765</v>
      </c>
      <c r="D25" s="40" t="s">
        <v>255</v>
      </c>
      <c r="E25" s="40" t="s">
        <v>256</v>
      </c>
      <c r="F25" s="40" t="s">
        <v>257</v>
      </c>
      <c r="G25" s="40" t="s">
        <v>258</v>
      </c>
      <c r="H25" s="40" t="s">
        <v>256</v>
      </c>
      <c r="I25" s="40" t="s">
        <v>259</v>
      </c>
      <c r="J25" s="41" t="s">
        <v>121</v>
      </c>
      <c r="K25" s="42"/>
      <c r="L25" s="42"/>
      <c r="M25" s="43"/>
      <c r="N25" s="44"/>
      <c r="O25" s="44"/>
      <c r="P25" s="44" t="s">
        <v>18</v>
      </c>
      <c r="Q25" s="44" t="s">
        <v>18</v>
      </c>
      <c r="S25" s="34" t="s">
        <v>121</v>
      </c>
      <c r="T25" s="34" t="s">
        <v>121</v>
      </c>
      <c r="U25" s="34" t="s">
        <v>121</v>
      </c>
      <c r="V25" s="34" t="s">
        <v>121</v>
      </c>
      <c r="W25" s="34" t="s">
        <v>121</v>
      </c>
      <c r="X25" s="34" t="s">
        <v>121</v>
      </c>
    </row>
    <row r="26" spans="1:24" s="34" customFormat="1" ht="45.75" customHeight="1" x14ac:dyDescent="0.2">
      <c r="A26" s="40" t="s">
        <v>70</v>
      </c>
      <c r="B26" s="40" t="s">
        <v>71</v>
      </c>
      <c r="C26" s="16">
        <v>192252377</v>
      </c>
      <c r="D26" s="40" t="s">
        <v>260</v>
      </c>
      <c r="E26" s="40" t="s">
        <v>261</v>
      </c>
      <c r="F26" s="40" t="s">
        <v>262</v>
      </c>
      <c r="G26" s="40" t="s">
        <v>263</v>
      </c>
      <c r="H26" s="40" t="s">
        <v>538</v>
      </c>
      <c r="I26" s="40" t="s">
        <v>264</v>
      </c>
      <c r="J26" s="41" t="s">
        <v>121</v>
      </c>
      <c r="K26" s="42"/>
      <c r="L26" s="42"/>
      <c r="M26" s="43"/>
      <c r="N26" s="44"/>
      <c r="O26" s="44"/>
      <c r="P26" s="44" t="s">
        <v>18</v>
      </c>
      <c r="Q26" s="44"/>
      <c r="S26" s="34" t="s">
        <v>121</v>
      </c>
      <c r="T26" s="34" t="s">
        <v>121</v>
      </c>
      <c r="U26" s="34" t="s">
        <v>121</v>
      </c>
      <c r="V26" s="34" t="s">
        <v>121</v>
      </c>
      <c r="W26" s="34" t="s">
        <v>121</v>
      </c>
      <c r="X26" s="34" t="s">
        <v>121</v>
      </c>
    </row>
    <row r="27" spans="1:24" s="34" customFormat="1" ht="45.75" customHeight="1" x14ac:dyDescent="0.2">
      <c r="A27" s="40" t="s">
        <v>72</v>
      </c>
      <c r="B27" s="40" t="s">
        <v>73</v>
      </c>
      <c r="C27" s="16">
        <v>9043600</v>
      </c>
      <c r="D27" s="40" t="s">
        <v>265</v>
      </c>
      <c r="E27" s="40" t="s">
        <v>266</v>
      </c>
      <c r="F27" s="40" t="s">
        <v>267</v>
      </c>
      <c r="G27" s="40" t="s">
        <v>268</v>
      </c>
      <c r="H27" s="40" t="s">
        <v>266</v>
      </c>
      <c r="I27" s="40" t="s">
        <v>269</v>
      </c>
      <c r="J27" s="41" t="s">
        <v>121</v>
      </c>
      <c r="K27" s="42"/>
      <c r="L27" s="42"/>
      <c r="M27" s="43"/>
      <c r="N27" s="44"/>
      <c r="O27" s="44"/>
      <c r="P27" s="44" t="s">
        <v>18</v>
      </c>
      <c r="Q27" s="44"/>
      <c r="S27" s="34" t="s">
        <v>121</v>
      </c>
      <c r="T27" s="34" t="s">
        <v>121</v>
      </c>
      <c r="U27" s="34" t="s">
        <v>121</v>
      </c>
      <c r="V27" s="34" t="s">
        <v>121</v>
      </c>
      <c r="W27" s="34" t="s">
        <v>121</v>
      </c>
      <c r="X27" s="34" t="s">
        <v>121</v>
      </c>
    </row>
    <row r="28" spans="1:24" s="34" customFormat="1" ht="45.75" customHeight="1" x14ac:dyDescent="0.2">
      <c r="A28" s="40" t="s">
        <v>539</v>
      </c>
      <c r="B28" s="40" t="s">
        <v>74</v>
      </c>
      <c r="C28" s="16">
        <v>62756759</v>
      </c>
      <c r="D28" s="40" t="s">
        <v>270</v>
      </c>
      <c r="E28" s="40" t="s">
        <v>271</v>
      </c>
      <c r="F28" s="40" t="s">
        <v>540</v>
      </c>
      <c r="G28" s="40" t="s">
        <v>272</v>
      </c>
      <c r="H28" s="40" t="s">
        <v>541</v>
      </c>
      <c r="I28" s="40" t="s">
        <v>273</v>
      </c>
      <c r="J28" s="41" t="s">
        <v>121</v>
      </c>
      <c r="K28" s="42"/>
      <c r="L28" s="42"/>
      <c r="M28" s="43"/>
      <c r="N28" s="44"/>
      <c r="O28" s="44" t="s">
        <v>18</v>
      </c>
      <c r="P28" s="44"/>
      <c r="Q28" s="44"/>
      <c r="S28" s="34" t="s">
        <v>121</v>
      </c>
      <c r="T28" s="34" t="s">
        <v>121</v>
      </c>
      <c r="U28" s="34" t="s">
        <v>121</v>
      </c>
      <c r="V28" s="34" t="s">
        <v>121</v>
      </c>
      <c r="W28" s="34" t="s">
        <v>121</v>
      </c>
      <c r="X28" s="34" t="s">
        <v>121</v>
      </c>
    </row>
    <row r="29" spans="1:24" s="34" customFormat="1" ht="45.75" customHeight="1" x14ac:dyDescent="0.2">
      <c r="A29" s="40" t="s">
        <v>76</v>
      </c>
      <c r="B29" s="40" t="s">
        <v>78</v>
      </c>
      <c r="C29" s="16">
        <v>786931050</v>
      </c>
      <c r="D29" s="40" t="s">
        <v>153</v>
      </c>
      <c r="E29" s="40" t="s">
        <v>154</v>
      </c>
      <c r="F29" s="40" t="s">
        <v>459</v>
      </c>
      <c r="G29" s="40" t="s">
        <v>155</v>
      </c>
      <c r="H29" s="40" t="s">
        <v>157</v>
      </c>
      <c r="I29" s="40" t="s">
        <v>156</v>
      </c>
      <c r="J29" s="41" t="s">
        <v>121</v>
      </c>
      <c r="K29" s="42"/>
      <c r="L29" s="42"/>
      <c r="M29" s="43"/>
      <c r="N29" s="44"/>
      <c r="O29" s="44"/>
      <c r="P29" s="44" t="s">
        <v>18</v>
      </c>
      <c r="Q29" s="44" t="s">
        <v>18</v>
      </c>
      <c r="S29" s="34" t="s">
        <v>121</v>
      </c>
      <c r="T29" s="34" t="s">
        <v>121</v>
      </c>
      <c r="U29" s="34" t="s">
        <v>121</v>
      </c>
      <c r="V29" s="34" t="s">
        <v>121</v>
      </c>
      <c r="W29" s="34" t="s">
        <v>121</v>
      </c>
      <c r="X29" s="34" t="s">
        <v>121</v>
      </c>
    </row>
    <row r="30" spans="1:24" s="34" customFormat="1" ht="45.75" customHeight="1" x14ac:dyDescent="0.2">
      <c r="A30" s="40" t="s">
        <v>79</v>
      </c>
      <c r="B30" s="40" t="s">
        <v>81</v>
      </c>
      <c r="C30" s="16">
        <v>837788223</v>
      </c>
      <c r="D30" s="40" t="s">
        <v>460</v>
      </c>
      <c r="E30" s="40" t="s">
        <v>158</v>
      </c>
      <c r="F30" s="40" t="s">
        <v>461</v>
      </c>
      <c r="G30" s="40" t="s">
        <v>462</v>
      </c>
      <c r="H30" s="40" t="s">
        <v>160</v>
      </c>
      <c r="I30" s="40" t="s">
        <v>159</v>
      </c>
      <c r="J30" s="41" t="s">
        <v>121</v>
      </c>
      <c r="K30" s="42"/>
      <c r="L30" s="42"/>
      <c r="M30" s="43"/>
      <c r="N30" s="44"/>
      <c r="O30" s="44" t="s">
        <v>18</v>
      </c>
      <c r="P30" s="44"/>
      <c r="Q30" s="44"/>
      <c r="S30" s="34" t="s">
        <v>121</v>
      </c>
      <c r="T30" s="34" t="s">
        <v>121</v>
      </c>
      <c r="U30" s="34" t="s">
        <v>121</v>
      </c>
      <c r="V30" s="34" t="s">
        <v>121</v>
      </c>
      <c r="W30" s="34" t="s">
        <v>121</v>
      </c>
      <c r="X30" s="34" t="s">
        <v>121</v>
      </c>
    </row>
    <row r="31" spans="1:24" s="34" customFormat="1" ht="45.75" customHeight="1" x14ac:dyDescent="0.2">
      <c r="A31" s="40" t="s">
        <v>82</v>
      </c>
      <c r="B31" s="40" t="s">
        <v>83</v>
      </c>
      <c r="C31" s="16">
        <v>154694298</v>
      </c>
      <c r="D31" s="40" t="s">
        <v>274</v>
      </c>
      <c r="E31" s="40" t="s">
        <v>275</v>
      </c>
      <c r="F31" s="40" t="s">
        <v>276</v>
      </c>
      <c r="G31" s="40" t="s">
        <v>277</v>
      </c>
      <c r="H31" s="40" t="s">
        <v>542</v>
      </c>
      <c r="I31" s="40" t="s">
        <v>278</v>
      </c>
      <c r="J31" s="41" t="s">
        <v>121</v>
      </c>
      <c r="K31" s="42"/>
      <c r="L31" s="42"/>
      <c r="M31" s="43" t="s">
        <v>18</v>
      </c>
      <c r="N31" s="44"/>
      <c r="O31" s="44" t="s">
        <v>18</v>
      </c>
      <c r="P31" s="44"/>
      <c r="Q31" s="44"/>
      <c r="S31" s="34" t="s">
        <v>121</v>
      </c>
      <c r="T31" s="34" t="s">
        <v>121</v>
      </c>
      <c r="U31" s="34" t="s">
        <v>121</v>
      </c>
      <c r="V31" s="34" t="s">
        <v>121</v>
      </c>
      <c r="W31" s="34" t="s">
        <v>121</v>
      </c>
      <c r="X31" s="34" t="s">
        <v>121</v>
      </c>
    </row>
    <row r="32" spans="1:24" s="46" customFormat="1" ht="45.75" customHeight="1" x14ac:dyDescent="0.2">
      <c r="A32" s="40" t="s">
        <v>85</v>
      </c>
      <c r="B32" s="40" t="s">
        <v>86</v>
      </c>
      <c r="C32" s="16">
        <v>831214619</v>
      </c>
      <c r="D32" s="40" t="s">
        <v>279</v>
      </c>
      <c r="E32" s="40" t="s">
        <v>280</v>
      </c>
      <c r="F32" s="40" t="s">
        <v>281</v>
      </c>
      <c r="G32" s="40" t="s">
        <v>472</v>
      </c>
      <c r="H32" s="40" t="s">
        <v>473</v>
      </c>
      <c r="I32" s="40" t="s">
        <v>474</v>
      </c>
      <c r="J32" s="41" t="s">
        <v>121</v>
      </c>
      <c r="K32" s="42"/>
      <c r="L32" s="42"/>
      <c r="M32" s="43"/>
      <c r="N32" s="44"/>
      <c r="O32" s="44"/>
      <c r="P32" s="44" t="s">
        <v>18</v>
      </c>
      <c r="Q32" s="44" t="s">
        <v>18</v>
      </c>
      <c r="S32" s="34" t="s">
        <v>121</v>
      </c>
      <c r="T32" s="34" t="s">
        <v>121</v>
      </c>
      <c r="U32" s="34" t="s">
        <v>121</v>
      </c>
      <c r="V32" s="34" t="s">
        <v>121</v>
      </c>
      <c r="W32" s="34" t="s">
        <v>121</v>
      </c>
      <c r="X32" s="34" t="s">
        <v>121</v>
      </c>
    </row>
    <row r="33" spans="1:24" s="46" customFormat="1" ht="45.75" customHeight="1" x14ac:dyDescent="0.2">
      <c r="A33" s="40" t="s">
        <v>87</v>
      </c>
      <c r="B33" s="40" t="s">
        <v>89</v>
      </c>
      <c r="C33" s="16">
        <v>786713599</v>
      </c>
      <c r="D33" s="40" t="s">
        <v>483</v>
      </c>
      <c r="E33" s="40" t="s">
        <v>484</v>
      </c>
      <c r="F33" s="40" t="s">
        <v>485</v>
      </c>
      <c r="G33" s="40" t="s">
        <v>486</v>
      </c>
      <c r="H33" s="40" t="s">
        <v>487</v>
      </c>
      <c r="I33" s="40" t="s">
        <v>488</v>
      </c>
      <c r="J33" s="41" t="s">
        <v>121</v>
      </c>
      <c r="K33" s="42" t="s">
        <v>18</v>
      </c>
      <c r="L33" s="50">
        <v>43023</v>
      </c>
      <c r="M33" s="43"/>
      <c r="N33" s="44"/>
      <c r="O33" s="44" t="s">
        <v>18</v>
      </c>
      <c r="P33" s="44"/>
      <c r="Q33" s="44"/>
      <c r="S33" s="34" t="s">
        <v>121</v>
      </c>
      <c r="T33" s="34" t="s">
        <v>121</v>
      </c>
      <c r="U33" s="34" t="s">
        <v>121</v>
      </c>
      <c r="V33" s="34" t="s">
        <v>121</v>
      </c>
      <c r="W33" s="34" t="s">
        <v>121</v>
      </c>
      <c r="X33" s="34" t="s">
        <v>121</v>
      </c>
    </row>
    <row r="34" spans="1:24" s="46" customFormat="1" ht="45.75" customHeight="1" x14ac:dyDescent="0.2">
      <c r="A34" s="40" t="s">
        <v>91</v>
      </c>
      <c r="B34" s="40" t="s">
        <v>92</v>
      </c>
      <c r="C34" s="16">
        <v>827489035</v>
      </c>
      <c r="D34" s="40" t="s">
        <v>282</v>
      </c>
      <c r="E34" s="40" t="s">
        <v>283</v>
      </c>
      <c r="F34" s="40" t="s">
        <v>284</v>
      </c>
      <c r="G34" s="40" t="s">
        <v>285</v>
      </c>
      <c r="H34" s="40" t="s">
        <v>543</v>
      </c>
      <c r="I34" s="40" t="s">
        <v>286</v>
      </c>
      <c r="J34" s="41" t="s">
        <v>121</v>
      </c>
      <c r="K34" s="42" t="s">
        <v>18</v>
      </c>
      <c r="L34" s="50">
        <v>45360</v>
      </c>
      <c r="M34" s="43"/>
      <c r="N34" s="44"/>
      <c r="O34" s="44"/>
      <c r="P34" s="44" t="s">
        <v>18</v>
      </c>
      <c r="Q34" s="44" t="s">
        <v>18</v>
      </c>
      <c r="S34" s="34" t="s">
        <v>121</v>
      </c>
      <c r="T34" s="34" t="s">
        <v>121</v>
      </c>
      <c r="U34" s="34" t="s">
        <v>121</v>
      </c>
      <c r="V34" s="34" t="s">
        <v>121</v>
      </c>
      <c r="W34" s="34" t="s">
        <v>121</v>
      </c>
      <c r="X34" s="34" t="s">
        <v>121</v>
      </c>
    </row>
    <row r="35" spans="1:24" s="46" customFormat="1" ht="45.75" customHeight="1" x14ac:dyDescent="0.2">
      <c r="A35" s="40" t="s">
        <v>94</v>
      </c>
      <c r="B35" s="40" t="s">
        <v>95</v>
      </c>
      <c r="C35" s="16">
        <v>147004451</v>
      </c>
      <c r="D35" s="40" t="s">
        <v>287</v>
      </c>
      <c r="E35" s="40" t="s">
        <v>288</v>
      </c>
      <c r="F35" s="40" t="s">
        <v>289</v>
      </c>
      <c r="G35" s="40" t="s">
        <v>290</v>
      </c>
      <c r="H35" s="40" t="s">
        <v>544</v>
      </c>
      <c r="I35" s="40" t="s">
        <v>291</v>
      </c>
      <c r="J35" s="41" t="s">
        <v>121</v>
      </c>
      <c r="K35" s="42"/>
      <c r="L35" s="42"/>
      <c r="M35" s="43"/>
      <c r="N35" s="44"/>
      <c r="O35" s="44"/>
      <c r="P35" s="44" t="s">
        <v>18</v>
      </c>
      <c r="Q35" s="44"/>
      <c r="S35" s="34" t="s">
        <v>121</v>
      </c>
      <c r="T35" s="34" t="s">
        <v>121</v>
      </c>
      <c r="U35" s="34" t="s">
        <v>121</v>
      </c>
      <c r="V35" s="34" t="s">
        <v>121</v>
      </c>
      <c r="W35" s="34" t="s">
        <v>121</v>
      </c>
      <c r="X35" s="34" t="s">
        <v>121</v>
      </c>
    </row>
    <row r="36" spans="1:24" s="46" customFormat="1" ht="45.75" customHeight="1" x14ac:dyDescent="0.2">
      <c r="A36" s="40" t="s">
        <v>545</v>
      </c>
      <c r="B36" s="40" t="s">
        <v>96</v>
      </c>
      <c r="C36" s="16">
        <v>128560328</v>
      </c>
      <c r="D36" s="40" t="s">
        <v>292</v>
      </c>
      <c r="E36" s="40" t="s">
        <v>293</v>
      </c>
      <c r="F36" s="40" t="s">
        <v>294</v>
      </c>
      <c r="G36" s="40" t="s">
        <v>295</v>
      </c>
      <c r="H36" s="40" t="s">
        <v>546</v>
      </c>
      <c r="I36" s="40" t="s">
        <v>296</v>
      </c>
      <c r="J36" s="41" t="s">
        <v>121</v>
      </c>
      <c r="K36" s="42"/>
      <c r="L36" s="42"/>
      <c r="M36" s="43"/>
      <c r="N36" s="44"/>
      <c r="O36" s="44"/>
      <c r="P36" s="44"/>
      <c r="Q36" s="44"/>
      <c r="S36" s="34" t="s">
        <v>121</v>
      </c>
      <c r="T36" s="34" t="s">
        <v>121</v>
      </c>
      <c r="U36" s="34" t="s">
        <v>121</v>
      </c>
      <c r="V36" s="34" t="s">
        <v>121</v>
      </c>
      <c r="W36" s="34" t="s">
        <v>121</v>
      </c>
      <c r="X36" s="34" t="s">
        <v>121</v>
      </c>
    </row>
    <row r="37" spans="1:24" s="46" customFormat="1" ht="45.75" customHeight="1" thickBot="1" x14ac:dyDescent="0.25">
      <c r="A37" s="40" t="s">
        <v>547</v>
      </c>
      <c r="B37" s="40" t="s">
        <v>97</v>
      </c>
      <c r="C37" s="16">
        <v>128132094</v>
      </c>
      <c r="D37" s="40" t="s">
        <v>297</v>
      </c>
      <c r="E37" s="40" t="s">
        <v>298</v>
      </c>
      <c r="F37" s="40" t="s">
        <v>299</v>
      </c>
      <c r="G37" s="47" t="s">
        <v>300</v>
      </c>
      <c r="H37" s="40" t="s">
        <v>548</v>
      </c>
      <c r="I37" s="40" t="s">
        <v>301</v>
      </c>
      <c r="J37" s="41" t="s">
        <v>121</v>
      </c>
      <c r="K37" s="42" t="s">
        <v>18</v>
      </c>
      <c r="L37" s="50">
        <v>43309</v>
      </c>
      <c r="M37" s="43"/>
      <c r="N37" s="44"/>
      <c r="O37" s="44"/>
      <c r="P37" s="44"/>
      <c r="Q37" s="44"/>
      <c r="S37" s="34" t="s">
        <v>121</v>
      </c>
      <c r="T37" s="34" t="s">
        <v>121</v>
      </c>
      <c r="U37" s="34" t="s">
        <v>121</v>
      </c>
      <c r="V37" s="34" t="s">
        <v>121</v>
      </c>
      <c r="W37" s="34" t="s">
        <v>121</v>
      </c>
      <c r="X37" s="34" t="s">
        <v>121</v>
      </c>
    </row>
    <row r="1048576" ht="15" customHeight="1" x14ac:dyDescent="0.2"/>
  </sheetData>
  <sortState ref="A2:Y37">
    <sortCondition ref="A2:A37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HCaTS SB</vt:lpstr>
      <vt:lpstr>HCaTS SB POOL (1)</vt:lpstr>
      <vt:lpstr>HCaTS SB POOL (2)</vt:lpstr>
      <vt:lpstr>'HCaTS SB POOL (2)'!_FilterDatabase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MankwongYau;AB</dc:creator>
  <dc:description/>
  <cp:lastModifiedBy>Alexandar Brown</cp:lastModifiedBy>
  <cp:revision>1</cp:revision>
  <cp:lastPrinted>2019-09-05T19:04:53Z</cp:lastPrinted>
  <dcterms:created xsi:type="dcterms:W3CDTF">2016-05-12T21:39:29Z</dcterms:created>
  <dcterms:modified xsi:type="dcterms:W3CDTF">2019-09-09T19:21:51Z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ESRI_WORKBOOK_ID">
    <vt:lpwstr>d122539d899b47eeac21755ac5c92ce0</vt:lpwstr>
  </property>
</Properties>
</file>