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7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K13" i="1"/>
  <c r="K11" i="1"/>
  <c r="C9" i="2"/>
  <c r="C8" i="2"/>
  <c r="C7" i="2"/>
  <c r="C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3" i="2"/>
  <c r="K3" i="1"/>
  <c r="L3" i="1"/>
  <c r="K4" i="1"/>
  <c r="L4" i="1"/>
  <c r="K5" i="1"/>
  <c r="L5" i="1"/>
  <c r="K6" i="1"/>
  <c r="L6" i="1"/>
  <c r="K7" i="1"/>
  <c r="K9" i="1"/>
  <c r="L7" i="1"/>
  <c r="H7" i="1"/>
  <c r="H6" i="1"/>
  <c r="H5" i="1"/>
  <c r="H4" i="1"/>
  <c r="H3" i="1"/>
  <c r="I3" i="1"/>
  <c r="I4" i="1"/>
  <c r="I5" i="1"/>
  <c r="I6" i="1"/>
  <c r="H9" i="1"/>
  <c r="E9" i="1"/>
  <c r="B9" i="1"/>
  <c r="E3" i="1"/>
  <c r="I7" i="1"/>
  <c r="E7" i="1"/>
  <c r="F7" i="1"/>
  <c r="E6" i="1"/>
  <c r="F6" i="1"/>
  <c r="E5" i="1"/>
  <c r="F5" i="1"/>
  <c r="E4" i="1"/>
  <c r="C7" i="1"/>
  <c r="C6" i="1"/>
  <c r="C5" i="1"/>
  <c r="C4" i="1"/>
  <c r="C3" i="1"/>
  <c r="F4" i="1"/>
  <c r="F3" i="1"/>
</calcChain>
</file>

<file path=xl/sharedStrings.xml><?xml version="1.0" encoding="utf-8"?>
<sst xmlns="http://schemas.openxmlformats.org/spreadsheetml/2006/main" count="39" uniqueCount="33">
  <si>
    <t>Year</t>
  </si>
  <si>
    <t>SL depreciation, 5 year life</t>
  </si>
  <si>
    <t>Depreciation</t>
  </si>
  <si>
    <t>Remaining Value</t>
  </si>
  <si>
    <t>200 DB depreciaiton, 5 year life</t>
  </si>
  <si>
    <t>200 DB depreciation with switch to straight line</t>
  </si>
  <si>
    <t>NPV of deductions</t>
  </si>
  <si>
    <t xml:space="preserve">interest rate = </t>
  </si>
  <si>
    <t>Constant rate</t>
  </si>
  <si>
    <t>Y</t>
  </si>
  <si>
    <t>b</t>
  </si>
  <si>
    <t>beta</t>
  </si>
  <si>
    <t>y</t>
  </si>
  <si>
    <t>Remaining balance</t>
  </si>
  <si>
    <t>DB</t>
  </si>
  <si>
    <t>SL</t>
  </si>
  <si>
    <t>NPV over infinite horizon:</t>
  </si>
  <si>
    <t>=delta/(delta+r)</t>
  </si>
  <si>
    <t>I think this might be sol'n:</t>
  </si>
  <si>
    <t>source: (http://en.wikipedia.org/wiki/List_of_integrals_of_exponential_functions)</t>
  </si>
  <si>
    <t>see the list of definite integrals</t>
  </si>
  <si>
    <t xml:space="preserve">geometric depr rate = </t>
  </si>
  <si>
    <t>Integral of geometric series:</t>
  </si>
  <si>
    <t>Finite geometric series soln:</t>
  </si>
  <si>
    <t>C= delta/(delta+r)</t>
  </si>
  <si>
    <t>1/c = (delta+r)/delta</t>
  </si>
  <si>
    <t>1/c = 1 + r/delta</t>
  </si>
  <si>
    <t>1/c - 1 = r/delta</t>
  </si>
  <si>
    <t>(1/c-1)/r = 1/delta</t>
  </si>
  <si>
    <t>r/(1/c-1) = delta</t>
  </si>
  <si>
    <t>**  This solving by hand seems to work</t>
  </si>
  <si>
    <t>** Doesn't appear to be super sensitive to interest rate, but interest rate does matter</t>
  </si>
  <si>
    <t xml:space="preserve">** maybe easiest is to just do with 1)SS int rate or 2)  r = 0.05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</si>
</sst>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Remaining Value</c:v>
          </c:tx>
          <c:marker>
            <c:symbol val="none"/>
          </c:marker>
          <c:cat>
            <c:numRef>
              <c:f>Sheet2!$A$6:$A$56</c:f>
              <c:numCache>
                <c:formatCode>General</c:formatCode>
                <c:ptCount val="5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</c:numCache>
            </c:numRef>
          </c:cat>
          <c:val>
            <c:numRef>
              <c:f>Sheet2!$B$6:$B$56</c:f>
              <c:numCache>
                <c:formatCode>General</c:formatCode>
                <c:ptCount val="51"/>
                <c:pt idx="0">
                  <c:v>1.0</c:v>
                </c:pt>
                <c:pt idx="1">
                  <c:v>0.670320046035639</c:v>
                </c:pt>
                <c:pt idx="2">
                  <c:v>0.449328964117222</c:v>
                </c:pt>
                <c:pt idx="3">
                  <c:v>0.301194211912202</c:v>
                </c:pt>
                <c:pt idx="4">
                  <c:v>0.201896517994655</c:v>
                </c:pt>
                <c:pt idx="5">
                  <c:v>0.135335283236613</c:v>
                </c:pt>
                <c:pt idx="6">
                  <c:v>0.0907179532894124</c:v>
                </c:pt>
                <c:pt idx="7">
                  <c:v>0.0608100626252179</c:v>
                </c:pt>
                <c:pt idx="8">
                  <c:v>0.0407622039783662</c:v>
                </c:pt>
                <c:pt idx="9">
                  <c:v>0.0273237224472926</c:v>
                </c:pt>
                <c:pt idx="10">
                  <c:v>0.0183156388887342</c:v>
                </c:pt>
                <c:pt idx="11">
                  <c:v>0.0122773399030684</c:v>
                </c:pt>
                <c:pt idx="12">
                  <c:v>0.00822974704902002</c:v>
                </c:pt>
                <c:pt idx="13">
                  <c:v>0.00551656442076077</c:v>
                </c:pt>
                <c:pt idx="14">
                  <c:v>0.00369786371648293</c:v>
                </c:pt>
                <c:pt idx="15">
                  <c:v>0.00247875217666636</c:v>
                </c:pt>
                <c:pt idx="16">
                  <c:v>0.00166155727317393</c:v>
                </c:pt>
                <c:pt idx="17">
                  <c:v>0.0011137751478448</c:v>
                </c:pt>
                <c:pt idx="18">
                  <c:v>0.000746585808376679</c:v>
                </c:pt>
                <c:pt idx="19">
                  <c:v>0.00050045143344061</c:v>
                </c:pt>
                <c:pt idx="20">
                  <c:v>0.000335462627902512</c:v>
                </c:pt>
                <c:pt idx="21">
                  <c:v>0.000224867324178848</c:v>
                </c:pt>
                <c:pt idx="22">
                  <c:v>0.000150733075095476</c:v>
                </c:pt>
                <c:pt idx="23">
                  <c:v>0.000101039401837093</c:v>
                </c:pt>
                <c:pt idx="24">
                  <c:v>6.77287364908538E-5</c:v>
                </c:pt>
                <c:pt idx="25">
                  <c:v>4.53999297624849E-5</c:v>
                </c:pt>
                <c:pt idx="26">
                  <c:v>3.04324830084036E-5</c:v>
                </c:pt>
                <c:pt idx="27">
                  <c:v>2.03995034111719E-5</c:v>
                </c:pt>
                <c:pt idx="28">
                  <c:v>1.36741960656809E-5</c:v>
                </c:pt>
                <c:pt idx="29">
                  <c:v>9.1660877362476E-6</c:v>
                </c:pt>
                <c:pt idx="30">
                  <c:v>6.14421235332821E-6</c:v>
                </c:pt>
                <c:pt idx="31">
                  <c:v>4.11858870753571E-6</c:v>
                </c:pt>
                <c:pt idx="32">
                  <c:v>2.7607725720372E-6</c:v>
                </c:pt>
                <c:pt idx="33">
                  <c:v>1.8506011975819E-6</c:v>
                </c:pt>
                <c:pt idx="34">
                  <c:v>1.24049507995671E-6</c:v>
                </c:pt>
                <c:pt idx="35">
                  <c:v>8.31528719103568E-7</c:v>
                </c:pt>
                <c:pt idx="36">
                  <c:v>5.57390369269459E-7</c:v>
                </c:pt>
                <c:pt idx="37">
                  <c:v>3.73629937988526E-7</c:v>
                </c:pt>
                <c:pt idx="38">
                  <c:v>2.50451637232762E-7</c:v>
                </c:pt>
                <c:pt idx="39">
                  <c:v>1.67882752999566E-7</c:v>
                </c:pt>
                <c:pt idx="40">
                  <c:v>1.12535174719259E-7</c:v>
                </c:pt>
                <c:pt idx="41">
                  <c:v>7.54345834984423E-8</c:v>
                </c:pt>
                <c:pt idx="42">
                  <c:v>5.05653134833552E-8</c:v>
                </c:pt>
                <c:pt idx="43">
                  <c:v>3.38949432619692E-8</c:v>
                </c:pt>
                <c:pt idx="44">
                  <c:v>2.27204599277385E-8</c:v>
                </c:pt>
                <c:pt idx="45">
                  <c:v>1.52299797447126E-8</c:v>
                </c:pt>
                <c:pt idx="46">
                  <c:v>1.02089607235976E-8</c:v>
                </c:pt>
                <c:pt idx="47">
                  <c:v>6.84327102221799E-9</c:v>
                </c:pt>
                <c:pt idx="48">
                  <c:v>4.58718174664751E-9</c:v>
                </c:pt>
                <c:pt idx="49">
                  <c:v>3.07487987958661E-9</c:v>
                </c:pt>
                <c:pt idx="50">
                  <c:v>2.06115362243856E-9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418968"/>
        <c:axId val="2089421976"/>
      </c:lineChart>
      <c:catAx>
        <c:axId val="208941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9421976"/>
        <c:crosses val="autoZero"/>
        <c:auto val="1"/>
        <c:lblAlgn val="ctr"/>
        <c:lblOffset val="100"/>
        <c:noMultiLvlLbl val="0"/>
      </c:catAx>
      <c:valAx>
        <c:axId val="2089421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418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17</xdr:row>
      <xdr:rowOff>171450</xdr:rowOff>
    </xdr:from>
    <xdr:to>
      <xdr:col>16</xdr:col>
      <xdr:colOff>215900</xdr:colOff>
      <xdr:row>33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7" workbookViewId="0">
      <selection activeCell="J28" sqref="J28"/>
    </sheetView>
  </sheetViews>
  <sheetFormatPr baseColWidth="10" defaultRowHeight="15" x14ac:dyDescent="0"/>
  <cols>
    <col min="1" max="1" width="16.5" customWidth="1"/>
    <col min="10" max="10" width="22.1640625" bestFit="1" customWidth="1"/>
    <col min="13" max="13" width="13.1640625" bestFit="1" customWidth="1"/>
  </cols>
  <sheetData>
    <row r="1" spans="1:12">
      <c r="A1" t="s">
        <v>1</v>
      </c>
      <c r="E1" t="s">
        <v>4</v>
      </c>
      <c r="H1" t="s">
        <v>5</v>
      </c>
      <c r="K1" t="s">
        <v>8</v>
      </c>
    </row>
    <row r="2" spans="1:12">
      <c r="A2" t="s">
        <v>0</v>
      </c>
      <c r="B2" t="s">
        <v>2</v>
      </c>
      <c r="C2" t="s">
        <v>3</v>
      </c>
      <c r="E2" t="s">
        <v>2</v>
      </c>
      <c r="F2" t="s">
        <v>3</v>
      </c>
      <c r="H2" t="s">
        <v>2</v>
      </c>
      <c r="I2" t="s">
        <v>3</v>
      </c>
      <c r="K2" t="s">
        <v>2</v>
      </c>
      <c r="L2" t="s">
        <v>3</v>
      </c>
    </row>
    <row r="3" spans="1:12">
      <c r="A3">
        <v>1</v>
      </c>
      <c r="B3">
        <v>0.2</v>
      </c>
      <c r="C3">
        <f>1-B3</f>
        <v>0.8</v>
      </c>
      <c r="E3">
        <f>(0.2*2)*1</f>
        <v>0.4</v>
      </c>
      <c r="F3">
        <f>1-E3</f>
        <v>0.6</v>
      </c>
      <c r="H3">
        <f>MAX((0.2*2)*1,1/(5-A3+1))</f>
        <v>0.4</v>
      </c>
      <c r="I3">
        <f>1-H3</f>
        <v>0.6</v>
      </c>
      <c r="K3">
        <f>1*$B$14</f>
        <v>0.435</v>
      </c>
      <c r="L3">
        <f>1-K3</f>
        <v>0.56499999999999995</v>
      </c>
    </row>
    <row r="4" spans="1:12">
      <c r="A4">
        <v>2</v>
      </c>
      <c r="B4">
        <v>0.2</v>
      </c>
      <c r="C4">
        <f>C3-B4</f>
        <v>0.60000000000000009</v>
      </c>
      <c r="E4">
        <f>(0.2*2)*F3</f>
        <v>0.24</v>
      </c>
      <c r="F4">
        <f>F3-E4</f>
        <v>0.36</v>
      </c>
      <c r="H4">
        <f>MAX((0.2*2)*I3,I3/(5-A4+1))</f>
        <v>0.24</v>
      </c>
      <c r="I4">
        <f>I3-H4</f>
        <v>0.36</v>
      </c>
      <c r="K4">
        <f>$B$14*L3</f>
        <v>0.24577499999999997</v>
      </c>
      <c r="L4">
        <f>L3-K4</f>
        <v>0.31922499999999998</v>
      </c>
    </row>
    <row r="5" spans="1:12">
      <c r="A5">
        <v>3</v>
      </c>
      <c r="B5">
        <v>0.2</v>
      </c>
      <c r="C5">
        <f>C4-B5</f>
        <v>0.40000000000000008</v>
      </c>
      <c r="E5">
        <f>(0.2*2)*F4</f>
        <v>0.14399999999999999</v>
      </c>
      <c r="F5">
        <f>F4-E5</f>
        <v>0.216</v>
      </c>
      <c r="H5">
        <f>MAX((0.2*2)*I4,I4/(5-A5+1))</f>
        <v>0.14399999999999999</v>
      </c>
      <c r="I5">
        <f>I4-H5</f>
        <v>0.216</v>
      </c>
      <c r="K5">
        <f>$B$14*L4</f>
        <v>0.138862875</v>
      </c>
      <c r="L5">
        <f>L4-K5</f>
        <v>0.18036212499999998</v>
      </c>
    </row>
    <row r="6" spans="1:12">
      <c r="A6">
        <v>4</v>
      </c>
      <c r="B6">
        <v>0.2</v>
      </c>
      <c r="C6">
        <f>C5-B6</f>
        <v>0.20000000000000007</v>
      </c>
      <c r="E6">
        <f>(0.2*2)*F5</f>
        <v>8.6400000000000005E-2</v>
      </c>
      <c r="F6">
        <f>F5-E6</f>
        <v>0.12959999999999999</v>
      </c>
      <c r="H6">
        <f>MAX((0.2*2)*I5,I5/(5-A6+1))</f>
        <v>0.108</v>
      </c>
      <c r="I6">
        <f>I5-H6</f>
        <v>0.108</v>
      </c>
      <c r="K6">
        <f>$B$14*L5</f>
        <v>7.845752437499999E-2</v>
      </c>
      <c r="L6">
        <f>L5-K6</f>
        <v>0.10190460062499999</v>
      </c>
    </row>
    <row r="7" spans="1:12">
      <c r="A7">
        <v>5</v>
      </c>
      <c r="B7">
        <v>0.2</v>
      </c>
      <c r="C7">
        <f>C6-B7</f>
        <v>0</v>
      </c>
      <c r="E7">
        <f>(0.2*2)*F6</f>
        <v>5.1839999999999997E-2</v>
      </c>
      <c r="F7">
        <f>F6-E7</f>
        <v>7.7759999999999996E-2</v>
      </c>
      <c r="H7">
        <f>MAX((0.2*2)*I6,I6/(5-A7+1))</f>
        <v>0.108</v>
      </c>
      <c r="I7">
        <f>I6-H7</f>
        <v>0</v>
      </c>
      <c r="K7">
        <f>$B$14*L6</f>
        <v>4.4328501271874994E-2</v>
      </c>
      <c r="L7">
        <f>L6-K7</f>
        <v>5.7576099353125E-2</v>
      </c>
    </row>
    <row r="9" spans="1:12">
      <c r="A9" t="s">
        <v>6</v>
      </c>
      <c r="B9">
        <f>(B3/(1+$B$12))+(B4/((1+$B$12)^(2)))+(B5/((1+$B$12)^(3)))+(B6/((1+$B$12)^(4)))+(B7/((1+$B$12)^(5)))</f>
        <v>0.86589533412616382</v>
      </c>
      <c r="E9">
        <f>(E3/(1+$B$12))+(E4/((1+$B$12)^(2)))+(E5/((1+$B$12)^(3)))+(E6/((1+$B$12)^(4)))+(E7/((1+$B$12)^(5)))</f>
        <v>0.83473156026258888</v>
      </c>
      <c r="H9">
        <f>(H3/(1+$B$12))+(H4/((1+$B$12)^(2)))+(H5/((1+$B$12)^(3)))+(H6/((1+$B$12)^(4)))+(H7/((1+$B$12)^(5)))</f>
        <v>0.89650476322696226</v>
      </c>
      <c r="K9">
        <f>(K3/(1+$B$12))+(K4/((1+$B$12)^(2)))+(K5/((1+$B$12)^(3)))+(K6/((1+$B$12)^(4)))+(K7/((1+$B$12)^(5)))</f>
        <v>0.85644559695511924</v>
      </c>
    </row>
    <row r="11" spans="1:12">
      <c r="J11" t="s">
        <v>16</v>
      </c>
      <c r="K11">
        <f>($B$14/($B$14+$B$12))*EXP(-1*($B$14+$B$12))</f>
        <v>0.55222325895353408</v>
      </c>
    </row>
    <row r="12" spans="1:12">
      <c r="A12" t="s">
        <v>7</v>
      </c>
      <c r="B12">
        <v>0.05</v>
      </c>
    </row>
    <row r="13" spans="1:12">
      <c r="J13" t="s">
        <v>23</v>
      </c>
      <c r="K13">
        <f>$B$14*(1/(1-((1-$B$14)/(1+$B$12))))</f>
        <v>0.94175257731958761</v>
      </c>
    </row>
    <row r="14" spans="1:12">
      <c r="A14" t="s">
        <v>21</v>
      </c>
      <c r="B14">
        <v>0.435</v>
      </c>
    </row>
    <row r="15" spans="1:12">
      <c r="E15" t="s">
        <v>22</v>
      </c>
    </row>
    <row r="17" spans="5:10">
      <c r="E17" t="s">
        <v>18</v>
      </c>
      <c r="H17" s="1" t="s">
        <v>17</v>
      </c>
    </row>
    <row r="18" spans="5:10">
      <c r="E18" t="s">
        <v>19</v>
      </c>
    </row>
    <row r="19" spans="5:10">
      <c r="E19" t="s">
        <v>20</v>
      </c>
      <c r="H19">
        <f>B14/(B14+B12)</f>
        <v>0.89690721649484539</v>
      </c>
    </row>
    <row r="23" spans="5:10">
      <c r="J23" t="s">
        <v>30</v>
      </c>
    </row>
    <row r="25" spans="5:10">
      <c r="H25" t="s">
        <v>24</v>
      </c>
    </row>
    <row r="26" spans="5:10">
      <c r="H26" t="s">
        <v>25</v>
      </c>
      <c r="J26" t="s">
        <v>31</v>
      </c>
    </row>
    <row r="27" spans="5:10">
      <c r="H27" t="s">
        <v>26</v>
      </c>
      <c r="J27" t="s">
        <v>32</v>
      </c>
    </row>
    <row r="28" spans="5:10">
      <c r="H28" t="s">
        <v>27</v>
      </c>
    </row>
    <row r="29" spans="5:10">
      <c r="H29" t="s">
        <v>28</v>
      </c>
    </row>
    <row r="30" spans="5:10">
      <c r="H30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9" sqref="C9"/>
    </sheetView>
  </sheetViews>
  <sheetFormatPr baseColWidth="10" defaultRowHeight="15" x14ac:dyDescent="0"/>
  <sheetData>
    <row r="1" spans="1:3">
      <c r="A1" t="s">
        <v>9</v>
      </c>
      <c r="B1">
        <v>5</v>
      </c>
    </row>
    <row r="2" spans="1:3">
      <c r="A2" t="s">
        <v>10</v>
      </c>
      <c r="B2">
        <v>2</v>
      </c>
    </row>
    <row r="3" spans="1:3">
      <c r="A3" t="s">
        <v>11</v>
      </c>
      <c r="B3">
        <f>B2/B1</f>
        <v>0.4</v>
      </c>
    </row>
    <row r="4" spans="1:3">
      <c r="B4" s="2" t="s">
        <v>13</v>
      </c>
      <c r="C4" s="2"/>
    </row>
    <row r="5" spans="1:3">
      <c r="A5" t="s">
        <v>12</v>
      </c>
      <c r="B5" t="s">
        <v>14</v>
      </c>
      <c r="C5" t="s">
        <v>15</v>
      </c>
    </row>
    <row r="6" spans="1:3">
      <c r="A6">
        <v>0</v>
      </c>
      <c r="B6">
        <f>EXP($B$3*-1*$A6)</f>
        <v>1</v>
      </c>
      <c r="C6">
        <f>EXP((1/$B$1)*A6)</f>
        <v>1</v>
      </c>
    </row>
    <row r="7" spans="1:3">
      <c r="A7">
        <f>A6+1</f>
        <v>1</v>
      </c>
      <c r="B7">
        <f t="shared" ref="B7:B56" si="0">EXP($B$3*-1*$A7)</f>
        <v>0.67032004603563933</v>
      </c>
      <c r="C7">
        <f>EXP((-1/$B$1)*A7)</f>
        <v>0.81873075307798182</v>
      </c>
    </row>
    <row r="8" spans="1:3">
      <c r="A8">
        <f t="shared" ref="A8:A56" si="1">A7+1</f>
        <v>2</v>
      </c>
      <c r="B8">
        <f t="shared" si="0"/>
        <v>0.44932896411722156</v>
      </c>
      <c r="C8">
        <f>EXP((-1/$B$1)*A8)</f>
        <v>0.67032004603563933</v>
      </c>
    </row>
    <row r="9" spans="1:3">
      <c r="A9">
        <f t="shared" si="1"/>
        <v>3</v>
      </c>
      <c r="B9">
        <f t="shared" si="0"/>
        <v>0.30119421191220203</v>
      </c>
      <c r="C9">
        <f>EXP((-1/$B$1)*A9)</f>
        <v>0.54881163609402639</v>
      </c>
    </row>
    <row r="10" spans="1:3">
      <c r="A10">
        <f t="shared" si="1"/>
        <v>4</v>
      </c>
      <c r="B10">
        <f t="shared" si="0"/>
        <v>0.20189651799465538</v>
      </c>
    </row>
    <row r="11" spans="1:3">
      <c r="A11">
        <f t="shared" si="1"/>
        <v>5</v>
      </c>
      <c r="B11">
        <f t="shared" si="0"/>
        <v>0.1353352832366127</v>
      </c>
    </row>
    <row r="12" spans="1:3">
      <c r="A12">
        <f t="shared" si="1"/>
        <v>6</v>
      </c>
      <c r="B12">
        <f t="shared" si="0"/>
        <v>9.071795328941247E-2</v>
      </c>
    </row>
    <row r="13" spans="1:3">
      <c r="A13">
        <f t="shared" si="1"/>
        <v>7</v>
      </c>
      <c r="B13">
        <f t="shared" si="0"/>
        <v>6.0810062625217952E-2</v>
      </c>
    </row>
    <row r="14" spans="1:3">
      <c r="A14">
        <f t="shared" si="1"/>
        <v>8</v>
      </c>
      <c r="B14">
        <f t="shared" si="0"/>
        <v>4.0762203978366211E-2</v>
      </c>
    </row>
    <row r="15" spans="1:3">
      <c r="A15">
        <f t="shared" si="1"/>
        <v>9</v>
      </c>
      <c r="B15">
        <f t="shared" si="0"/>
        <v>2.7323722447292559E-2</v>
      </c>
    </row>
    <row r="16" spans="1:3">
      <c r="A16">
        <f t="shared" si="1"/>
        <v>10</v>
      </c>
      <c r="B16">
        <f t="shared" si="0"/>
        <v>1.8315638888734179E-2</v>
      </c>
    </row>
    <row r="17" spans="1:2">
      <c r="A17">
        <f t="shared" si="1"/>
        <v>11</v>
      </c>
      <c r="B17">
        <f t="shared" si="0"/>
        <v>1.2277339903068436E-2</v>
      </c>
    </row>
    <row r="18" spans="1:2">
      <c r="A18">
        <f t="shared" si="1"/>
        <v>12</v>
      </c>
      <c r="B18">
        <f t="shared" si="0"/>
        <v>8.2297470490200232E-3</v>
      </c>
    </row>
    <row r="19" spans="1:2">
      <c r="A19">
        <f t="shared" si="1"/>
        <v>13</v>
      </c>
      <c r="B19">
        <f t="shared" si="0"/>
        <v>5.5165644207607716E-3</v>
      </c>
    </row>
    <row r="20" spans="1:2">
      <c r="A20">
        <f t="shared" si="1"/>
        <v>14</v>
      </c>
      <c r="B20">
        <f t="shared" si="0"/>
        <v>3.697863716482929E-3</v>
      </c>
    </row>
    <row r="21" spans="1:2">
      <c r="A21">
        <f t="shared" si="1"/>
        <v>15</v>
      </c>
      <c r="B21">
        <f t="shared" si="0"/>
        <v>2.4787521766663585E-3</v>
      </c>
    </row>
    <row r="22" spans="1:2">
      <c r="A22">
        <f t="shared" si="1"/>
        <v>16</v>
      </c>
      <c r="B22">
        <f t="shared" si="0"/>
        <v>1.6615572731739339E-3</v>
      </c>
    </row>
    <row r="23" spans="1:2">
      <c r="A23">
        <f t="shared" si="1"/>
        <v>17</v>
      </c>
      <c r="B23">
        <f t="shared" si="0"/>
        <v>1.1137751478448024E-3</v>
      </c>
    </row>
    <row r="24" spans="1:2">
      <c r="A24">
        <f t="shared" si="1"/>
        <v>18</v>
      </c>
      <c r="B24">
        <f t="shared" si="0"/>
        <v>7.465858083766792E-4</v>
      </c>
    </row>
    <row r="25" spans="1:2">
      <c r="A25">
        <f t="shared" si="1"/>
        <v>19</v>
      </c>
      <c r="B25">
        <f t="shared" si="0"/>
        <v>5.004514334406104E-4</v>
      </c>
    </row>
    <row r="26" spans="1:2">
      <c r="A26">
        <f t="shared" si="1"/>
        <v>20</v>
      </c>
      <c r="B26">
        <f t="shared" si="0"/>
        <v>3.3546262790251185E-4</v>
      </c>
    </row>
    <row r="27" spans="1:2">
      <c r="A27">
        <f t="shared" si="1"/>
        <v>21</v>
      </c>
      <c r="B27">
        <f t="shared" si="0"/>
        <v>2.2486732417884819E-4</v>
      </c>
    </row>
    <row r="28" spans="1:2">
      <c r="A28">
        <f t="shared" si="1"/>
        <v>22</v>
      </c>
      <c r="B28">
        <f t="shared" si="0"/>
        <v>1.507330750954765E-4</v>
      </c>
    </row>
    <row r="29" spans="1:2">
      <c r="A29">
        <f t="shared" si="1"/>
        <v>23</v>
      </c>
      <c r="B29">
        <f t="shared" si="0"/>
        <v>1.0103940183709324E-4</v>
      </c>
    </row>
    <row r="30" spans="1:2">
      <c r="A30">
        <f t="shared" si="1"/>
        <v>24</v>
      </c>
      <c r="B30">
        <f t="shared" si="0"/>
        <v>6.7728736490853776E-5</v>
      </c>
    </row>
    <row r="31" spans="1:2">
      <c r="A31">
        <f t="shared" si="1"/>
        <v>25</v>
      </c>
      <c r="B31">
        <f t="shared" si="0"/>
        <v>4.5399929762484854E-5</v>
      </c>
    </row>
    <row r="32" spans="1:2">
      <c r="A32">
        <f t="shared" si="1"/>
        <v>26</v>
      </c>
      <c r="B32">
        <f t="shared" si="0"/>
        <v>3.0432483008403625E-5</v>
      </c>
    </row>
    <row r="33" spans="1:2">
      <c r="A33">
        <f t="shared" si="1"/>
        <v>27</v>
      </c>
      <c r="B33">
        <f t="shared" si="0"/>
        <v>2.0399503411171922E-5</v>
      </c>
    </row>
    <row r="34" spans="1:2">
      <c r="A34">
        <f t="shared" si="1"/>
        <v>28</v>
      </c>
      <c r="B34">
        <f t="shared" si="0"/>
        <v>1.3674196065680938E-5</v>
      </c>
    </row>
    <row r="35" spans="1:2">
      <c r="A35">
        <f t="shared" si="1"/>
        <v>29</v>
      </c>
      <c r="B35">
        <f t="shared" si="0"/>
        <v>9.1660877362476019E-6</v>
      </c>
    </row>
    <row r="36" spans="1:2">
      <c r="A36">
        <f t="shared" si="1"/>
        <v>30</v>
      </c>
      <c r="B36">
        <f t="shared" si="0"/>
        <v>6.1442123533282098E-6</v>
      </c>
    </row>
    <row r="37" spans="1:2">
      <c r="A37">
        <f t="shared" si="1"/>
        <v>31</v>
      </c>
      <c r="B37">
        <f t="shared" si="0"/>
        <v>4.1185887075357082E-6</v>
      </c>
    </row>
    <row r="38" spans="1:2">
      <c r="A38">
        <f t="shared" si="1"/>
        <v>32</v>
      </c>
      <c r="B38">
        <f t="shared" si="0"/>
        <v>2.7607725720371986E-6</v>
      </c>
    </row>
    <row r="39" spans="1:2">
      <c r="A39">
        <f t="shared" si="1"/>
        <v>33</v>
      </c>
      <c r="B39">
        <f t="shared" si="0"/>
        <v>1.8506011975819048E-6</v>
      </c>
    </row>
    <row r="40" spans="1:2">
      <c r="A40">
        <f t="shared" si="1"/>
        <v>34</v>
      </c>
      <c r="B40">
        <f t="shared" si="0"/>
        <v>1.2404950799567113E-6</v>
      </c>
    </row>
    <row r="41" spans="1:2">
      <c r="A41">
        <f t="shared" si="1"/>
        <v>35</v>
      </c>
      <c r="B41">
        <f t="shared" si="0"/>
        <v>8.3152871910356788E-7</v>
      </c>
    </row>
    <row r="42" spans="1:2">
      <c r="A42">
        <f t="shared" si="1"/>
        <v>36</v>
      </c>
      <c r="B42">
        <f t="shared" si="0"/>
        <v>5.5739036926945956E-7</v>
      </c>
    </row>
    <row r="43" spans="1:2">
      <c r="A43">
        <f t="shared" si="1"/>
        <v>37</v>
      </c>
      <c r="B43">
        <f t="shared" si="0"/>
        <v>3.7362993798852602E-7</v>
      </c>
    </row>
    <row r="44" spans="1:2">
      <c r="A44">
        <f t="shared" si="1"/>
        <v>38</v>
      </c>
      <c r="B44">
        <f t="shared" si="0"/>
        <v>2.5045163723276172E-7</v>
      </c>
    </row>
    <row r="45" spans="1:2">
      <c r="A45">
        <f t="shared" si="1"/>
        <v>39</v>
      </c>
      <c r="B45">
        <f t="shared" si="0"/>
        <v>1.6788275299956603E-7</v>
      </c>
    </row>
    <row r="46" spans="1:2">
      <c r="A46">
        <f t="shared" si="1"/>
        <v>40</v>
      </c>
      <c r="B46">
        <f t="shared" si="0"/>
        <v>1.1253517471925912E-7</v>
      </c>
    </row>
    <row r="47" spans="1:2">
      <c r="A47">
        <f t="shared" si="1"/>
        <v>41</v>
      </c>
      <c r="B47">
        <f t="shared" si="0"/>
        <v>7.5434583498442318E-8</v>
      </c>
    </row>
    <row r="48" spans="1:2">
      <c r="A48">
        <f t="shared" si="1"/>
        <v>42</v>
      </c>
      <c r="B48">
        <f t="shared" si="0"/>
        <v>5.0565313483355203E-8</v>
      </c>
    </row>
    <row r="49" spans="1:2">
      <c r="A49">
        <f t="shared" si="1"/>
        <v>43</v>
      </c>
      <c r="B49">
        <f t="shared" si="0"/>
        <v>3.3894943261969243E-8</v>
      </c>
    </row>
    <row r="50" spans="1:2">
      <c r="A50">
        <f t="shared" si="1"/>
        <v>44</v>
      </c>
      <c r="B50">
        <f t="shared" si="0"/>
        <v>2.2720459927738556E-8</v>
      </c>
    </row>
    <row r="51" spans="1:2">
      <c r="A51">
        <f t="shared" si="1"/>
        <v>45</v>
      </c>
      <c r="B51">
        <f t="shared" si="0"/>
        <v>1.5229979744712629E-8</v>
      </c>
    </row>
    <row r="52" spans="1:2">
      <c r="A52">
        <f t="shared" si="1"/>
        <v>46</v>
      </c>
      <c r="B52">
        <f t="shared" si="0"/>
        <v>1.0208960723597601E-8</v>
      </c>
    </row>
    <row r="53" spans="1:2">
      <c r="A53">
        <f t="shared" si="1"/>
        <v>47</v>
      </c>
      <c r="B53">
        <f t="shared" si="0"/>
        <v>6.8432710222179877E-9</v>
      </c>
    </row>
    <row r="54" spans="1:2">
      <c r="A54">
        <f t="shared" si="1"/>
        <v>48</v>
      </c>
      <c r="B54">
        <f t="shared" si="0"/>
        <v>4.5871817466475081E-9</v>
      </c>
    </row>
    <row r="55" spans="1:2">
      <c r="A55">
        <f t="shared" si="1"/>
        <v>49</v>
      </c>
      <c r="B55">
        <f t="shared" si="0"/>
        <v>3.0748798795866061E-9</v>
      </c>
    </row>
    <row r="56" spans="1:2">
      <c r="A56">
        <f t="shared" si="1"/>
        <v>50</v>
      </c>
      <c r="B56">
        <f t="shared" si="0"/>
        <v>2.0611536224385579E-9</v>
      </c>
    </row>
  </sheetData>
  <mergeCells count="1">
    <mergeCell ref="B4:C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2015-01-20T23:01:50Z</dcterms:created>
  <dcterms:modified xsi:type="dcterms:W3CDTF">2015-01-26T03:50:25Z</dcterms:modified>
</cp:coreProperties>
</file>